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always"/>
  <mc:AlternateContent xmlns:mc="http://schemas.openxmlformats.org/markup-compatibility/2006">
    <mc:Choice Requires="x15">
      <x15ac:absPath xmlns:x15ac="http://schemas.microsoft.com/office/spreadsheetml/2010/11/ac" url="https://loteriadbogota-my.sharepoint.com/personal/david_pinzon_loteriadebogota_com/Documents/2024/4. Riesgos/"/>
    </mc:Choice>
  </mc:AlternateContent>
  <xr:revisionPtr revIDLastSave="1182" documentId="8_{777FC7E8-E268-40A0-A9F8-A50491502E39}" xr6:coauthVersionLast="47" xr6:coauthVersionMax="47" xr10:uidLastSave="{2F3CCE4F-7819-4305-A902-BFCBF0F53B3C}"/>
  <bookViews>
    <workbookView xWindow="-120" yWindow="-120" windowWidth="20730" windowHeight="11160" tabRatio="851" firstSheet="1" activeTab="1" xr2:uid="{00000000-000D-0000-FFFF-FFFF00000000}"/>
  </bookViews>
  <sheets>
    <sheet name="Listas" sheetId="15" state="hidden" r:id="rId1"/>
    <sheet name="Control de cambios" sheetId="60" r:id="rId2"/>
    <sheet name="Ayudas diligenciamiento" sheetId="62" r:id="rId3"/>
    <sheet name="Inventario" sheetId="61" r:id="rId4"/>
    <sheet name="Fórmula" sheetId="17" state="hidden" r:id="rId5"/>
    <sheet name="Riesgos de Corrupción" sheetId="38" state="hidden" r:id="rId6"/>
    <sheet name="Planeación y D Estratégico" sheetId="11" r:id="rId7"/>
    <sheet name="G. Comunicaciones" sheetId="44" r:id="rId8"/>
    <sheet name="Explotación JSA AP" sheetId="49" r:id="rId9"/>
    <sheet name="Explotación JSA Lotería" sheetId="41" r:id="rId10"/>
    <sheet name="Control, Ins y Fisca" sheetId="51" r:id="rId11"/>
    <sheet name="Recaudo" sheetId="55" r:id="rId12"/>
    <sheet name="Atención al cliente" sheetId="25" r:id="rId13"/>
    <sheet name="G TH" sheetId="59" r:id="rId14"/>
    <sheet name="G. Financiera" sheetId="52" r:id="rId15"/>
    <sheet name="Gestión ByS" sheetId="27" r:id="rId16"/>
    <sheet name="G. Documental" sheetId="47" r:id="rId17"/>
    <sheet name="G. TIC" sheetId="58" r:id="rId18"/>
    <sheet name="G Jurídica" sheetId="42" r:id="rId19"/>
    <sheet name="Evaluación Independiente G" sheetId="57" r:id="rId20"/>
    <sheet name="Control Disciplinario Interno" sheetId="50" r:id="rId21"/>
    <sheet name="Protección de Datos Personales" sheetId="56" r:id="rId22"/>
    <sheet name="Hoja1" sheetId="33"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0" hidden="1">'Control Disciplinario Interno'!$A$1:$AQ$6</definedName>
    <definedName name="_xlnm._FilterDatabase" localSheetId="8" hidden="1">'Explotación JSA AP'!$A$1:$AR$3</definedName>
    <definedName name="_xlnm._FilterDatabase" localSheetId="9" hidden="1">'Explotación JSA Lotería'!$A$1:$BA$9</definedName>
    <definedName name="_xlnm._FilterDatabase" localSheetId="18" hidden="1">'G Jurídica'!$A$1:$AR$13</definedName>
    <definedName name="_xlnm._FilterDatabase" localSheetId="13" hidden="1">'G TH'!$A$3:$AT$24</definedName>
    <definedName name="_xlnm._FilterDatabase" localSheetId="14" hidden="1">'G. Financiera'!$A$1:$AQ$19</definedName>
    <definedName name="_xlnm._FilterDatabase" localSheetId="3" hidden="1">Inventario!$B$3:$I$51</definedName>
    <definedName name="_xlnm._FilterDatabase" localSheetId="6" hidden="1">'Planeación y D Estratégico'!$A$1:$AU$15</definedName>
    <definedName name="_xlnm._FilterDatabase" localSheetId="11" hidden="1">Recaudo!$A$3:$XDP$3</definedName>
    <definedName name="_xlnm._FilterDatabase" localSheetId="5"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9" i="58" l="1"/>
  <c r="AM10" i="58"/>
  <c r="AL10" i="58"/>
  <c r="AI10" i="58"/>
  <c r="Z26" i="62"/>
  <c r="Z27" i="62"/>
  <c r="Z28" i="62"/>
  <c r="Z29" i="62"/>
  <c r="AG37" i="59"/>
  <c r="AE37" i="59"/>
  <c r="Y37" i="59"/>
  <c r="R37" i="59"/>
  <c r="P37" i="59"/>
  <c r="N37" i="59"/>
  <c r="L37" i="59"/>
  <c r="V37" i="59" s="1"/>
  <c r="AG6" i="56"/>
  <c r="AE6" i="56"/>
  <c r="Y6" i="56"/>
  <c r="R6" i="56"/>
  <c r="P6" i="56"/>
  <c r="N6" i="56"/>
  <c r="L6" i="56"/>
  <c r="V6" i="56" s="1"/>
  <c r="AG12" i="50"/>
  <c r="AE12" i="50"/>
  <c r="Y12" i="50"/>
  <c r="R12" i="50"/>
  <c r="P12" i="50"/>
  <c r="N12" i="50"/>
  <c r="L12" i="50"/>
  <c r="V12" i="50" s="1"/>
  <c r="AG15" i="57"/>
  <c r="AH15" i="57" s="1"/>
  <c r="AE15" i="57"/>
  <c r="Y15" i="57"/>
  <c r="R15" i="57"/>
  <c r="P15" i="57"/>
  <c r="N15" i="57"/>
  <c r="L15" i="57"/>
  <c r="V15" i="57" s="1"/>
  <c r="AG15" i="42"/>
  <c r="AE15" i="42"/>
  <c r="Y15" i="42"/>
  <c r="R15" i="42"/>
  <c r="P15" i="42"/>
  <c r="N15" i="42"/>
  <c r="L15" i="42"/>
  <c r="V15" i="42" s="1"/>
  <c r="W15" i="42" s="1"/>
  <c r="AG19" i="58"/>
  <c r="AE19" i="58"/>
  <c r="Y19" i="58"/>
  <c r="R19" i="58"/>
  <c r="P19" i="58"/>
  <c r="N19" i="58"/>
  <c r="L19" i="58"/>
  <c r="V19" i="58" s="1"/>
  <c r="AG10" i="47"/>
  <c r="AE10" i="47"/>
  <c r="Y10" i="47"/>
  <c r="R10" i="47"/>
  <c r="P10" i="47"/>
  <c r="N10" i="47"/>
  <c r="L10" i="47"/>
  <c r="V10" i="47" s="1"/>
  <c r="AG23" i="27"/>
  <c r="AE23" i="27"/>
  <c r="Y23" i="27"/>
  <c r="R23" i="27"/>
  <c r="P23" i="27"/>
  <c r="N23" i="27"/>
  <c r="L23" i="27"/>
  <c r="V23" i="27" s="1"/>
  <c r="W23" i="27" s="1"/>
  <c r="AG22" i="52"/>
  <c r="AE22" i="52"/>
  <c r="Y22" i="52"/>
  <c r="R22" i="52"/>
  <c r="P22" i="52"/>
  <c r="N22" i="52"/>
  <c r="L22" i="52"/>
  <c r="V22" i="52" s="1"/>
  <c r="AG9" i="25"/>
  <c r="AH9" i="25" s="1"/>
  <c r="AE9" i="25"/>
  <c r="Y9" i="25"/>
  <c r="R9" i="25"/>
  <c r="P9" i="25"/>
  <c r="N9" i="25"/>
  <c r="L9" i="25"/>
  <c r="V9" i="25" s="1"/>
  <c r="AG15" i="55"/>
  <c r="AE15" i="55"/>
  <c r="Y15" i="55"/>
  <c r="R15" i="55"/>
  <c r="P15" i="55"/>
  <c r="N15" i="55"/>
  <c r="L15" i="55"/>
  <c r="V15" i="55" s="1"/>
  <c r="W15" i="55" s="1"/>
  <c r="AG9" i="51"/>
  <c r="AH9" i="51" s="1"/>
  <c r="AE9" i="51"/>
  <c r="Y9" i="51"/>
  <c r="R9" i="51"/>
  <c r="P9" i="51"/>
  <c r="N9" i="51"/>
  <c r="L9" i="51"/>
  <c r="V9" i="51" s="1"/>
  <c r="AG17" i="41"/>
  <c r="AE17" i="41"/>
  <c r="Y17" i="41"/>
  <c r="R17" i="41"/>
  <c r="P17" i="41"/>
  <c r="N17" i="41"/>
  <c r="L17" i="41"/>
  <c r="V17" i="41" s="1"/>
  <c r="AG16" i="49"/>
  <c r="AE16" i="49"/>
  <c r="Y16" i="49"/>
  <c r="R16" i="49"/>
  <c r="P16" i="49"/>
  <c r="N16" i="49"/>
  <c r="L16" i="49"/>
  <c r="V16" i="49" s="1"/>
  <c r="AG11" i="44"/>
  <c r="AE11" i="44"/>
  <c r="Y11" i="44"/>
  <c r="R11" i="44"/>
  <c r="P11" i="44"/>
  <c r="N11" i="44"/>
  <c r="L11" i="44"/>
  <c r="V11" i="44" s="1"/>
  <c r="H7" i="61"/>
  <c r="D51" i="61"/>
  <c r="AG18" i="11"/>
  <c r="AH18" i="11" s="1"/>
  <c r="AE18" i="11"/>
  <c r="Y18" i="11"/>
  <c r="R18" i="11"/>
  <c r="P18" i="11"/>
  <c r="N18" i="11"/>
  <c r="L18" i="11"/>
  <c r="V18" i="11" s="1"/>
  <c r="Z18" i="11" s="1"/>
  <c r="AA18" i="11" s="1"/>
  <c r="AH10" i="47" l="1"/>
  <c r="AH23" i="27"/>
  <c r="AH22" i="52"/>
  <c r="U22" i="52"/>
  <c r="AH37" i="59"/>
  <c r="AH11" i="44"/>
  <c r="U18" i="11"/>
  <c r="AH17" i="41"/>
  <c r="AH6" i="56"/>
  <c r="U6" i="56"/>
  <c r="AH12" i="50"/>
  <c r="U12" i="50"/>
  <c r="U15" i="57"/>
  <c r="AH15" i="42"/>
  <c r="U15" i="42"/>
  <c r="AH19" i="58"/>
  <c r="U19" i="58"/>
  <c r="U10" i="47"/>
  <c r="U23" i="27"/>
  <c r="U37" i="59"/>
  <c r="U9" i="25"/>
  <c r="U15" i="55"/>
  <c r="AH15" i="55"/>
  <c r="U9" i="51"/>
  <c r="U17" i="41"/>
  <c r="AH16" i="49"/>
  <c r="U16" i="49"/>
  <c r="U11" i="44"/>
  <c r="W37" i="59"/>
  <c r="Z37" i="59"/>
  <c r="AA37" i="59" s="1"/>
  <c r="W6" i="56"/>
  <c r="Z6" i="56"/>
  <c r="AA6" i="56" s="1"/>
  <c r="W12" i="50"/>
  <c r="Z12" i="50"/>
  <c r="AA12" i="50" s="1"/>
  <c r="W15" i="57"/>
  <c r="Z15" i="57"/>
  <c r="AA15" i="57" s="1"/>
  <c r="Z15" i="42"/>
  <c r="AA15" i="42" s="1"/>
  <c r="W19" i="58"/>
  <c r="Z19" i="58"/>
  <c r="AA19" i="58" s="1"/>
  <c r="W10" i="47"/>
  <c r="Z10" i="47"/>
  <c r="AA10" i="47" s="1"/>
  <c r="Z23" i="27"/>
  <c r="AA23" i="27" s="1"/>
  <c r="W22" i="52"/>
  <c r="Z22" i="52"/>
  <c r="AA22" i="52" s="1"/>
  <c r="W9" i="25"/>
  <c r="Z9" i="25"/>
  <c r="AA9" i="25" s="1"/>
  <c r="Z15" i="55"/>
  <c r="AA15" i="55" s="1"/>
  <c r="W9" i="51"/>
  <c r="Z9" i="51"/>
  <c r="AA9" i="51" s="1"/>
  <c r="W17" i="41"/>
  <c r="Z17" i="41"/>
  <c r="AA17" i="41" s="1"/>
  <c r="W16" i="49"/>
  <c r="Z16" i="49"/>
  <c r="AA16" i="49" s="1"/>
  <c r="W11" i="44"/>
  <c r="Z11" i="44"/>
  <c r="AA11" i="44" s="1"/>
  <c r="AL18" i="11"/>
  <c r="AM18" i="11" s="1"/>
  <c r="AN18" i="11" s="1"/>
  <c r="W18" i="11"/>
  <c r="AL37" i="59" l="1"/>
  <c r="AM37" i="59" s="1"/>
  <c r="AN37" i="59" s="1"/>
  <c r="AL6" i="56"/>
  <c r="AM6" i="56" s="1"/>
  <c r="AN6" i="56" s="1"/>
  <c r="AL12" i="50"/>
  <c r="AM12" i="50" s="1"/>
  <c r="AN12" i="50" s="1"/>
  <c r="AL15" i="57"/>
  <c r="AM15" i="57" s="1"/>
  <c r="AN15" i="57" s="1"/>
  <c r="AL15" i="42"/>
  <c r="AM15" i="42" s="1"/>
  <c r="AN15" i="42" s="1"/>
  <c r="AL19" i="58"/>
  <c r="AM19" i="58" s="1"/>
  <c r="AN19" i="58" s="1"/>
  <c r="AL10" i="47"/>
  <c r="AM10" i="47" s="1"/>
  <c r="AN10" i="47" s="1"/>
  <c r="AL23" i="27"/>
  <c r="AM23" i="27" s="1"/>
  <c r="AN23" i="27" s="1"/>
  <c r="AL22" i="52"/>
  <c r="AM22" i="52" s="1"/>
  <c r="AN22" i="52" s="1"/>
  <c r="AL9" i="25"/>
  <c r="AM9" i="25" s="1"/>
  <c r="AN9" i="25" s="1"/>
  <c r="AL15" i="55"/>
  <c r="AM15" i="55"/>
  <c r="AN15" i="55" s="1"/>
  <c r="AL9" i="51"/>
  <c r="AM9" i="51" s="1"/>
  <c r="AN9" i="51" s="1"/>
  <c r="AL17" i="41"/>
  <c r="AM17" i="41" s="1"/>
  <c r="AN17" i="41" s="1"/>
  <c r="AL16" i="49"/>
  <c r="AM16" i="49" s="1"/>
  <c r="AN16" i="49" s="1"/>
  <c r="AL11" i="44"/>
  <c r="AM11" i="44" s="1"/>
  <c r="AN11" i="44" s="1"/>
  <c r="Y21" i="52"/>
  <c r="AM19" i="52"/>
  <c r="Y20" i="52"/>
  <c r="AG8" i="52"/>
  <c r="AE8" i="52"/>
  <c r="W21" i="52" l="1"/>
  <c r="AH8" i="52"/>
  <c r="AW7" i="41"/>
  <c r="AH7" i="41"/>
  <c r="AF7" i="41"/>
  <c r="AA7" i="41"/>
  <c r="Y7" i="41"/>
  <c r="R7" i="41"/>
  <c r="P7" i="41"/>
  <c r="N7" i="41"/>
  <c r="L7" i="41"/>
  <c r="V7" i="41" s="1"/>
  <c r="W7" i="41" s="1"/>
  <c r="AG20" i="59"/>
  <c r="AE20" i="59"/>
  <c r="AG21" i="27"/>
  <c r="AE21" i="27"/>
  <c r="AA21" i="27"/>
  <c r="Y21" i="27"/>
  <c r="W21" i="27"/>
  <c r="R21" i="27"/>
  <c r="P21" i="27"/>
  <c r="N21" i="27"/>
  <c r="AM20" i="27"/>
  <c r="AG20" i="27"/>
  <c r="AE20" i="27"/>
  <c r="R20" i="27"/>
  <c r="P20" i="27"/>
  <c r="U20" i="27" s="1"/>
  <c r="X20" i="27" s="1"/>
  <c r="Y20" i="27" s="1"/>
  <c r="N20" i="27"/>
  <c r="L20" i="27"/>
  <c r="V20" i="27" s="1"/>
  <c r="AG21" i="52"/>
  <c r="AE21" i="52"/>
  <c r="R21" i="52"/>
  <c r="P21" i="52"/>
  <c r="N21" i="52"/>
  <c r="L21" i="52"/>
  <c r="V21" i="52" s="1"/>
  <c r="Z21" i="52" s="1"/>
  <c r="AA21" i="52" s="1"/>
  <c r="AG20" i="52"/>
  <c r="AE20" i="52"/>
  <c r="R20" i="52"/>
  <c r="P20" i="52"/>
  <c r="N20" i="52"/>
  <c r="L20" i="52"/>
  <c r="V20" i="52" s="1"/>
  <c r="W20" i="52" s="1"/>
  <c r="AG17" i="52"/>
  <c r="AE17" i="52"/>
  <c r="AH20" i="59" l="1"/>
  <c r="AI7" i="41"/>
  <c r="AU7" i="41" s="1"/>
  <c r="AV7" i="41" s="1"/>
  <c r="Z20" i="52"/>
  <c r="AA20" i="52" s="1"/>
  <c r="AH21" i="52"/>
  <c r="AK21" i="52" s="1"/>
  <c r="AL21" i="52" s="1"/>
  <c r="U7" i="41"/>
  <c r="U21" i="27"/>
  <c r="AH20" i="27"/>
  <c r="AH21" i="27"/>
  <c r="U21" i="52"/>
  <c r="W20" i="27"/>
  <c r="Z20" i="27"/>
  <c r="AA20" i="27" s="1"/>
  <c r="AH20" i="52"/>
  <c r="U20" i="52"/>
  <c r="AA36" i="59"/>
  <c r="Y36" i="59"/>
  <c r="W36" i="59"/>
  <c r="R36" i="59"/>
  <c r="P36" i="59"/>
  <c r="N36" i="59"/>
  <c r="AM35" i="59"/>
  <c r="AG35" i="59"/>
  <c r="AE35" i="59"/>
  <c r="R35" i="59"/>
  <c r="P35" i="59"/>
  <c r="N35" i="59"/>
  <c r="L35" i="59"/>
  <c r="V35" i="59" s="1"/>
  <c r="AA34" i="59"/>
  <c r="Y34" i="59"/>
  <c r="W34" i="59"/>
  <c r="R34" i="59"/>
  <c r="P34" i="59"/>
  <c r="N34" i="59"/>
  <c r="AM33" i="59"/>
  <c r="AG33" i="59"/>
  <c r="AE33" i="59"/>
  <c r="R33" i="59"/>
  <c r="P33" i="59"/>
  <c r="N33" i="59"/>
  <c r="L33" i="59"/>
  <c r="V33" i="59" s="1"/>
  <c r="AA32" i="59"/>
  <c r="Y32" i="59"/>
  <c r="W32" i="59"/>
  <c r="R32" i="59"/>
  <c r="P32" i="59"/>
  <c r="N32" i="59"/>
  <c r="AM31" i="59"/>
  <c r="AG31" i="59"/>
  <c r="AE31" i="59"/>
  <c r="R31" i="59"/>
  <c r="P31" i="59"/>
  <c r="N31" i="59"/>
  <c r="L31" i="59"/>
  <c r="V31" i="59" s="1"/>
  <c r="AC15" i="58"/>
  <c r="H6" i="61"/>
  <c r="H10" i="61"/>
  <c r="AS4" i="27"/>
  <c r="AH18" i="58"/>
  <c r="AH17" i="58"/>
  <c r="AH16" i="58"/>
  <c r="AH15" i="58"/>
  <c r="AH14" i="58"/>
  <c r="AH13" i="58"/>
  <c r="AH12" i="58"/>
  <c r="AH11" i="58"/>
  <c r="AH9" i="58"/>
  <c r="AH8" i="58"/>
  <c r="AH7" i="58"/>
  <c r="AH6" i="58"/>
  <c r="AF18" i="58"/>
  <c r="AF17" i="58"/>
  <c r="AF16" i="58"/>
  <c r="AF15" i="58"/>
  <c r="AF14" i="58"/>
  <c r="AF13" i="58"/>
  <c r="AF12" i="58"/>
  <c r="AA11" i="58"/>
  <c r="U33" i="59" l="1"/>
  <c r="X33" i="59" s="1"/>
  <c r="Y33" i="59" s="1"/>
  <c r="AH33" i="59"/>
  <c r="AH35" i="59"/>
  <c r="AI16" i="58"/>
  <c r="AL16" i="58" s="1"/>
  <c r="AK20" i="52"/>
  <c r="AL20" i="52" s="1"/>
  <c r="AM20" i="52" s="1"/>
  <c r="U35" i="59"/>
  <c r="X35" i="59" s="1"/>
  <c r="Y35" i="59" s="1"/>
  <c r="U34" i="59"/>
  <c r="U31" i="59"/>
  <c r="X31" i="59" s="1"/>
  <c r="Y31" i="59" s="1"/>
  <c r="U32" i="59"/>
  <c r="AI14" i="58"/>
  <c r="AL14" i="58" s="1"/>
  <c r="AI17" i="58"/>
  <c r="AI12" i="58"/>
  <c r="AI13" i="58"/>
  <c r="U36" i="59"/>
  <c r="W35" i="59"/>
  <c r="W33" i="59"/>
  <c r="AH31" i="59"/>
  <c r="W31" i="59"/>
  <c r="H12" i="61"/>
  <c r="AI18" i="58"/>
  <c r="AL18" i="58" s="1"/>
  <c r="AI15" i="58"/>
  <c r="Z8" i="44"/>
  <c r="X8" i="44"/>
  <c r="AF14" i="55"/>
  <c r="Z33" i="59" l="1"/>
  <c r="AA33" i="59" s="1"/>
  <c r="Z31" i="59"/>
  <c r="AA31" i="59" s="1"/>
  <c r="Z35" i="59"/>
  <c r="AA35" i="59" s="1"/>
  <c r="AG9" i="27"/>
  <c r="AE9" i="27"/>
  <c r="L5" i="59"/>
  <c r="V5" i="59" s="1"/>
  <c r="N5" i="59"/>
  <c r="P5" i="59"/>
  <c r="R5" i="59"/>
  <c r="AE5" i="59"/>
  <c r="AG5" i="59"/>
  <c r="AE6" i="59"/>
  <c r="AG6" i="59"/>
  <c r="AE7" i="59"/>
  <c r="AG7" i="59"/>
  <c r="L8" i="59"/>
  <c r="V8" i="59" s="1"/>
  <c r="N8" i="59"/>
  <c r="P8" i="59"/>
  <c r="R8" i="59"/>
  <c r="AE8" i="59"/>
  <c r="AG8" i="59"/>
  <c r="AE9" i="59"/>
  <c r="AG9" i="59"/>
  <c r="AE10" i="59"/>
  <c r="AG10" i="59"/>
  <c r="AE11" i="59"/>
  <c r="AG11" i="59"/>
  <c r="L13" i="59"/>
  <c r="V13" i="59" s="1"/>
  <c r="N13" i="59"/>
  <c r="P13" i="59"/>
  <c r="R13" i="59"/>
  <c r="AE13" i="59"/>
  <c r="AG13" i="59"/>
  <c r="AE14" i="59"/>
  <c r="AG14" i="59"/>
  <c r="AE15" i="59"/>
  <c r="AG15" i="59"/>
  <c r="L16" i="59"/>
  <c r="V16" i="59" s="1"/>
  <c r="N16" i="59"/>
  <c r="P16" i="59"/>
  <c r="R16" i="59"/>
  <c r="AC16" i="59"/>
  <c r="AE16" i="59"/>
  <c r="AG16" i="59"/>
  <c r="AE17" i="59"/>
  <c r="AG17" i="59"/>
  <c r="L18" i="59"/>
  <c r="V18" i="59" s="1"/>
  <c r="N18" i="59"/>
  <c r="P18" i="59"/>
  <c r="R18" i="59"/>
  <c r="AE18" i="59"/>
  <c r="AG18" i="59"/>
  <c r="AE19" i="59"/>
  <c r="AG19" i="59"/>
  <c r="L21" i="59"/>
  <c r="V21" i="59" s="1"/>
  <c r="W21" i="59" s="1"/>
  <c r="N21" i="59"/>
  <c r="P21" i="59"/>
  <c r="R21" i="59"/>
  <c r="AE21" i="59"/>
  <c r="AG21" i="59"/>
  <c r="AM21" i="59"/>
  <c r="L22" i="59"/>
  <c r="V22" i="59" s="1"/>
  <c r="W22" i="59" s="1"/>
  <c r="N22" i="59"/>
  <c r="P22" i="59"/>
  <c r="R22" i="59"/>
  <c r="AE22" i="59"/>
  <c r="AG22" i="59"/>
  <c r="AM22" i="59"/>
  <c r="AE23" i="59"/>
  <c r="AG23" i="59"/>
  <c r="L24" i="59"/>
  <c r="V24" i="59" s="1"/>
  <c r="N24" i="59"/>
  <c r="P24" i="59"/>
  <c r="R24" i="59"/>
  <c r="AE24" i="59"/>
  <c r="AG24" i="59"/>
  <c r="AM24" i="59"/>
  <c r="N25" i="59"/>
  <c r="P25" i="59"/>
  <c r="R25" i="59"/>
  <c r="V25" i="59"/>
  <c r="W25" i="59" s="1"/>
  <c r="AE25" i="59"/>
  <c r="AG25" i="59"/>
  <c r="L26" i="59"/>
  <c r="V26" i="59" s="1"/>
  <c r="W26" i="59" s="1"/>
  <c r="N26" i="59"/>
  <c r="P26" i="59"/>
  <c r="R26" i="59"/>
  <c r="AE26" i="59"/>
  <c r="AG26" i="59"/>
  <c r="AM26" i="59"/>
  <c r="N27" i="59"/>
  <c r="P27" i="59"/>
  <c r="R27" i="59"/>
  <c r="W27" i="59"/>
  <c r="Y27" i="59"/>
  <c r="AA27" i="59"/>
  <c r="AE27" i="59"/>
  <c r="AG27" i="59"/>
  <c r="AM27" i="59"/>
  <c r="L28" i="59"/>
  <c r="V28" i="59" s="1"/>
  <c r="W28" i="59" s="1"/>
  <c r="N28" i="59"/>
  <c r="P28" i="59"/>
  <c r="R28" i="59"/>
  <c r="AE28" i="59"/>
  <c r="AG28" i="59"/>
  <c r="AM28" i="59"/>
  <c r="L29" i="59"/>
  <c r="V29" i="59" s="1"/>
  <c r="W29" i="59" s="1"/>
  <c r="N29" i="59"/>
  <c r="P29" i="59"/>
  <c r="R29" i="59"/>
  <c r="AE29" i="59"/>
  <c r="AG29" i="59"/>
  <c r="AM29" i="59"/>
  <c r="N30" i="59"/>
  <c r="P30" i="59"/>
  <c r="R30" i="59"/>
  <c r="W30" i="59"/>
  <c r="Y30" i="59"/>
  <c r="AA30" i="59"/>
  <c r="AE30" i="59"/>
  <c r="AG30" i="59"/>
  <c r="AH17" i="59" l="1"/>
  <c r="AH24" i="59"/>
  <c r="AH18" i="59"/>
  <c r="AH16" i="59"/>
  <c r="AH9" i="59"/>
  <c r="AH8" i="59"/>
  <c r="AH10" i="59"/>
  <c r="U8" i="59"/>
  <c r="X8" i="59" s="1"/>
  <c r="Y8" i="59" s="1"/>
  <c r="U24" i="59"/>
  <c r="X24" i="59" s="1"/>
  <c r="Y24" i="59" s="1"/>
  <c r="U26" i="59"/>
  <c r="X26" i="59" s="1"/>
  <c r="Y26" i="59" s="1"/>
  <c r="AH15" i="59"/>
  <c r="U30" i="59"/>
  <c r="U29" i="59"/>
  <c r="X29" i="59" s="1"/>
  <c r="Y29" i="59" s="1"/>
  <c r="AH30" i="59"/>
  <c r="AH14" i="59"/>
  <c r="AH11" i="59"/>
  <c r="AH26" i="59"/>
  <c r="AH13" i="59"/>
  <c r="AH5" i="59"/>
  <c r="W24" i="59"/>
  <c r="AH29" i="59"/>
  <c r="AH22" i="59"/>
  <c r="AH27" i="59"/>
  <c r="AH7" i="59"/>
  <c r="AH23" i="59"/>
  <c r="AH6" i="59"/>
  <c r="AH28" i="59"/>
  <c r="U28" i="59"/>
  <c r="X28" i="59" s="1"/>
  <c r="Y28" i="59" s="1"/>
  <c r="U27" i="59"/>
  <c r="AH25" i="59"/>
  <c r="U25" i="59"/>
  <c r="X25" i="59" s="1"/>
  <c r="Z25" i="59" s="1"/>
  <c r="U22" i="59"/>
  <c r="X22" i="59" s="1"/>
  <c r="Z22" i="59" s="1"/>
  <c r="AA22" i="59" s="1"/>
  <c r="AK22" i="59" s="1"/>
  <c r="AH21" i="59"/>
  <c r="U21" i="59"/>
  <c r="X21" i="59" s="1"/>
  <c r="Y21" i="59" s="1"/>
  <c r="AH19" i="59"/>
  <c r="AK19" i="59" s="1"/>
  <c r="AL19" i="59" s="1"/>
  <c r="AM18" i="59" s="1"/>
  <c r="U18" i="59"/>
  <c r="X18" i="59" s="1"/>
  <c r="Y18" i="59" s="1"/>
  <c r="U16" i="59"/>
  <c r="X16" i="59" s="1"/>
  <c r="Y16" i="59" s="1"/>
  <c r="U13" i="59"/>
  <c r="X13" i="59" s="1"/>
  <c r="Y13" i="59" s="1"/>
  <c r="U5" i="59"/>
  <c r="X5" i="59" s="1"/>
  <c r="Y5" i="59" s="1"/>
  <c r="AH9" i="27"/>
  <c r="W16" i="59"/>
  <c r="W18" i="59"/>
  <c r="W8" i="59"/>
  <c r="W13" i="59"/>
  <c r="W5" i="59"/>
  <c r="Z26" i="59" l="1"/>
  <c r="AA26" i="59" s="1"/>
  <c r="Z8" i="59"/>
  <c r="AA8" i="59" s="1"/>
  <c r="AK8" i="59" s="1"/>
  <c r="AL8" i="59" s="1"/>
  <c r="Z24" i="59"/>
  <c r="AA24" i="59" s="1"/>
  <c r="AK24" i="59" s="1"/>
  <c r="AL24" i="59" s="1"/>
  <c r="Z29" i="59"/>
  <c r="AA29" i="59" s="1"/>
  <c r="Y22" i="59"/>
  <c r="Z5" i="59"/>
  <c r="AA5" i="59" s="1"/>
  <c r="AK5" i="59" s="1"/>
  <c r="AL5" i="59" s="1"/>
  <c r="Z13" i="59"/>
  <c r="AA13" i="59" s="1"/>
  <c r="AK13" i="59" s="1"/>
  <c r="AL13" i="59" s="1"/>
  <c r="Z16" i="59"/>
  <c r="AA16" i="59" s="1"/>
  <c r="AK16" i="59" s="1"/>
  <c r="Z28" i="59"/>
  <c r="AA28" i="59" s="1"/>
  <c r="Z21" i="59"/>
  <c r="AA21" i="59" s="1"/>
  <c r="AK21" i="59" s="1"/>
  <c r="AL21" i="59" s="1"/>
  <c r="Z18" i="59"/>
  <c r="AA18" i="59" s="1"/>
  <c r="AK18" i="59" s="1"/>
  <c r="AL18" i="59" s="1"/>
  <c r="AL22" i="59"/>
  <c r="AL16" i="59" l="1"/>
  <c r="AK17" i="59" s="1"/>
  <c r="AK14" i="59"/>
  <c r="AL14" i="59" s="1"/>
  <c r="AK6" i="59"/>
  <c r="AL6" i="59" s="1"/>
  <c r="AK9" i="59"/>
  <c r="AL9" i="59" s="1"/>
  <c r="AK23" i="59"/>
  <c r="AL23" i="59" s="1"/>
  <c r="AL17" i="59" l="1"/>
  <c r="AM16" i="59" s="1"/>
  <c r="AK10" i="59"/>
  <c r="AL10" i="59" s="1"/>
  <c r="AK15" i="59"/>
  <c r="AL15" i="59" s="1"/>
  <c r="AM13" i="59" s="1"/>
  <c r="AK7" i="59"/>
  <c r="AL7" i="59" s="1"/>
  <c r="AM5" i="59" s="1"/>
  <c r="AK11" i="59" l="1"/>
  <c r="AL11" i="59" s="1"/>
  <c r="AL12" i="59" s="1"/>
  <c r="AM8" i="59" s="1"/>
  <c r="L5" i="58" l="1"/>
  <c r="V5" i="58" s="1"/>
  <c r="N5" i="58"/>
  <c r="P5" i="58"/>
  <c r="R5" i="58"/>
  <c r="AF5" i="58"/>
  <c r="AH5" i="58"/>
  <c r="AF6" i="58"/>
  <c r="AI6" i="58" s="1"/>
  <c r="L7" i="58"/>
  <c r="V7" i="58" s="1"/>
  <c r="N7" i="58"/>
  <c r="P7" i="58"/>
  <c r="R7" i="58"/>
  <c r="AF7" i="58"/>
  <c r="AI7" i="58" s="1"/>
  <c r="AF8" i="58"/>
  <c r="AI8" i="58" s="1"/>
  <c r="L9" i="58"/>
  <c r="V9" i="58" s="1"/>
  <c r="N9" i="58"/>
  <c r="P9" i="58"/>
  <c r="R9" i="58"/>
  <c r="AA9" i="58"/>
  <c r="AF9" i="58"/>
  <c r="AI9" i="58" s="1"/>
  <c r="L11" i="58"/>
  <c r="V11" i="58" s="1"/>
  <c r="N11" i="58"/>
  <c r="P11" i="58"/>
  <c r="R11" i="58"/>
  <c r="AF11" i="58"/>
  <c r="AI11" i="58" s="1"/>
  <c r="AL11" i="58" s="1"/>
  <c r="AM11" i="58" s="1"/>
  <c r="AN11" i="58" s="1"/>
  <c r="N12" i="58"/>
  <c r="P12" i="58"/>
  <c r="R12" i="58"/>
  <c r="V12" i="58"/>
  <c r="W12" i="58" s="1"/>
  <c r="L13" i="58"/>
  <c r="V13" i="58" s="1"/>
  <c r="N13" i="58"/>
  <c r="P13" i="58"/>
  <c r="R13" i="58"/>
  <c r="AC13" i="58"/>
  <c r="AN13" i="58"/>
  <c r="N14" i="58"/>
  <c r="P14" i="58"/>
  <c r="R14" i="58"/>
  <c r="W14" i="58"/>
  <c r="Y14" i="58"/>
  <c r="AC14" i="58"/>
  <c r="AC16" i="58" s="1"/>
  <c r="AC18" i="58" s="1"/>
  <c r="AM14" i="58"/>
  <c r="AN14" i="58" s="1"/>
  <c r="L15" i="58"/>
  <c r="V15" i="58" s="1"/>
  <c r="W15" i="58" s="1"/>
  <c r="N15" i="58"/>
  <c r="P15" i="58"/>
  <c r="R15" i="58"/>
  <c r="N16" i="58"/>
  <c r="P16" i="58"/>
  <c r="R16" i="58"/>
  <c r="W16" i="58"/>
  <c r="Y16" i="58"/>
  <c r="AM16" i="58"/>
  <c r="AN16" i="58" s="1"/>
  <c r="L17" i="58"/>
  <c r="V17" i="58" s="1"/>
  <c r="N17" i="58"/>
  <c r="P17" i="58"/>
  <c r="R17" i="58"/>
  <c r="N18" i="58"/>
  <c r="P18" i="58"/>
  <c r="R18" i="58"/>
  <c r="W18" i="58"/>
  <c r="Y18" i="58"/>
  <c r="AM18" i="58"/>
  <c r="AN18" i="58" s="1"/>
  <c r="U17" i="58" l="1"/>
  <c r="X17" i="58" s="1"/>
  <c r="Y17" i="58" s="1"/>
  <c r="U9" i="58"/>
  <c r="X9" i="58" s="1"/>
  <c r="AI5" i="58"/>
  <c r="U14" i="58"/>
  <c r="U12" i="58"/>
  <c r="X12" i="58" s="1"/>
  <c r="Z12" i="58" s="1"/>
  <c r="AA12" i="58" s="1"/>
  <c r="AL12" i="58" s="1"/>
  <c r="U7" i="58"/>
  <c r="X11" i="58" s="1"/>
  <c r="U13" i="58"/>
  <c r="X13" i="58" s="1"/>
  <c r="Y13" i="58" s="1"/>
  <c r="U11" i="58"/>
  <c r="U18" i="58"/>
  <c r="U16" i="58"/>
  <c r="AL9" i="58"/>
  <c r="AM9" i="58" s="1"/>
  <c r="U5" i="58"/>
  <c r="X5" i="58" s="1"/>
  <c r="Y5" i="58" s="1"/>
  <c r="U15" i="58"/>
  <c r="X15" i="58" s="1"/>
  <c r="Z15" i="58" s="1"/>
  <c r="AA15" i="58" s="1"/>
  <c r="AL15" i="58" s="1"/>
  <c r="AM15" i="58" s="1"/>
  <c r="AN15" i="58" s="1"/>
  <c r="W7" i="58"/>
  <c r="W17" i="58"/>
  <c r="W13" i="58"/>
  <c r="W5" i="58"/>
  <c r="Z5" i="58" l="1"/>
  <c r="AA5" i="58" s="1"/>
  <c r="AL5" i="58" s="1"/>
  <c r="AM5" i="58" s="1"/>
  <c r="X7" i="58"/>
  <c r="Y7" i="58" s="1"/>
  <c r="Z13" i="58"/>
  <c r="AA13" i="58" s="1"/>
  <c r="AL13" i="58" s="1"/>
  <c r="Z17" i="58"/>
  <c r="AA17" i="58" s="1"/>
  <c r="AL17" i="58" s="1"/>
  <c r="AM17" i="58" s="1"/>
  <c r="AN17" i="58" s="1"/>
  <c r="Y15" i="58"/>
  <c r="Z7" i="58" l="1"/>
  <c r="AA7" i="58" s="1"/>
  <c r="AL7" i="58" s="1"/>
  <c r="AL6" i="58"/>
  <c r="AM6" i="58" s="1"/>
  <c r="AN5" i="58" s="1"/>
  <c r="AM7" i="58" l="1"/>
  <c r="AL8" i="58" s="1"/>
  <c r="AM8" i="58" l="1"/>
  <c r="AN7" i="58" s="1"/>
  <c r="L5" i="57" l="1"/>
  <c r="V5" i="57" s="1"/>
  <c r="N5" i="57"/>
  <c r="U5" i="57" s="1"/>
  <c r="X5" i="57" s="1"/>
  <c r="P5" i="57"/>
  <c r="R5" i="57"/>
  <c r="AA5" i="57"/>
  <c r="AE5" i="57"/>
  <c r="AG5" i="57"/>
  <c r="AE6" i="57"/>
  <c r="AG6" i="57"/>
  <c r="AE7" i="57"/>
  <c r="AG7" i="57"/>
  <c r="L8" i="57"/>
  <c r="V8" i="57" s="1"/>
  <c r="N8" i="57"/>
  <c r="P8" i="57"/>
  <c r="R8" i="57"/>
  <c r="AA8" i="57"/>
  <c r="AE8" i="57"/>
  <c r="AG8" i="57"/>
  <c r="AH8" i="57" s="1"/>
  <c r="AE9" i="57"/>
  <c r="AG9" i="57"/>
  <c r="L10" i="57"/>
  <c r="V10" i="57" s="1"/>
  <c r="N10" i="57"/>
  <c r="P10" i="57"/>
  <c r="R10" i="57"/>
  <c r="AA10" i="57"/>
  <c r="AE10" i="57"/>
  <c r="AG10" i="57"/>
  <c r="AE11" i="57"/>
  <c r="AG11" i="57"/>
  <c r="N12" i="57"/>
  <c r="P12" i="57"/>
  <c r="R12" i="57"/>
  <c r="V12" i="57"/>
  <c r="W12" i="57" s="1"/>
  <c r="AE12" i="57"/>
  <c r="AG12" i="57"/>
  <c r="L13" i="57"/>
  <c r="V13" i="57" s="1"/>
  <c r="N13" i="57"/>
  <c r="P13" i="57"/>
  <c r="R13" i="57"/>
  <c r="AE13" i="57"/>
  <c r="AG13" i="57"/>
  <c r="AH13" i="57" s="1"/>
  <c r="AM13" i="57"/>
  <c r="N14" i="57"/>
  <c r="P14" i="57"/>
  <c r="R14" i="57"/>
  <c r="W14" i="57"/>
  <c r="Y14" i="57"/>
  <c r="AE14" i="57"/>
  <c r="AG14" i="57"/>
  <c r="AH12" i="57" l="1"/>
  <c r="U10" i="57"/>
  <c r="X10" i="57" s="1"/>
  <c r="U8" i="57"/>
  <c r="X8" i="57" s="1"/>
  <c r="U12" i="57"/>
  <c r="X12" i="57" s="1"/>
  <c r="Z12" i="57" s="1"/>
  <c r="U14" i="57"/>
  <c r="AH7" i="57"/>
  <c r="AK8" i="57"/>
  <c r="AH11" i="57"/>
  <c r="AH6" i="57"/>
  <c r="AH10" i="57"/>
  <c r="AK10" i="57" s="1"/>
  <c r="AL10" i="57" s="1"/>
  <c r="AK11" i="57" s="1"/>
  <c r="AH9" i="57"/>
  <c r="AH5" i="57"/>
  <c r="AK5" i="57" s="1"/>
  <c r="AL5" i="57" s="1"/>
  <c r="AH14" i="57"/>
  <c r="U13" i="57"/>
  <c r="X13" i="57" s="1"/>
  <c r="Y13" i="57" s="1"/>
  <c r="AL8" i="57"/>
  <c r="W13" i="57"/>
  <c r="AL11" i="57" l="1"/>
  <c r="AM10" i="57" s="1"/>
  <c r="Z13" i="57"/>
  <c r="AA13" i="57" s="1"/>
  <c r="AK9" i="57"/>
  <c r="AL9" i="57" s="1"/>
  <c r="AM8" i="57" s="1"/>
  <c r="AK6" i="57"/>
  <c r="AL6" i="57" s="1"/>
  <c r="AA14" i="57" l="1"/>
  <c r="AK7" i="57"/>
  <c r="AL7" i="57" s="1"/>
  <c r="AM5" i="57" s="1"/>
  <c r="L5" i="56" l="1"/>
  <c r="V5" i="56" s="1"/>
  <c r="N5" i="56"/>
  <c r="P5" i="56"/>
  <c r="R5" i="56"/>
  <c r="AE5" i="56"/>
  <c r="AG5" i="56"/>
  <c r="AG19" i="52"/>
  <c r="AE19" i="52"/>
  <c r="R19" i="52"/>
  <c r="P19" i="52"/>
  <c r="N19" i="52"/>
  <c r="L19" i="52"/>
  <c r="V19" i="52" s="1"/>
  <c r="AN10" i="44"/>
  <c r="AO10" i="44" s="1"/>
  <c r="AO9" i="44"/>
  <c r="AH10" i="44"/>
  <c r="AF10" i="44"/>
  <c r="AH9" i="44"/>
  <c r="AF9" i="44"/>
  <c r="Z10" i="44"/>
  <c r="W10" i="44"/>
  <c r="R10" i="44"/>
  <c r="P10" i="44"/>
  <c r="N10" i="44"/>
  <c r="R9" i="44"/>
  <c r="P9" i="44"/>
  <c r="N9" i="44"/>
  <c r="L9" i="44"/>
  <c r="V9" i="44" s="1"/>
  <c r="W9" i="44" s="1"/>
  <c r="AS19" i="27"/>
  <c r="AK19" i="27"/>
  <c r="AL19" i="27" s="1"/>
  <c r="AM19" i="27" s="1"/>
  <c r="AK18" i="27"/>
  <c r="AL18" i="27" s="1"/>
  <c r="AM18" i="27" s="1"/>
  <c r="AF19" i="27"/>
  <c r="AD19" i="27"/>
  <c r="AA19" i="27"/>
  <c r="Y19" i="27"/>
  <c r="W19" i="27"/>
  <c r="R19" i="27"/>
  <c r="P19" i="27"/>
  <c r="N19" i="27"/>
  <c r="AF18" i="27"/>
  <c r="AD18" i="27"/>
  <c r="R18" i="27"/>
  <c r="P18" i="27"/>
  <c r="N18" i="27"/>
  <c r="L18" i="27"/>
  <c r="V18" i="27" s="1"/>
  <c r="W18" i="27" s="1"/>
  <c r="AL11" i="50"/>
  <c r="AM9" i="50" s="1"/>
  <c r="AL10" i="50"/>
  <c r="AG11" i="50"/>
  <c r="AE11" i="50"/>
  <c r="AA11" i="50"/>
  <c r="Y11" i="50"/>
  <c r="W11" i="50"/>
  <c r="R11" i="50"/>
  <c r="P11" i="50"/>
  <c r="N11" i="50"/>
  <c r="AG10" i="50"/>
  <c r="AE10" i="50"/>
  <c r="AA10" i="50"/>
  <c r="Y10" i="50"/>
  <c r="W10" i="50"/>
  <c r="R10" i="50"/>
  <c r="P10" i="50"/>
  <c r="N10" i="50"/>
  <c r="AG9" i="50"/>
  <c r="AE9" i="50"/>
  <c r="R9" i="50"/>
  <c r="P9" i="50"/>
  <c r="N9" i="50"/>
  <c r="L9" i="50"/>
  <c r="V9" i="50" s="1"/>
  <c r="AG15" i="49"/>
  <c r="AE15" i="49"/>
  <c r="R15" i="49"/>
  <c r="P15" i="49"/>
  <c r="N15" i="49"/>
  <c r="L15" i="49"/>
  <c r="V15" i="49" s="1"/>
  <c r="AG14" i="49"/>
  <c r="AE14" i="49"/>
  <c r="R14" i="49"/>
  <c r="P14" i="49"/>
  <c r="N14" i="49"/>
  <c r="L14" i="49"/>
  <c r="V14" i="49" s="1"/>
  <c r="AH16" i="41"/>
  <c r="AF16" i="41"/>
  <c r="X16" i="41"/>
  <c r="Y16" i="41" s="1"/>
  <c r="R16" i="41"/>
  <c r="P16" i="41"/>
  <c r="N16" i="41"/>
  <c r="L16" i="41"/>
  <c r="V16" i="41" s="1"/>
  <c r="AG13" i="11"/>
  <c r="AE13" i="11"/>
  <c r="AW15" i="41"/>
  <c r="AH15" i="41"/>
  <c r="AF15" i="41"/>
  <c r="Y15" i="41"/>
  <c r="R15" i="41"/>
  <c r="P15" i="41"/>
  <c r="N15" i="41"/>
  <c r="L15" i="41"/>
  <c r="V15" i="41" s="1"/>
  <c r="AH5" i="56" l="1"/>
  <c r="U11" i="50"/>
  <c r="U10" i="50"/>
  <c r="Z16" i="41"/>
  <c r="AA16" i="41" s="1"/>
  <c r="U10" i="44"/>
  <c r="U15" i="41"/>
  <c r="U14" i="49"/>
  <c r="X14" i="49" s="1"/>
  <c r="Y14" i="49" s="1"/>
  <c r="U9" i="44"/>
  <c r="X9" i="44" s="1"/>
  <c r="AI15" i="41"/>
  <c r="AH13" i="11"/>
  <c r="U9" i="50"/>
  <c r="X9" i="50" s="1"/>
  <c r="Y9" i="50" s="1"/>
  <c r="AH9" i="50"/>
  <c r="AH10" i="50"/>
  <c r="AH11" i="50"/>
  <c r="AI10" i="44"/>
  <c r="AH19" i="52"/>
  <c r="AH14" i="49"/>
  <c r="U15" i="49"/>
  <c r="X15" i="49" s="1"/>
  <c r="Y15" i="49" s="1"/>
  <c r="AH15" i="49"/>
  <c r="U5" i="56"/>
  <c r="X5" i="56" s="1"/>
  <c r="Y5" i="56" s="1"/>
  <c r="AI9" i="44"/>
  <c r="U19" i="27"/>
  <c r="AG18" i="27"/>
  <c r="AG19" i="27"/>
  <c r="U18" i="27"/>
  <c r="X18" i="27" s="1"/>
  <c r="Y18" i="27" s="1"/>
  <c r="AS18" i="27"/>
  <c r="U19" i="52"/>
  <c r="X19" i="52" s="1"/>
  <c r="Y19" i="52" s="1"/>
  <c r="AI16" i="41"/>
  <c r="AW16" i="41"/>
  <c r="W5" i="56"/>
  <c r="W19" i="52"/>
  <c r="Z9" i="44"/>
  <c r="W9" i="50"/>
  <c r="W15" i="49"/>
  <c r="W14" i="49"/>
  <c r="W16" i="41"/>
  <c r="W15" i="41"/>
  <c r="Z15" i="41"/>
  <c r="AA15" i="41" s="1"/>
  <c r="Z14" i="49" l="1"/>
  <c r="AA14" i="49" s="1"/>
  <c r="AL14" i="49" s="1"/>
  <c r="AM14" i="49" s="1"/>
  <c r="AN14" i="49" s="1"/>
  <c r="Z15" i="49"/>
  <c r="AA15" i="49" s="1"/>
  <c r="AL15" i="49" s="1"/>
  <c r="AM15" i="49" s="1"/>
  <c r="AN15" i="49" s="1"/>
  <c r="Z9" i="50"/>
  <c r="AA9" i="50" s="1"/>
  <c r="Z5" i="56"/>
  <c r="AA5" i="56" s="1"/>
  <c r="AL5" i="56" s="1"/>
  <c r="AM5" i="56" s="1"/>
  <c r="AN5" i="56" s="1"/>
  <c r="Z18" i="27"/>
  <c r="AA18" i="27" s="1"/>
  <c r="Z19" i="52"/>
  <c r="AA19" i="52" s="1"/>
  <c r="AU15" i="41"/>
  <c r="AV15" i="41" s="1"/>
  <c r="AG8" i="50" l="1"/>
  <c r="AE8" i="50"/>
  <c r="V8" i="50"/>
  <c r="W8" i="50" s="1"/>
  <c r="R8" i="50"/>
  <c r="P8" i="50"/>
  <c r="N8" i="50"/>
  <c r="AG14" i="42"/>
  <c r="AE14" i="42"/>
  <c r="V14" i="42"/>
  <c r="R14" i="42"/>
  <c r="P14" i="42"/>
  <c r="N14" i="42"/>
  <c r="AH9" i="47"/>
  <c r="AI9" i="47" s="1"/>
  <c r="V9" i="47"/>
  <c r="R9" i="47"/>
  <c r="P9" i="47"/>
  <c r="N9" i="47"/>
  <c r="AG17" i="27"/>
  <c r="AH17" i="27" s="1"/>
  <c r="V17" i="27"/>
  <c r="W17" i="27" s="1"/>
  <c r="R17" i="27"/>
  <c r="P17" i="27"/>
  <c r="N17" i="27"/>
  <c r="AG18" i="52"/>
  <c r="AE18" i="52"/>
  <c r="V18" i="52"/>
  <c r="W18" i="52" s="1"/>
  <c r="R18" i="52"/>
  <c r="P18" i="52"/>
  <c r="N18" i="52"/>
  <c r="AG7" i="25"/>
  <c r="AE7" i="25"/>
  <c r="V7" i="25"/>
  <c r="W7" i="25" s="1"/>
  <c r="R7" i="25"/>
  <c r="P7" i="25"/>
  <c r="N7" i="25"/>
  <c r="AH14" i="55"/>
  <c r="AI14" i="55" s="1"/>
  <c r="V14" i="55"/>
  <c r="R14" i="55"/>
  <c r="P14" i="55"/>
  <c r="N14" i="55"/>
  <c r="AH14" i="41"/>
  <c r="AF14" i="41"/>
  <c r="V14" i="41"/>
  <c r="R14" i="41"/>
  <c r="P14" i="41"/>
  <c r="N14" i="41"/>
  <c r="AG8" i="51"/>
  <c r="AE8" i="51"/>
  <c r="V8" i="51"/>
  <c r="W8" i="51" s="1"/>
  <c r="R8" i="51"/>
  <c r="P8" i="51"/>
  <c r="N8" i="51"/>
  <c r="U14" i="55" l="1"/>
  <c r="X14" i="55" s="1"/>
  <c r="AH8" i="51"/>
  <c r="AI14" i="41"/>
  <c r="AH7" i="25"/>
  <c r="U18" i="52"/>
  <c r="X18" i="52" s="1"/>
  <c r="AH14" i="42"/>
  <c r="AH18" i="52"/>
  <c r="U8" i="50"/>
  <c r="X8" i="50" s="1"/>
  <c r="AH8" i="50"/>
  <c r="U9" i="47"/>
  <c r="X9" i="47" s="1"/>
  <c r="U8" i="51"/>
  <c r="X8" i="51" s="1"/>
  <c r="U17" i="27"/>
  <c r="X17" i="27" s="1"/>
  <c r="U14" i="41"/>
  <c r="X14" i="41" s="1"/>
  <c r="U14" i="42"/>
  <c r="X14" i="42" s="1"/>
  <c r="W14" i="42"/>
  <c r="W9" i="47"/>
  <c r="U7" i="25"/>
  <c r="X7" i="25" s="1"/>
  <c r="W14" i="55"/>
  <c r="W14" i="41"/>
  <c r="AG13" i="49"/>
  <c r="AE13" i="49"/>
  <c r="V13" i="49"/>
  <c r="W13" i="49" s="1"/>
  <c r="R13" i="49"/>
  <c r="P13" i="49"/>
  <c r="N13" i="49"/>
  <c r="AG14" i="11"/>
  <c r="AE14" i="11"/>
  <c r="W16" i="11"/>
  <c r="AG17" i="11"/>
  <c r="AE17" i="11"/>
  <c r="AG16" i="11"/>
  <c r="AE16" i="11"/>
  <c r="R16" i="11"/>
  <c r="P16" i="11"/>
  <c r="N16" i="11"/>
  <c r="L16" i="11"/>
  <c r="AA10" i="55"/>
  <c r="AN12" i="55"/>
  <c r="L5" i="55"/>
  <c r="V5" i="55" s="1"/>
  <c r="N5" i="55"/>
  <c r="P5" i="55"/>
  <c r="R5" i="55"/>
  <c r="AE5" i="55"/>
  <c r="AG5" i="55"/>
  <c r="AE6" i="55"/>
  <c r="AG6" i="55"/>
  <c r="AE7" i="55"/>
  <c r="AG7" i="55"/>
  <c r="AE8" i="55"/>
  <c r="AG8" i="55"/>
  <c r="L9" i="55"/>
  <c r="V9" i="55" s="1"/>
  <c r="W9" i="55" s="1"/>
  <c r="M9" i="55"/>
  <c r="N9" i="55" s="1"/>
  <c r="O9" i="55"/>
  <c r="P9" i="55" s="1"/>
  <c r="R9" i="55"/>
  <c r="AE9" i="55"/>
  <c r="AG9" i="55"/>
  <c r="L10" i="55"/>
  <c r="V10" i="55" s="1"/>
  <c r="N10" i="55"/>
  <c r="P10" i="55"/>
  <c r="R10" i="55"/>
  <c r="AE10" i="55"/>
  <c r="AG10" i="55"/>
  <c r="AE11" i="55"/>
  <c r="AG11" i="55"/>
  <c r="L12" i="55"/>
  <c r="V12" i="55" s="1"/>
  <c r="N12" i="55"/>
  <c r="P12" i="55"/>
  <c r="R12" i="55"/>
  <c r="Y12" i="55"/>
  <c r="AA12" i="55"/>
  <c r="AE12" i="55"/>
  <c r="AG12" i="55"/>
  <c r="AE13" i="55"/>
  <c r="AG13" i="55"/>
  <c r="AH5" i="55" l="1"/>
  <c r="U13" i="49"/>
  <c r="X13" i="49" s="1"/>
  <c r="AH13" i="49"/>
  <c r="U12" i="55"/>
  <c r="AH9" i="55"/>
  <c r="AH7" i="55"/>
  <c r="AH6" i="55"/>
  <c r="U16" i="11"/>
  <c r="X16" i="11" s="1"/>
  <c r="AH14" i="11"/>
  <c r="AH17" i="11"/>
  <c r="AH16" i="11"/>
  <c r="U5" i="55"/>
  <c r="X5" i="55" s="1"/>
  <c r="Y5" i="55" s="1"/>
  <c r="W12" i="55"/>
  <c r="AH8" i="55"/>
  <c r="U10" i="55"/>
  <c r="X10" i="55" s="1"/>
  <c r="Y10" i="55" s="1"/>
  <c r="U9" i="55"/>
  <c r="X9" i="55" s="1"/>
  <c r="Y9" i="55" s="1"/>
  <c r="AH10" i="55"/>
  <c r="AL5" i="55"/>
  <c r="AM5" i="55" s="1"/>
  <c r="AH13" i="55"/>
  <c r="AH12" i="55"/>
  <c r="AL12" i="55" s="1"/>
  <c r="AM12" i="55" s="1"/>
  <c r="AH11" i="55"/>
  <c r="W10" i="55"/>
  <c r="W5" i="55"/>
  <c r="Y16" i="11" l="1"/>
  <c r="AL13" i="55"/>
  <c r="AM13" i="55" s="1"/>
  <c r="AL10" i="55"/>
  <c r="AM10" i="55" s="1"/>
  <c r="AA9" i="55"/>
  <c r="AL9" i="55" s="1"/>
  <c r="AM9" i="55" s="1"/>
  <c r="AL6" i="55"/>
  <c r="AM6" i="55" s="1"/>
  <c r="AL11" i="55" l="1"/>
  <c r="AM11" i="55" s="1"/>
  <c r="AN10" i="55" s="1"/>
  <c r="AL7" i="55"/>
  <c r="AM7" i="55" s="1"/>
  <c r="AL8" i="55" l="1"/>
  <c r="AM8" i="55" s="1"/>
  <c r="AN5" i="55" s="1"/>
  <c r="L5" i="52" l="1"/>
  <c r="V5" i="52" s="1"/>
  <c r="N5" i="52"/>
  <c r="P5" i="52"/>
  <c r="R5" i="52"/>
  <c r="AE5" i="52"/>
  <c r="AG5" i="52"/>
  <c r="AE6" i="52"/>
  <c r="AG6" i="52"/>
  <c r="AE7" i="52"/>
  <c r="AG7" i="52"/>
  <c r="L9" i="52"/>
  <c r="V9" i="52" s="1"/>
  <c r="N9" i="52"/>
  <c r="P9" i="52"/>
  <c r="R9" i="52"/>
  <c r="Y9" i="52"/>
  <c r="AE9" i="52"/>
  <c r="AG9" i="52"/>
  <c r="AM9" i="52"/>
  <c r="AE10" i="52"/>
  <c r="AG10" i="52"/>
  <c r="AE11" i="52"/>
  <c r="AG11" i="52"/>
  <c r="L12" i="52"/>
  <c r="V12" i="52" s="1"/>
  <c r="N12" i="52"/>
  <c r="P12" i="52"/>
  <c r="R12" i="52"/>
  <c r="AE12" i="52"/>
  <c r="AG12" i="52"/>
  <c r="AE13" i="52"/>
  <c r="AG13" i="52"/>
  <c r="AE14" i="52"/>
  <c r="AG14" i="52"/>
  <c r="L15" i="52"/>
  <c r="V15" i="52" s="1"/>
  <c r="W15" i="52" s="1"/>
  <c r="N15" i="52"/>
  <c r="P15" i="52"/>
  <c r="R15" i="52"/>
  <c r="AE15" i="52"/>
  <c r="AG15" i="52"/>
  <c r="AM15" i="52"/>
  <c r="AE16" i="52"/>
  <c r="AG16" i="52"/>
  <c r="AH5" i="52" l="1"/>
  <c r="U5" i="52"/>
  <c r="X5" i="52" s="1"/>
  <c r="Y5" i="52" s="1"/>
  <c r="AH12" i="52"/>
  <c r="AH16" i="52"/>
  <c r="U12" i="52"/>
  <c r="X12" i="52" s="1"/>
  <c r="Y12" i="52" s="1"/>
  <c r="AH7" i="52"/>
  <c r="AH11" i="52"/>
  <c r="AH6" i="52"/>
  <c r="AH15" i="52"/>
  <c r="AH10" i="52"/>
  <c r="AH9" i="52"/>
  <c r="U15" i="52"/>
  <c r="X15" i="52" s="1"/>
  <c r="Y15" i="52" s="1"/>
  <c r="AH13" i="52"/>
  <c r="U9" i="52"/>
  <c r="W12" i="52"/>
  <c r="Z9" i="52"/>
  <c r="AA9" i="52" s="1"/>
  <c r="W9" i="52"/>
  <c r="W5" i="52"/>
  <c r="Z5" i="52" l="1"/>
  <c r="AA5" i="52" s="1"/>
  <c r="AK5" i="52" s="1"/>
  <c r="AL5" i="52" s="1"/>
  <c r="Z12" i="52"/>
  <c r="AA12" i="52" s="1"/>
  <c r="Z15" i="52"/>
  <c r="AA15" i="52" s="1"/>
  <c r="AK15" i="52" s="1"/>
  <c r="AK9" i="52"/>
  <c r="AL9" i="52" s="1"/>
  <c r="AK12" i="52" l="1"/>
  <c r="AL12" i="52" s="1"/>
  <c r="AK13" i="52" s="1"/>
  <c r="AL13" i="52" s="1"/>
  <c r="AL15" i="52"/>
  <c r="AK16" i="52" s="1"/>
  <c r="AK6" i="52"/>
  <c r="AL6" i="52" s="1"/>
  <c r="AK10" i="52"/>
  <c r="AL10" i="52" s="1"/>
  <c r="AL16" i="52" l="1"/>
  <c r="AK14" i="52"/>
  <c r="AL14" i="52" s="1"/>
  <c r="AM12" i="52" s="1"/>
  <c r="AK7" i="52"/>
  <c r="AL7" i="52" s="1"/>
  <c r="AM5" i="52" s="1"/>
  <c r="AK11" i="52"/>
  <c r="AL11" i="52" s="1"/>
  <c r="L5" i="51" l="1"/>
  <c r="V5" i="51" s="1"/>
  <c r="N5" i="51"/>
  <c r="P5" i="51"/>
  <c r="R5" i="51"/>
  <c r="AE5" i="51"/>
  <c r="AG5" i="51"/>
  <c r="L6" i="51"/>
  <c r="V6" i="51" s="1"/>
  <c r="N6" i="51"/>
  <c r="P6" i="51"/>
  <c r="R6" i="51"/>
  <c r="AE6" i="51"/>
  <c r="AG6" i="51"/>
  <c r="AE7" i="51"/>
  <c r="AG7" i="51"/>
  <c r="AH7" i="51" l="1"/>
  <c r="AH5" i="51"/>
  <c r="AH6" i="51"/>
  <c r="U6" i="51"/>
  <c r="X6" i="51" s="1"/>
  <c r="Y6" i="51" s="1"/>
  <c r="U5" i="51"/>
  <c r="X5" i="51" s="1"/>
  <c r="Y5" i="51" s="1"/>
  <c r="W6" i="51"/>
  <c r="W5" i="51"/>
  <c r="Z6" i="51" l="1"/>
  <c r="AA6" i="51" s="1"/>
  <c r="AL6" i="51" s="1"/>
  <c r="AM6" i="51" s="1"/>
  <c r="Z5" i="51"/>
  <c r="AA5" i="51" s="1"/>
  <c r="AL5" i="51" s="1"/>
  <c r="AM5" i="51" s="1"/>
  <c r="AN5" i="51" s="1"/>
  <c r="AL7" i="51" l="1"/>
  <c r="AM7" i="51" s="1"/>
  <c r="AN6" i="51" s="1"/>
  <c r="L5" i="50" l="1"/>
  <c r="V5" i="50" s="1"/>
  <c r="N5" i="50"/>
  <c r="P5" i="50"/>
  <c r="R5" i="50"/>
  <c r="AE5" i="50"/>
  <c r="AG5" i="50"/>
  <c r="L6" i="50"/>
  <c r="V6" i="50" s="1"/>
  <c r="W6" i="50" s="1"/>
  <c r="N6" i="50"/>
  <c r="P6" i="50"/>
  <c r="R6" i="50"/>
  <c r="AE6" i="50"/>
  <c r="AG6" i="50"/>
  <c r="AM6" i="50"/>
  <c r="L7" i="50"/>
  <c r="V7" i="50" s="1"/>
  <c r="N7" i="50"/>
  <c r="P7" i="50"/>
  <c r="R7" i="50"/>
  <c r="AE7" i="50"/>
  <c r="AG7" i="50"/>
  <c r="L5" i="49"/>
  <c r="V5" i="49" s="1"/>
  <c r="N5" i="49"/>
  <c r="P5" i="49"/>
  <c r="R5" i="49"/>
  <c r="Y5" i="49"/>
  <c r="AE5" i="49"/>
  <c r="AG5" i="49"/>
  <c r="L6" i="49"/>
  <c r="V6" i="49" s="1"/>
  <c r="W6" i="49" s="1"/>
  <c r="N6" i="49"/>
  <c r="P6" i="49"/>
  <c r="R6" i="49"/>
  <c r="Y6" i="49"/>
  <c r="AA6" i="49"/>
  <c r="AE6" i="49"/>
  <c r="AG6" i="49"/>
  <c r="AN6" i="49"/>
  <c r="AR6" i="49"/>
  <c r="L7" i="49"/>
  <c r="V7" i="49" s="1"/>
  <c r="N7" i="49"/>
  <c r="P7" i="49"/>
  <c r="R7" i="49"/>
  <c r="AE7" i="49"/>
  <c r="AG7" i="49"/>
  <c r="L8" i="49"/>
  <c r="V8" i="49" s="1"/>
  <c r="N8" i="49"/>
  <c r="P8" i="49"/>
  <c r="R8" i="49"/>
  <c r="AE8" i="49"/>
  <c r="AG8" i="49"/>
  <c r="L9" i="49"/>
  <c r="V9" i="49" s="1"/>
  <c r="W9" i="49" s="1"/>
  <c r="N9" i="49"/>
  <c r="P9" i="49"/>
  <c r="R9" i="49"/>
  <c r="AE9" i="49"/>
  <c r="AG9" i="49"/>
  <c r="N10" i="49"/>
  <c r="P10" i="49"/>
  <c r="AE10" i="49"/>
  <c r="AG10" i="49"/>
  <c r="L11" i="49"/>
  <c r="V11" i="49" s="1"/>
  <c r="W11" i="49" s="1"/>
  <c r="N11" i="49"/>
  <c r="R11" i="49"/>
  <c r="Y11" i="49"/>
  <c r="AE11" i="49"/>
  <c r="AG11" i="49"/>
  <c r="AH11" i="49" s="1"/>
  <c r="AE12" i="49"/>
  <c r="AH12" i="49" s="1"/>
  <c r="AG12" i="49"/>
  <c r="AH9" i="49" l="1"/>
  <c r="U9" i="49"/>
  <c r="X9" i="49" s="1"/>
  <c r="AH5" i="49"/>
  <c r="U5" i="49"/>
  <c r="U7" i="50"/>
  <c r="X7" i="50" s="1"/>
  <c r="Y7" i="50" s="1"/>
  <c r="AH5" i="50"/>
  <c r="AH7" i="50"/>
  <c r="AH8" i="49"/>
  <c r="AH7" i="49"/>
  <c r="U11" i="49"/>
  <c r="AH6" i="49"/>
  <c r="AL6" i="49" s="1"/>
  <c r="AM6" i="49" s="1"/>
  <c r="U6" i="49"/>
  <c r="AH10" i="49"/>
  <c r="U8" i="49"/>
  <c r="X8" i="49" s="1"/>
  <c r="Y8" i="49" s="1"/>
  <c r="U7" i="49"/>
  <c r="X7" i="49" s="1"/>
  <c r="Y7" i="49" s="1"/>
  <c r="AH6" i="50"/>
  <c r="U5" i="50"/>
  <c r="X5" i="50" s="1"/>
  <c r="Y5" i="50" s="1"/>
  <c r="U6" i="50"/>
  <c r="X6" i="50" s="1"/>
  <c r="Y6" i="50" s="1"/>
  <c r="W7" i="50"/>
  <c r="W5" i="50"/>
  <c r="Z5" i="49"/>
  <c r="AA5" i="49" s="1"/>
  <c r="W5" i="49"/>
  <c r="Y9" i="49"/>
  <c r="Z9" i="49"/>
  <c r="AA9" i="49" s="1"/>
  <c r="W8" i="49"/>
  <c r="W7" i="49"/>
  <c r="Z11" i="49"/>
  <c r="AA11" i="49" s="1"/>
  <c r="Z7" i="50" l="1"/>
  <c r="AA7" i="50" s="1"/>
  <c r="AK7" i="50" s="1"/>
  <c r="AL7" i="50" s="1"/>
  <c r="AM7" i="50" s="1"/>
  <c r="Z6" i="50"/>
  <c r="AA6" i="50" s="1"/>
  <c r="AK6" i="50" s="1"/>
  <c r="AL6" i="50" s="1"/>
  <c r="Z5" i="50"/>
  <c r="AA5" i="50" s="1"/>
  <c r="AK5" i="50" s="1"/>
  <c r="AL5" i="50" s="1"/>
  <c r="AM5" i="50" s="1"/>
  <c r="Z7" i="49"/>
  <c r="AA7" i="49" s="1"/>
  <c r="AL7" i="49" s="1"/>
  <c r="AM7" i="49" s="1"/>
  <c r="AN7" i="49" s="1"/>
  <c r="Z8" i="49"/>
  <c r="AA8" i="49" s="1"/>
  <c r="AL8" i="49" s="1"/>
  <c r="AM8" i="49" s="1"/>
  <c r="AN8" i="49" s="1"/>
  <c r="AL9" i="49"/>
  <c r="AM9" i="49" s="1"/>
  <c r="AL5" i="49"/>
  <c r="AM5" i="49" s="1"/>
  <c r="AN5" i="49" s="1"/>
  <c r="AL11" i="49"/>
  <c r="AM11" i="49" s="1"/>
  <c r="AL12" i="49" l="1"/>
  <c r="AM12" i="49" s="1"/>
  <c r="AL10" i="49"/>
  <c r="AM10" i="49" s="1"/>
  <c r="AN9" i="49" s="1"/>
  <c r="AN11" i="49" l="1"/>
  <c r="L5" i="47"/>
  <c r="V5" i="47" s="1"/>
  <c r="N5" i="47"/>
  <c r="P5" i="47"/>
  <c r="R5" i="47"/>
  <c r="AA5" i="47"/>
  <c r="AE5" i="47"/>
  <c r="AG5" i="47"/>
  <c r="AE6" i="47"/>
  <c r="AG6" i="47"/>
  <c r="L7" i="47"/>
  <c r="V7" i="47" s="1"/>
  <c r="N7" i="47"/>
  <c r="P7" i="47"/>
  <c r="R7" i="47"/>
  <c r="AA7" i="47"/>
  <c r="AE7" i="47"/>
  <c r="AG7" i="47"/>
  <c r="AE8" i="47"/>
  <c r="AG8" i="47"/>
  <c r="AH8" i="47" s="1"/>
  <c r="AL8" i="47" s="1"/>
  <c r="AM8" i="47" s="1"/>
  <c r="AH7" i="47" l="1"/>
  <c r="AL7" i="47" s="1"/>
  <c r="AM7" i="47" s="1"/>
  <c r="U7" i="47"/>
  <c r="X7" i="47" s="1"/>
  <c r="U5" i="47"/>
  <c r="X5" i="47" s="1"/>
  <c r="AH6" i="47"/>
  <c r="AH5" i="47"/>
  <c r="AL5" i="47" s="1"/>
  <c r="AM5" i="47" s="1"/>
  <c r="AL6" i="47" l="1"/>
  <c r="AM6" i="47" s="1"/>
  <c r="AN5" i="47" s="1"/>
  <c r="N5" i="44"/>
  <c r="P5" i="44"/>
  <c r="R5" i="44"/>
  <c r="V5" i="44"/>
  <c r="N8" i="44"/>
  <c r="P8" i="44"/>
  <c r="R8" i="44"/>
  <c r="AA8" i="44"/>
  <c r="AB8" i="44" s="1"/>
  <c r="X5" i="44" l="1"/>
  <c r="U8" i="44"/>
  <c r="U5" i="44"/>
  <c r="Y5" i="44" s="1"/>
  <c r="Z5" i="44" s="1"/>
  <c r="AA5" i="44" l="1"/>
  <c r="AB5" i="44" s="1"/>
  <c r="L5" i="42" l="1"/>
  <c r="V5" i="42" s="1"/>
  <c r="N5" i="42"/>
  <c r="P5" i="42"/>
  <c r="R5" i="42"/>
  <c r="AA5" i="42"/>
  <c r="AE5" i="42"/>
  <c r="AG5" i="42"/>
  <c r="AE6" i="42"/>
  <c r="AG6" i="42"/>
  <c r="AE7" i="42"/>
  <c r="AG7" i="42"/>
  <c r="L8" i="42"/>
  <c r="V8" i="42" s="1"/>
  <c r="N8" i="42"/>
  <c r="P8" i="42"/>
  <c r="R8" i="42"/>
  <c r="AA8" i="42"/>
  <c r="AE8" i="42"/>
  <c r="AG8" i="42"/>
  <c r="AE9" i="42"/>
  <c r="AG9" i="42"/>
  <c r="L10" i="42"/>
  <c r="V10" i="42" s="1"/>
  <c r="N10" i="42"/>
  <c r="P10" i="42"/>
  <c r="R10" i="42"/>
  <c r="AA10" i="42"/>
  <c r="AE10" i="42"/>
  <c r="AG10" i="42"/>
  <c r="AE11" i="42"/>
  <c r="AG11" i="42"/>
  <c r="L12" i="42"/>
  <c r="V12" i="42" s="1"/>
  <c r="N12" i="42"/>
  <c r="P12" i="42"/>
  <c r="R12" i="42"/>
  <c r="AA12" i="42"/>
  <c r="AE12" i="42"/>
  <c r="AG12" i="42"/>
  <c r="AM12" i="42"/>
  <c r="AE13" i="42"/>
  <c r="AG13" i="42"/>
  <c r="AH11" i="42" l="1"/>
  <c r="AH10" i="42"/>
  <c r="AK10" i="42" s="1"/>
  <c r="AL10" i="42" s="1"/>
  <c r="AH8" i="42"/>
  <c r="AK8" i="42" s="1"/>
  <c r="AL8" i="42" s="1"/>
  <c r="AH12" i="42"/>
  <c r="AK12" i="42" s="1"/>
  <c r="AH5" i="42"/>
  <c r="AK5" i="42" s="1"/>
  <c r="AL5" i="42" s="1"/>
  <c r="AH7" i="42"/>
  <c r="AH13" i="42"/>
  <c r="U10" i="42"/>
  <c r="X10" i="42" s="1"/>
  <c r="U8" i="42"/>
  <c r="X8" i="42" s="1"/>
  <c r="U12" i="42"/>
  <c r="X12" i="42" s="1"/>
  <c r="AH6" i="42"/>
  <c r="U5" i="42"/>
  <c r="X5" i="42" s="1"/>
  <c r="AH9" i="42"/>
  <c r="AL12" i="42"/>
  <c r="AK11" i="42" l="1"/>
  <c r="AL11" i="42" s="1"/>
  <c r="AM10" i="42" s="1"/>
  <c r="AK6" i="42"/>
  <c r="AL6" i="42" s="1"/>
  <c r="AK7" i="42" s="1"/>
  <c r="AL7" i="42" s="1"/>
  <c r="AM5" i="42" s="1"/>
  <c r="AK13" i="42"/>
  <c r="AL13" i="42" s="1"/>
  <c r="AK9" i="42"/>
  <c r="AL9" i="42" s="1"/>
  <c r="AM8" i="42" s="1"/>
  <c r="L5" i="41" l="1"/>
  <c r="V5" i="41" s="1"/>
  <c r="W5" i="41" s="1"/>
  <c r="N5" i="41"/>
  <c r="P5" i="41"/>
  <c r="R5" i="41"/>
  <c r="Y5" i="41"/>
  <c r="AA5" i="41"/>
  <c r="AF5" i="41"/>
  <c r="AH5" i="41"/>
  <c r="AF6" i="41"/>
  <c r="AH6" i="41"/>
  <c r="L8" i="41"/>
  <c r="V8" i="41" s="1"/>
  <c r="W8" i="41" s="1"/>
  <c r="N8" i="41"/>
  <c r="P8" i="41"/>
  <c r="R8" i="41"/>
  <c r="AF8" i="41"/>
  <c r="AH8" i="41"/>
  <c r="AF9" i="41"/>
  <c r="AH9" i="41"/>
  <c r="N10" i="41"/>
  <c r="P10" i="41"/>
  <c r="R10" i="41"/>
  <c r="V10" i="41"/>
  <c r="W10" i="41" s="1"/>
  <c r="AF10" i="41"/>
  <c r="AH10" i="41"/>
  <c r="AF11" i="41"/>
  <c r="AI11" i="41" s="1"/>
  <c r="AH11" i="41"/>
  <c r="AF12" i="41"/>
  <c r="AH12" i="41"/>
  <c r="AF13" i="41"/>
  <c r="AH13" i="41"/>
  <c r="AI5" i="41" l="1"/>
  <c r="AI8" i="41"/>
  <c r="AI6" i="41"/>
  <c r="AI12" i="41"/>
  <c r="AI13" i="41"/>
  <c r="U10" i="41"/>
  <c r="X10" i="41" s="1"/>
  <c r="Y10" i="41" s="1"/>
  <c r="U8" i="41"/>
  <c r="X8" i="41" s="1"/>
  <c r="Y8" i="41" s="1"/>
  <c r="AI9" i="41"/>
  <c r="AI10" i="41"/>
  <c r="AU5" i="41"/>
  <c r="AV5" i="41" s="1"/>
  <c r="U5" i="41"/>
  <c r="Z10" i="41" l="1"/>
  <c r="AA10" i="41" s="1"/>
  <c r="AU10" i="41" s="1"/>
  <c r="AV10" i="41" s="1"/>
  <c r="Z8" i="41"/>
  <c r="AA8" i="41" s="1"/>
  <c r="AU8" i="41" s="1"/>
  <c r="AV8" i="41" s="1"/>
  <c r="AU6" i="41"/>
  <c r="AV6" i="41" s="1"/>
  <c r="AW5" i="41" s="1"/>
  <c r="AU11" i="41" l="1"/>
  <c r="AV11" i="41" s="1"/>
  <c r="AU9" i="41"/>
  <c r="AV9" i="41" s="1"/>
  <c r="AW8" i="41" s="1"/>
  <c r="AU12" i="41" l="1"/>
  <c r="AV12" i="41" s="1"/>
  <c r="AU13" i="41" l="1"/>
  <c r="AV13" i="41" s="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AI9" i="38" l="1"/>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19" i="38" l="1"/>
  <c r="AU27" i="38"/>
  <c r="AV27" i="38" s="1"/>
  <c r="AU24" i="38"/>
  <c r="AV24" i="38" s="1"/>
  <c r="AU20" i="38"/>
  <c r="AV20" i="38" s="1"/>
  <c r="AG16" i="27"/>
  <c r="AE16" i="27"/>
  <c r="AU21" i="38" l="1"/>
  <c r="AV21" i="38" s="1"/>
  <c r="AH16" i="27"/>
  <c r="AU22" i="38" l="1"/>
  <c r="AV22" i="38" s="1"/>
  <c r="AG15" i="27" l="1"/>
  <c r="AE15" i="27"/>
  <c r="R15" i="27"/>
  <c r="P15" i="27"/>
  <c r="N15" i="27"/>
  <c r="L15" i="27"/>
  <c r="V15" i="27" s="1"/>
  <c r="AG14" i="27"/>
  <c r="AE14" i="27"/>
  <c r="AS13" i="27"/>
  <c r="AG13" i="27"/>
  <c r="AE13" i="27"/>
  <c r="AA13" i="27"/>
  <c r="Y13" i="27"/>
  <c r="R13" i="27"/>
  <c r="P13" i="27"/>
  <c r="N13" i="27"/>
  <c r="L13" i="27"/>
  <c r="V13" i="27" s="1"/>
  <c r="W13" i="27" s="1"/>
  <c r="AG12" i="27"/>
  <c r="AE12" i="27"/>
  <c r="AG11" i="27"/>
  <c r="AE11" i="27"/>
  <c r="AG10" i="27"/>
  <c r="AE10" i="27"/>
  <c r="R10" i="27"/>
  <c r="P10" i="27"/>
  <c r="N10" i="27"/>
  <c r="L10" i="27"/>
  <c r="V10" i="27" s="1"/>
  <c r="AG8" i="27"/>
  <c r="AE8" i="27"/>
  <c r="AG7" i="27"/>
  <c r="AE7" i="27"/>
  <c r="AG6" i="27"/>
  <c r="AE6" i="27"/>
  <c r="AG5" i="27"/>
  <c r="AE5" i="27"/>
  <c r="AA4" i="27"/>
  <c r="Y4" i="27"/>
  <c r="R4" i="27"/>
  <c r="P4" i="27"/>
  <c r="N4" i="27"/>
  <c r="L4" i="27"/>
  <c r="V4" i="27" s="1"/>
  <c r="W4" i="27" s="1"/>
  <c r="AG6" i="25"/>
  <c r="AE6" i="25"/>
  <c r="AG5" i="25"/>
  <c r="AE5" i="25"/>
  <c r="R5" i="25"/>
  <c r="P5" i="25"/>
  <c r="N5" i="25"/>
  <c r="L5" i="25"/>
  <c r="V5" i="25" s="1"/>
  <c r="AG15" i="11"/>
  <c r="AE15" i="11"/>
  <c r="R14" i="11"/>
  <c r="P14" i="11"/>
  <c r="N14" i="11"/>
  <c r="L14" i="11"/>
  <c r="V14" i="11" s="1"/>
  <c r="AG12" i="11"/>
  <c r="AE12" i="11"/>
  <c r="AG11" i="11"/>
  <c r="AE11" i="11"/>
  <c r="R11" i="11"/>
  <c r="P11" i="11"/>
  <c r="N11" i="11"/>
  <c r="L11" i="11"/>
  <c r="V11" i="11" s="1"/>
  <c r="AG10" i="11"/>
  <c r="AE10" i="11"/>
  <c r="AG9" i="11"/>
  <c r="AE9" i="11"/>
  <c r="R9" i="11"/>
  <c r="P9" i="11"/>
  <c r="N9" i="11"/>
  <c r="L9" i="11"/>
  <c r="V9" i="11" s="1"/>
  <c r="AG8" i="11"/>
  <c r="AE8" i="11"/>
  <c r="AG7" i="11"/>
  <c r="AE7" i="11"/>
  <c r="R7" i="11"/>
  <c r="P7" i="11"/>
  <c r="N7" i="11"/>
  <c r="L7" i="11"/>
  <c r="V7" i="11" s="1"/>
  <c r="AG6" i="11"/>
  <c r="AE6" i="11"/>
  <c r="AG5" i="11"/>
  <c r="AE5" i="11"/>
  <c r="R5" i="11"/>
  <c r="P5" i="11"/>
  <c r="N5" i="11"/>
  <c r="L5" i="11"/>
  <c r="V5" i="11" s="1"/>
  <c r="C26" i="17"/>
  <c r="C25" i="17"/>
  <c r="C24" i="17"/>
  <c r="C23" i="17"/>
  <c r="C22" i="17"/>
  <c r="C21" i="17"/>
  <c r="C20" i="17"/>
  <c r="C19" i="17"/>
  <c r="C18" i="17"/>
  <c r="C17" i="17"/>
  <c r="C16" i="17"/>
  <c r="C15" i="17"/>
  <c r="C14" i="17"/>
  <c r="C13" i="17"/>
  <c r="C12" i="17"/>
  <c r="C11" i="17"/>
  <c r="C10" i="17"/>
  <c r="C9" i="17"/>
  <c r="C8" i="17"/>
  <c r="C7" i="17"/>
  <c r="C6" i="17"/>
  <c r="C5" i="17"/>
  <c r="C4" i="17"/>
  <c r="C3" i="17"/>
  <c r="C2" i="17"/>
  <c r="Z8" i="50" l="1"/>
  <c r="Z9" i="47"/>
  <c r="Z14" i="55"/>
  <c r="Z14" i="41"/>
  <c r="Z7" i="25"/>
  <c r="Z14" i="42"/>
  <c r="Z17" i="27"/>
  <c r="Z8" i="51"/>
  <c r="Z18" i="52"/>
  <c r="Z13" i="49"/>
  <c r="Z16" i="11"/>
  <c r="AA16" i="11" s="1"/>
  <c r="AL16" i="11" s="1"/>
  <c r="AM16" i="11" s="1"/>
  <c r="AL17" i="11" s="1"/>
  <c r="AM17" i="11" s="1"/>
  <c r="AN16" i="11" s="1"/>
  <c r="U15" i="27"/>
  <c r="X15" i="27" s="1"/>
  <c r="Y15" i="27" s="1"/>
  <c r="U5" i="25"/>
  <c r="X5" i="25" s="1"/>
  <c r="Y5" i="25" s="1"/>
  <c r="W14" i="11"/>
  <c r="U9" i="11"/>
  <c r="X9" i="11" s="1"/>
  <c r="Y9" i="11" s="1"/>
  <c r="U5" i="11"/>
  <c r="X5" i="11" s="1"/>
  <c r="Y5" i="11" s="1"/>
  <c r="U7" i="11"/>
  <c r="X7" i="11" s="1"/>
  <c r="Y7" i="11" s="1"/>
  <c r="U14" i="11"/>
  <c r="X14" i="11" s="1"/>
  <c r="Y14" i="11" s="1"/>
  <c r="U13" i="27"/>
  <c r="Z30" i="38"/>
  <c r="AA30" i="38" s="1"/>
  <c r="Z15" i="38"/>
  <c r="AA15" i="38" s="1"/>
  <c r="AU15" i="38" s="1"/>
  <c r="AV15" i="38" s="1"/>
  <c r="Z5" i="38"/>
  <c r="AA5" i="38" s="1"/>
  <c r="AU5" i="38" s="1"/>
  <c r="AV5" i="38" s="1"/>
  <c r="AW5" i="38" s="1"/>
  <c r="U4" i="27"/>
  <c r="U10" i="27"/>
  <c r="X10" i="27" s="1"/>
  <c r="Y10" i="27" s="1"/>
  <c r="U11" i="11"/>
  <c r="X11" i="11" s="1"/>
  <c r="Y11" i="11" s="1"/>
  <c r="W5" i="11"/>
  <c r="AH5" i="11"/>
  <c r="AH6" i="11"/>
  <c r="W7" i="11"/>
  <c r="AH7" i="11"/>
  <c r="AH8" i="11"/>
  <c r="W9" i="11"/>
  <c r="AH9" i="11"/>
  <c r="AH10" i="11"/>
  <c r="W11" i="11"/>
  <c r="AH11" i="11"/>
  <c r="AH12" i="11"/>
  <c r="AH15" i="11"/>
  <c r="W5" i="25"/>
  <c r="AH5" i="25"/>
  <c r="AH6" i="25"/>
  <c r="AH5" i="27"/>
  <c r="AH6" i="27"/>
  <c r="AH7" i="27"/>
  <c r="AH8" i="27"/>
  <c r="W10" i="27"/>
  <c r="AH10" i="27"/>
  <c r="AH11" i="27"/>
  <c r="AH12" i="27"/>
  <c r="AH13" i="27"/>
  <c r="AQ13" i="27" s="1"/>
  <c r="AR13" i="27" s="1"/>
  <c r="AH14" i="27"/>
  <c r="W15" i="27"/>
  <c r="AH15" i="27"/>
  <c r="Z15" i="27" l="1"/>
  <c r="AA15" i="27" s="1"/>
  <c r="AQ15" i="27" s="1"/>
  <c r="AR15" i="27" s="1"/>
  <c r="AQ16" i="27" s="1"/>
  <c r="AR16" i="27" s="1"/>
  <c r="AS15" i="27" s="1"/>
  <c r="Z10" i="27"/>
  <c r="AA10" i="27" s="1"/>
  <c r="AQ10" i="27" s="1"/>
  <c r="AR10" i="27" s="1"/>
  <c r="AQ11" i="27" s="1"/>
  <c r="AR11" i="27" s="1"/>
  <c r="Z9" i="11"/>
  <c r="AA9" i="11" s="1"/>
  <c r="AL9" i="11" s="1"/>
  <c r="AM9" i="11" s="1"/>
  <c r="AL10" i="11" s="1"/>
  <c r="AM10" i="11" s="1"/>
  <c r="AN9" i="11" s="1"/>
  <c r="Z5" i="25"/>
  <c r="AA5" i="25" s="1"/>
  <c r="AK5" i="25" s="1"/>
  <c r="AL5" i="25" s="1"/>
  <c r="AK6" i="25" s="1"/>
  <c r="AL6" i="25" s="1"/>
  <c r="AM5" i="25" s="1"/>
  <c r="Z14" i="11"/>
  <c r="AA14" i="11" s="1"/>
  <c r="AL14" i="11" s="1"/>
  <c r="AM14" i="11" s="1"/>
  <c r="AL15" i="11" s="1"/>
  <c r="AM15" i="11" s="1"/>
  <c r="AN14" i="11" s="1"/>
  <c r="Z11" i="11"/>
  <c r="AA11" i="11" s="1"/>
  <c r="AL11" i="11" s="1"/>
  <c r="AM11" i="11" s="1"/>
  <c r="AL12" i="11" s="1"/>
  <c r="AM12" i="11" s="1"/>
  <c r="Z5" i="11"/>
  <c r="AA5" i="11" s="1"/>
  <c r="Z7" i="11"/>
  <c r="AA7" i="11" s="1"/>
  <c r="AL7" i="11" s="1"/>
  <c r="AM7" i="11" s="1"/>
  <c r="AL8" i="11" s="1"/>
  <c r="AM8" i="11" s="1"/>
  <c r="AN7" i="11" s="1"/>
  <c r="AU16" i="38"/>
  <c r="AV16" i="38" s="1"/>
  <c r="AU17" i="38" s="1"/>
  <c r="AV17" i="38" s="1"/>
  <c r="AU30" i="38"/>
  <c r="AV30" i="38"/>
  <c r="AQ14" i="27"/>
  <c r="AR14" i="27" s="1"/>
  <c r="AQ5" i="27"/>
  <c r="AR5" i="27" s="1"/>
  <c r="AL13" i="11" l="1"/>
  <c r="AM13" i="11" s="1"/>
  <c r="AN11" i="11" s="1"/>
  <c r="AL5" i="11"/>
  <c r="AM5" i="11" s="1"/>
  <c r="AQ6" i="27"/>
  <c r="AR6" i="27" s="1"/>
  <c r="AQ12" i="27"/>
  <c r="AR12" i="27" s="1"/>
  <c r="AS10" i="27" s="1"/>
  <c r="AL6" i="11" l="1"/>
  <c r="AM6" i="11" s="1"/>
  <c r="AN5" i="11" s="1"/>
  <c r="AQ7" i="27"/>
  <c r="AR7" i="27" s="1"/>
  <c r="AQ8" i="27" l="1"/>
  <c r="AR8"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tc={7CB3CD56-A4DD-4520-BE01-95BF3988D201}</author>
  </authors>
  <commentList>
    <comment ref="AK14" authorId="0" shapeId="0" xr:uid="{7CB3CD56-A4DD-4520-BE01-95BF3988D201}">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por aprobar en el siguiente comité institucional de gestión y desempeño</t>
      </text>
    </comment>
  </commentList>
</comments>
</file>

<file path=xl/sharedStrings.xml><?xml version="1.0" encoding="utf-8"?>
<sst xmlns="http://schemas.openxmlformats.org/spreadsheetml/2006/main" count="5358" uniqueCount="1356">
  <si>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</si>
  <si>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</si>
  <si>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</si>
  <si>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</si>
  <si>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</si>
  <si>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</si>
  <si>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</si>
  <si>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</si>
  <si>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</si>
  <si>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</si>
  <si>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</si>
  <si>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</si>
  <si>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</si>
  <si>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</si>
  <si>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</si>
  <si>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</si>
  <si>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</si>
  <si>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Materialización del riesgo</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</si>
  <si>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</si>
  <si>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</si>
  <si>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</si>
  <si>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</si>
  <si>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</si>
  <si>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</si>
  <si>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</si>
  <si>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</si>
  <si>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</si>
  <si>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</si>
  <si>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</si>
  <si>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</si>
  <si>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</si>
  <si>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</si>
  <si>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</si>
  <si>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</si>
  <si>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SÍ</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</si>
  <si>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</si>
  <si>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</si>
  <si>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</si>
  <si>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</si>
  <si>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</si>
  <si>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</si>
  <si>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</si>
  <si>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</si>
  <si>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</si>
  <si>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</si>
  <si>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</si>
  <si>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</si>
  <si>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</si>
  <si>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</si>
  <si>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</si>
  <si>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</si>
  <si>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NO</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</si>
  <si>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</si>
  <si>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</si>
  <si>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</si>
  <si>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</si>
  <si>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</si>
  <si>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</si>
  <si>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</si>
  <si>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</si>
  <si>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</si>
  <si>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</si>
  <si>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</si>
  <si>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</si>
  <si>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</si>
  <si>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</si>
  <si>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</si>
  <si>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</si>
  <si>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</si>
  <si>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</si>
  <si>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</si>
  <si>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</si>
  <si>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</si>
  <si>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</si>
  <si>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</si>
  <si>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</si>
  <si>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</si>
  <si>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</si>
  <si>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</si>
  <si>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</si>
  <si>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</si>
  <si>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</si>
  <si>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</si>
  <si>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</si>
  <si>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</si>
  <si>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</si>
  <si>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</si>
  <si>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</si>
  <si>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</si>
  <si>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</si>
  <si>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</si>
  <si>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</si>
  <si>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</si>
  <si>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</si>
  <si>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</si>
  <si>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</si>
  <si>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</si>
  <si>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</si>
  <si>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</si>
  <si>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</si>
  <si>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</si>
  <si>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</si>
  <si>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</si>
  <si>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</si>
  <si>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</si>
  <si>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</si>
  <si>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</si>
  <si>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</si>
  <si>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</si>
  <si>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Protección de datos personales</t>
  </si>
  <si>
    <t>Gestión Tecnologías e Información</t>
  </si>
  <si>
    <t>Planeación y Direccionamiento Estratégico</t>
  </si>
  <si>
    <t>Recaudo</t>
  </si>
  <si>
    <t>Control de cambios</t>
  </si>
  <si>
    <t>FECHA</t>
  </si>
  <si>
    <t>DESCRIPCIÓN Y JUSTIFICACIÓN DEL CAMBIO</t>
  </si>
  <si>
    <t>VERSIÓN</t>
  </si>
  <si>
    <t>Se aprueba la matriz de riesgos 2024 en su primera versión.</t>
  </si>
  <si>
    <t>Control de revisión y aprobación</t>
  </si>
  <si>
    <t>Consolidación</t>
  </si>
  <si>
    <t>Revisión</t>
  </si>
  <si>
    <t>Aprobación</t>
  </si>
  <si>
    <r>
      <rPr>
        <b/>
        <sz val="11"/>
        <rFont val="Calibri"/>
        <family val="2"/>
        <scheme val="minor"/>
      </rPr>
      <t xml:space="preserve">DAVID FERNANDO PINZÓN GALVIS
</t>
    </r>
    <r>
      <rPr>
        <sz val="11"/>
        <rFont val="Calibri"/>
        <family val="2"/>
        <scheme val="minor"/>
      </rPr>
      <t>Contratista Oficina de Asesora de Planeación</t>
    </r>
  </si>
  <si>
    <r>
      <rPr>
        <b/>
        <sz val="11"/>
        <rFont val="Calibri"/>
        <family val="2"/>
        <scheme val="minor"/>
      </rPr>
      <t xml:space="preserve">OSCAR FABIAN MELO VARGAS
</t>
    </r>
    <r>
      <rPr>
        <sz val="11"/>
        <rFont val="Calibri"/>
        <family val="2"/>
        <scheme val="minor"/>
      </rPr>
      <t xml:space="preserve">
Jefe Oficina Asesora de Planeación</t>
    </r>
  </si>
  <si>
    <t>COMITÉ INSTITUCIONAL DE COORDINACIÓN DE CONTROL INTERNO</t>
  </si>
  <si>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</si>
  <si>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</si>
  <si>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</si>
  <si>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</si>
  <si>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</si>
  <si>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</si>
  <si>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</si>
  <si>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</si>
  <si>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</si>
  <si>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</si>
  <si>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</si>
  <si>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</si>
  <si>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</si>
  <si>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</si>
  <si>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</si>
  <si>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</si>
  <si>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</si>
  <si>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Cantidad 2024</t>
  </si>
  <si>
    <t>Jefe Oficina Asesora de Planeación</t>
  </si>
  <si>
    <t>Subgerente Comercial y de Operaciones - Profesional I Comunicaciones y Mercadeo</t>
  </si>
  <si>
    <t>Protección de Datos Personales</t>
  </si>
  <si>
    <t>Explotación JSA Apuestas Permanentes</t>
  </si>
  <si>
    <t>Jefe Unidad de Apuestas y Control de Juegos</t>
  </si>
  <si>
    <t>Seguridad de la Información</t>
  </si>
  <si>
    <t>Explotación JSA Loterías</t>
  </si>
  <si>
    <t>Directora de Operación de Productos y Comercialización</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</si>
  <si>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</si>
  <si>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</si>
  <si>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</si>
  <si>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</si>
  <si>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</si>
  <si>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</si>
  <si>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</si>
  <si>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</si>
  <si>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</si>
  <si>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</si>
  <si>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Jefe Oficina de Gestión Tecnológica e Innovación - Profesional de Seguridad de la Información</t>
  </si>
  <si>
    <t>Jefe Oficina Jurídica</t>
  </si>
  <si>
    <t>Jefe Oficina de Control Interno</t>
  </si>
  <si>
    <t>Jefe Oficina de Control Disciplinario Interno</t>
  </si>
  <si>
    <t>Oficial de Cumplimiento</t>
  </si>
  <si>
    <t>Transversales</t>
  </si>
  <si>
    <t>Todos los Jefes de área</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</si>
  <si>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</si>
  <si>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</si>
  <si>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</si>
  <si>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</si>
  <si>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</si>
  <si>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</si>
  <si>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</si>
  <si>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</si>
  <si>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</si>
  <si>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</si>
  <si>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</si>
  <si>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</si>
  <si>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</si>
  <si>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</si>
  <si>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</si>
  <si>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</si>
  <si>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</si>
  <si>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</si>
  <si>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</si>
  <si>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</si>
  <si>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</si>
  <si>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</si>
  <si>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</si>
  <si>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</si>
  <si>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</si>
  <si>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</si>
  <si>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</si>
  <si>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</si>
  <si>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</si>
  <si>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</si>
  <si>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</si>
  <si>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</si>
  <si>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</si>
  <si>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</si>
  <si>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</si>
  <si>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</si>
  <si>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</si>
  <si>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</si>
  <si>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</si>
  <si>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</si>
  <si>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</si>
  <si>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</si>
  <si>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</si>
  <si>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</si>
  <si>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</si>
  <si>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</si>
  <si>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</si>
  <si>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</si>
  <si>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</si>
  <si>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</si>
  <si>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</si>
  <si>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</si>
  <si>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</si>
  <si>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</si>
  <si>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</si>
  <si>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</si>
  <si>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</si>
  <si>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</si>
  <si>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</si>
  <si>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</si>
  <si>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</si>
  <si>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</si>
  <si>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</si>
  <si>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</si>
  <si>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</si>
  <si>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</si>
  <si>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</si>
  <si>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</si>
  <si>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</si>
  <si>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</si>
  <si>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</si>
  <si>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</si>
  <si>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</si>
  <si>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</si>
  <si>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</si>
  <si>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</si>
  <si>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</si>
  <si>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</si>
  <si>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</si>
  <si>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</si>
  <si>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</si>
  <si>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</si>
  <si>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</si>
  <si>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</si>
  <si>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</si>
  <si>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</si>
  <si>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</si>
  <si>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</si>
  <si>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</si>
  <si>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</si>
  <si>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</si>
  <si>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</si>
  <si>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</si>
  <si>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</si>
  <si>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</si>
  <si>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</si>
  <si>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</si>
  <si>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</si>
  <si>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</si>
  <si>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</si>
  <si>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</si>
  <si>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</si>
  <si>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</si>
  <si>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</si>
  <si>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</si>
  <si>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</si>
  <si>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</si>
  <si>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</si>
  <si>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</si>
  <si>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</si>
  <si>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</si>
  <si>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</si>
  <si>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</si>
  <si>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</si>
  <si>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</si>
  <si>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</si>
  <si>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</si>
  <si>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Secretaria General</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</si>
  <si>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</si>
  <si>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</si>
  <si>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</si>
  <si>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</si>
  <si>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</si>
  <si>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</si>
  <si>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</si>
  <si>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</si>
  <si>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</si>
  <si>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</si>
  <si>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</si>
  <si>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</si>
  <si>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</si>
  <si>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</si>
  <si>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</si>
  <si>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</si>
  <si>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</si>
  <si>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</si>
  <si>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</si>
  <si>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</si>
  <si>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</si>
  <si>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</si>
  <si>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</si>
  <si>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</si>
  <si>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</si>
  <si>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</si>
  <si>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</si>
  <si>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</si>
  <si>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</si>
  <si>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</si>
  <si>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</si>
  <si>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</si>
  <si>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</si>
  <si>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</si>
  <si>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</si>
  <si>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</si>
  <si>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</si>
  <si>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</si>
  <si>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</si>
  <si>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</si>
  <si>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</si>
  <si>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</si>
  <si>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</si>
  <si>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</si>
  <si>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</si>
  <si>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</si>
  <si>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</si>
  <si>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</si>
  <si>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</si>
  <si>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</si>
  <si>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</si>
  <si>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</si>
  <si>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</si>
  <si>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</si>
  <si>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</si>
  <si>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</si>
  <si>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</si>
  <si>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</si>
  <si>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</si>
  <si>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</si>
  <si>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</si>
  <si>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</si>
  <si>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</si>
  <si>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</si>
  <si>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</si>
  <si>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</si>
  <si>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</si>
  <si>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</si>
  <si>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</si>
  <si>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</si>
  <si>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</si>
  <si>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</si>
  <si>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</si>
  <si>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</si>
  <si>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</si>
  <si>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</si>
  <si>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</si>
  <si>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</si>
  <si>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</si>
  <si>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</si>
  <si>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</si>
  <si>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</si>
  <si>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</si>
  <si>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</si>
  <si>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</si>
  <si>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</si>
  <si>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</si>
  <si>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</si>
  <si>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</si>
  <si>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</si>
  <si>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</si>
  <si>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</si>
  <si>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</si>
  <si>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</si>
  <si>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</si>
  <si>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</si>
  <si>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</si>
  <si>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</si>
  <si>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</si>
  <si>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</si>
  <si>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</si>
  <si>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</si>
  <si>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</si>
  <si>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</si>
  <si>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</si>
  <si>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</si>
  <si>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</si>
  <si>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</si>
  <si>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</si>
  <si>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</si>
  <si>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</si>
  <si>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</si>
  <si>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</si>
  <si>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</si>
  <si>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</si>
  <si>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</si>
  <si>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</si>
  <si>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</si>
  <si>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</si>
  <si>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</si>
  <si>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</si>
  <si>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</si>
  <si>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</si>
  <si>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</si>
  <si>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</si>
  <si>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</si>
  <si>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</si>
  <si>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</si>
  <si>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</si>
  <si>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</si>
  <si>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</si>
  <si>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</si>
  <si>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</si>
  <si>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</si>
  <si>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</si>
  <si>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</si>
  <si>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</si>
  <si>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</si>
  <si>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</si>
  <si>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</si>
  <si>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</si>
  <si>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</si>
  <si>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</si>
  <si>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</si>
  <si>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</si>
  <si>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</si>
  <si>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</si>
  <si>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</si>
  <si>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</si>
  <si>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</si>
  <si>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</si>
  <si>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</si>
  <si>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</si>
  <si>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</si>
  <si>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</si>
  <si>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</si>
  <si>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</si>
  <si>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</si>
  <si>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</si>
  <si>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</si>
  <si>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</si>
  <si>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</si>
  <si>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</si>
  <si>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</si>
  <si>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</si>
  <si>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</si>
  <si>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</si>
  <si>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</si>
  <si>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</si>
  <si>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</si>
  <si>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</si>
  <si>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</si>
  <si>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</si>
  <si>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</si>
  <si>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</si>
  <si>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</si>
  <si>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</si>
  <si>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</si>
  <si>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</si>
  <si>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</si>
  <si>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</si>
  <si>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</si>
  <si>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</si>
  <si>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</si>
  <si>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</si>
  <si>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</si>
  <si>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</si>
  <si>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</si>
  <si>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</si>
  <si>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</si>
  <si>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</si>
  <si>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</si>
  <si>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</si>
  <si>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</si>
  <si>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</si>
  <si>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</si>
  <si>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</si>
  <si>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</si>
  <si>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</si>
  <si>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</si>
  <si>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</si>
  <si>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</si>
  <si>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</si>
  <si>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</si>
  <si>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</si>
  <si>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</si>
  <si>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</si>
  <si>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</si>
  <si>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</si>
  <si>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</si>
  <si>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</si>
  <si>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</si>
  <si>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</si>
  <si>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</si>
  <si>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</si>
  <si>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</si>
  <si>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</si>
  <si>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</si>
  <si>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</si>
  <si>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</si>
  <si>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</si>
  <si>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</si>
  <si>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</si>
  <si>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</si>
  <si>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</si>
  <si>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</si>
  <si>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</si>
  <si>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</si>
  <si>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</si>
  <si>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</si>
  <si>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</si>
  <si>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</si>
  <si>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</si>
  <si>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</si>
  <si>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</si>
  <si>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</si>
  <si>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</si>
  <si>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</si>
  <si>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</si>
  <si>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</si>
  <si>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</si>
  <si>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</si>
  <si>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</si>
  <si>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</si>
  <si>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</si>
  <si>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</si>
  <si>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</si>
  <si>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</si>
  <si>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</si>
  <si>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</si>
  <si>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</si>
  <si>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</si>
  <si>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</si>
  <si>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</si>
  <si>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</si>
  <si>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</si>
  <si>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</si>
  <si>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</si>
  <si>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</si>
  <si>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</si>
  <si>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Materialización del riesgo en el periodo</t>
  </si>
  <si>
    <t>Enlace de evidencias ejecución del control</t>
  </si>
  <si>
    <t>Enlace de evidencias ejecución del plan de acción</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</si>
  <si>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</si>
  <si>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</si>
  <si>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</si>
  <si>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
5. Incumplimiento de metas</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</si>
  <si>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</si>
  <si>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</si>
  <si>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Procedimiento Plan Estratégico PRO-332-187</t>
  </si>
  <si>
    <t>Enviar el informe de seguimiento a indicadores a todos los Jefes de área, otorgando un plazo para recibir comentarios, previo a su publicación en página web.</t>
  </si>
  <si>
    <t>Informe de seguimiento a indicadores, y correo electrónico</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</si>
  <si>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</si>
  <si>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Procedimiento Plan Estratégico PRO-332-187
Procedimiento Administración del Riesgo PRO-102-256
Procedimiento Registro Eventos de Riesgo</t>
  </si>
  <si>
    <t>Presentar la matriz de riesgos institucional actualizada por lo menos dos veces al año</t>
  </si>
  <si>
    <t>Matriz de riesgos por proceso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</si>
  <si>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</si>
  <si>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</si>
  <si>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</si>
  <si>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</si>
  <si>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</si>
  <si>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</si>
  <si>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</si>
  <si>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Diagnóstico organizacional</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</si>
  <si>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</si>
  <si>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</si>
  <si>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</si>
  <si>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</si>
  <si>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2024.
Frente al impacto, se escoge afectación económica menor, debido a que para la vigencia 2024 el presupuesto vigente del proyecto de inversion es de $405.000.000 (MCTE).
Frente a la afectación reputacional, se escoge de acuerdo a las instancias donde se afectaría la imagen de la entidad, en caso de materializarse el riesgo.</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</si>
  <si>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</si>
  <si>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Procedimiento PRO332-189-7 Formulación Proyecto de Inversión.</t>
  </si>
  <si>
    <t>Presentar la ejecución del proyecto de inversión trimestralmente en el Comité Institucional de Gestión y Desempeño-</t>
  </si>
  <si>
    <t>Actas del CIGYD
Presentación utilizada en el CIGYD</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</si>
  <si>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</si>
  <si>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Procedimiento PRO332-189-7 Formulación Proyecto de Inversión</t>
  </si>
  <si>
    <t>Realizar seguimiento trimestralmente a la ejecución del proyecto en SEGPLAN</t>
  </si>
  <si>
    <t>Soporte de seguimiento trimestral realizado en SEGPLAN</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</si>
  <si>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</si>
  <si>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</si>
  <si>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</si>
  <si>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</si>
  <si>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</si>
  <si>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</si>
  <si>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Presentar para aprobación del CICCI la matriz de riesgos institucional</t>
  </si>
  <si>
    <t>Acta del CICCI</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</si>
  <si>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</si>
  <si>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Procedimiento PRO102-256-8 Administración del Riesgo</t>
  </si>
  <si>
    <t>Realizar informes bimestrales de seguimiento a matrices de riesgos</t>
  </si>
  <si>
    <t>Informes de seguimiento a matrices de riesgo</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</si>
  <si>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</si>
  <si>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Realizar capacitación anual sobre administración del riesgo</t>
  </si>
  <si>
    <t>Listado de asistencia</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</si>
  <si>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</si>
  <si>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</si>
  <si>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</si>
  <si>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</si>
  <si>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</si>
  <si>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</si>
  <si>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Presentar en PDF los correo electrónicos enviados a la Oficina Asesora de Planeación de manera bimestral</t>
  </si>
  <si>
    <t>Archivo (s) PDF de los correo electrónicos enviados a la Oficina Asesora de Planeación.</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</si>
  <si>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</si>
  <si>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Política de Transparencia y Acceso a la Información Pública</t>
  </si>
  <si>
    <t>Realizar seguimiento semestralmente al enlace de transparencia</t>
  </si>
  <si>
    <t>Informe de seguimiento a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</si>
  <si>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</si>
  <si>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</si>
  <si>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y Participación Ciudadana debido a falta de divulgación, apropiación y liderazgo por parte de los Jefes de área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</si>
  <si>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</si>
  <si>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</si>
  <si>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</si>
  <si>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Procedimiento Rendición de Cuentas PRO 332-341-2
Estrategia de Rendición de Cuentas</t>
  </si>
  <si>
    <t>Presentar para aprobación del CIGD el Plan de Participación Ciudadana y Rendición de Cuentas</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</si>
  <si>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</si>
  <si>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Socializar el informe semestral de seguimiento a la Estrategia de Rendición de Cuentas y Participación Ciudadana</t>
  </si>
  <si>
    <t xml:space="preserve">1. Desconocimiento del manual de marca.
2. Desconocimiento del manual de comunicacions. 
3. Emitir documentación o piezas sin solicitar la aprobacion del area de Comunicaciones y Mercadeo. </t>
  </si>
  <si>
    <t>RG-04</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</si>
  <si>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</si>
  <si>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</si>
  <si>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</si>
  <si>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Los profesionales del área de comunicaciones cada vez que la entidad lo requiera deben realizar una revisión y actualización de los documentos:
1. Manual de marca corporativa.
2. Manual de comunicaciones interno y externo.
3. Estrategia de Comunicaciones.
Estos documentos reflejan los lineamientos para el uso, aplicación,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</si>
  <si>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</si>
  <si>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</si>
  <si>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</si>
  <si>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</si>
  <si>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N.A.</t>
  </si>
  <si>
    <t>Documento metodológico de revisión de piezas de comunicación</t>
  </si>
  <si>
    <t>0.06</t>
  </si>
  <si>
    <t>Revisar y aprobar el material enviado por las areas de la Lotería de Bogotá, asi como el material desarrollado por la agencia de publicidad contratada.</t>
  </si>
  <si>
    <t>Informe y/o correos electronicos</t>
  </si>
  <si>
    <t>0.027</t>
  </si>
  <si>
    <t xml:space="preserve">Realizar monitoreo e informe las alertas enviadas por Google Alerts. </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</si>
  <si>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</si>
  <si>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RG-05</t>
  </si>
  <si>
    <t>Posibilidad de afectación reputacional por gestión inadecuada del mensaje debido a no  hacer uso de los lineamientos del manual de comunicaciones interno y externo de la entidad.</t>
  </si>
  <si>
    <t>1. Crisis de Marca y/o reputación on line.
2. Demandas.
3. Afectar reputación de la marca y los productos de la entidad.
4. Afectar la percepción del servicio.</t>
  </si>
  <si>
    <t>Manual de comunicaciones interno y externo</t>
  </si>
  <si>
    <t>Ejecutar los lineamientos de comunicación del manual de comunicaciones interno y externo de la entidad.</t>
  </si>
  <si>
    <t>Procedimiento Matriz de Comunicaciones PRO-104-208</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</si>
  <si>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</si>
  <si>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Talento Humano</t>
  </si>
  <si>
    <t>No tener actualizada la base de datos de correos electronicos autorizada para el envio de mensajes publicitarios en la plataforma de mailing contratada por la entidad.</t>
  </si>
  <si>
    <t>RPDP-01</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</si>
  <si>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</si>
  <si>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</si>
  <si>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</si>
  <si>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Actualizar trimestralmente la base de datos en la plataforma de mailing contratada por la entidad.</t>
  </si>
  <si>
    <t xml:space="preserve">Remitir la base de datos de correos a dar de baja a la Oficina de Gestión Tecnológica e Innovación para actualizar la base de datos de la página web, eliminando al usuario de la base de datos con autorización.
</t>
  </si>
  <si>
    <t>1. Desconocimiento de la ciudadanía respecto de la normatividad existente para la realización de Juegos Promocionales y Rifas.
2. Incumplimiento de los requisitos legales para la realización de Juegos Promocionales y Rifas.</t>
  </si>
  <si>
    <t>RG-06</t>
  </si>
  <si>
    <t xml:space="preserve">1. Disminución de los ingresos a la Lotería y transferencias al sector salud.
2. Afectación de la imagen institucional </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</si>
  <si>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</si>
  <si>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</si>
  <si>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Procedimiento de supervisión, fiscalización e inspección a gestores de promocionales</t>
  </si>
  <si>
    <t>Diseñar campañas de comunicación anuales para sensibilizar sobre juego ilegal de rifas y promocionales.</t>
  </si>
  <si>
    <t>Unidad de Apuestas y Control de Juegos - Área de Comunicaciones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</si>
  <si>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</si>
  <si>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</si>
  <si>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reputacional por expedición de autorización de promocionales y rifas con incumplimiento de requisitos legales con el fin de beneficiar a un tercero.</t>
  </si>
  <si>
    <t xml:space="preserve">1. Proceso sancionatorio
2.Apertura de procesos disciplinarios, fiscales y penales para los responsables involucrados.
</t>
  </si>
  <si>
    <t>Se determina el riesgo de carácter semestral , debido a que nunca se ha materializado, se califica su nivel de ocurrencia en cero.
Frente al impacto reputacional, es leve, según las escalas de valoración del impacto.</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</si>
  <si>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</si>
  <si>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Instructivo solicitud juegos promocionales y rifas
Decreto 1068 de 2015
Decreto 2104 de 2016
Procedimiento autorización y emisión de concepto PRO-420-191-10</t>
  </si>
  <si>
    <t>Diligenciar la matriz de de concepto y autorización, una vez se validen los requisitos legales allegados por el solicitante.</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</si>
  <si>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</si>
  <si>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Posibilidad de afectación económica por incumplimiento en la entrega de formularios para la operación del chance debido a Inexistencia del stock de formularios requeridos</t>
  </si>
  <si>
    <t xml:space="preserve">1. Procesos disciplinarios, fiscales y penales.
2. Disminución de ingresos y transferencias a la salud.
3, Incumplimiento contractual </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</si>
  <si>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</si>
  <si>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No documentado</t>
  </si>
  <si>
    <t>Programar una visita al proveedor impresor con el fin de verificar el stock de las existencias de formularios impresos.</t>
  </si>
  <si>
    <t>Jefe Unidad de Apuestas</t>
  </si>
  <si>
    <t>1. Omision de la información por parte del concesionario.
2.  Fallas tecnológicas en el sistema de auditoria propio de la entidad.        
3. La no validacion de la informacion por parte del responsable del sello digital de la entidad concedente.       4.</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</si>
  <si>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</si>
  <si>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Disminución de recursos para la salud
2.  Procesos sancionatorios, administrativos o judiciales al que diera lugar.
3. Afectación de la credibilidad de la Entidad.</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</si>
  <si>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</si>
  <si>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</si>
  <si>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</si>
  <si>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Unidad de Apuestas y Control de Juegos. 
Supervisor del contrato de concesion </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</si>
  <si>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</si>
  <si>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RG-08</t>
  </si>
  <si>
    <t>Posibilidad de afectación económica, reputacional y de operación por incurrir en fallas en el proceso de planificación y/o desarrollo del sorteo debido a falta de información frente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</si>
  <si>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</si>
  <si>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Se estableció periodicidad semestral, nivel de ocurrencia uno, ya que no se cuenta con línea base, afectación reputacional menor en caso de insasitencia por parte de los delegados de la Lotería de Bogotá al sorteo autorizado.</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</si>
  <si>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</si>
  <si>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Procedimiento Planeación y Control sorteos del juego de Apuestas Permanentes o Chance - PRO-420-196</t>
  </si>
  <si>
    <t xml:space="preserve">Revisar por lo menos 1 vez al semestre el plan de contigencia y actualizarlo si es necesario. </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</si>
  <si>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</si>
  <si>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Resolución 042-2021</t>
  </si>
  <si>
    <t>Realizar una capacitación a los trabajadores que  participan como delegados de los sorteos de El Dorado en aspectos como protocolo del sorteo, plan de contingencia y reglamento de Delegados</t>
  </si>
  <si>
    <t>Factor externo</t>
  </si>
  <si>
    <t>Falencias en control de asignación de serie y numeración por parte de la firma impresora.</t>
  </si>
  <si>
    <t>RG-09</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</si>
  <si>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</si>
  <si>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</si>
  <si>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</si>
  <si>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Correo enviado por el Jefe de la Unidad para citar a las mesas de trabajo</t>
  </si>
  <si>
    <t>Elaborar protocolo para el cargue, transporte, almacenamiento, entrega y ,manipulación del producto (formularios de chance)</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</si>
  <si>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</si>
  <si>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Correo de invitación a la capacitación</t>
  </si>
  <si>
    <t>Realizar visitas a bodegas de Cali, Cota, y a la de GELSA.</t>
  </si>
  <si>
    <t>1. Una persona no autorizada acceda al aplicativo comercial donde se conserva la información y la extraiga para uso personal</t>
  </si>
  <si>
    <t>RPDP-02</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</si>
  <si>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</si>
  <si>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</si>
  <si>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El riesgo afecta la imagen de la entidad a nivel nacional, con efecto publicitario sistenido a nivel país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</si>
  <si>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</si>
  <si>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El jefe de la Unidad de Apuestas y Control de Juego,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Unidad de Apuestas y Control de Juegos se le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</si>
  <si>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Procedimiento PRO340-241 Administración de usuarios</t>
  </si>
  <si>
    <t>1. Una persona no autorizada solicite la información correspondiente a los ganadores de chance y le sea entregada</t>
  </si>
  <si>
    <t>RPDP-03</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</si>
  <si>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</si>
  <si>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N/A.</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</si>
  <si>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</si>
  <si>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Direccion de Operación de Producto y Comercialización</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</si>
  <si>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</si>
  <si>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</si>
  <si>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</si>
  <si>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</si>
  <si>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</si>
  <si>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</si>
  <si>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</si>
  <si>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</si>
  <si>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</si>
  <si>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t>
  </si>
  <si>
    <t>Procedimiento Validación y lectura de premios promocionales PRO-410-206</t>
  </si>
  <si>
    <t>Semanalmente</t>
  </si>
  <si>
    <t>Formato Recibo de premios a distribuidores FRO-410-30</t>
  </si>
  <si>
    <t>Contratista y auxiliar administrativo</t>
  </si>
  <si>
    <t xml:space="preserve">*Planillas de recibo de paquetes de premios.                                                                                                                                                                                                                                                                                                                                                                                                                                                                              *En caso de desviación  se consignan anotaciones dejadas en el formato FRO410-30-4. </t>
  </si>
  <si>
    <t xml:space="preserve">  Dirección de Operación del Producto y Comercialización</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</si>
  <si>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</si>
  <si>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</si>
  <si>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Automático</t>
  </si>
  <si>
    <t xml:space="preserve">En caso en presentarse desviaciones y no se pueda ingresar a la Dirección u otro colaborados que no pertenezca a la dirección tenga el acceso biometrico se debe comunicar a Recursos Fisicos para realizar la corrección inmediata. </t>
  </si>
  <si>
    <t>Cada vez que llegue un visitante a la  Dirección de Operación del Producto y Comercialización</t>
  </si>
  <si>
    <t>Disco duro del CCTV</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</si>
  <si>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</si>
  <si>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</si>
  <si>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</si>
  <si>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</si>
  <si>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</si>
  <si>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</si>
  <si>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</si>
  <si>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 xml:space="preserve">En caso de no realizarse en la fecha estipulada se debe realizar una reunión inmediata para elaborarlo. </t>
  </si>
  <si>
    <t xml:space="preserve">Procedimiento Plan comercial y de mercadeo PRO-440-215
</t>
  </si>
  <si>
    <t>Plan comercial y mercadeo</t>
  </si>
  <si>
    <t>*Documento de aprobación y socialización del plan de mercadeo</t>
  </si>
  <si>
    <t>Subgerencia Comercial -   Dirección de Operación del Producto y Comercialización  -Profesionales de mercadeo y comunicaciones</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</si>
  <si>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</si>
  <si>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</si>
  <si>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Se debe reportar y sustentar los motivos del porque no realiza o no se cumplen alguna de las estrategias o actividades definidas en el plan. La subgerencia debe tomar decisión frente al atraso o el incumplimiento.</t>
  </si>
  <si>
    <t>Carpeta del plan comercial y de mercadeo</t>
  </si>
  <si>
    <t>*Seguimiento al cumplimiento de las estrategias planteadas en el plan comercial y mercadeo en terminos de ejecución presupuestal, comparando lo ejecutado con lo programado.</t>
  </si>
  <si>
    <t>Subgerencia Comercial -   Dirección de Operación del Producto y Comercialización</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</si>
  <si>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</si>
  <si>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</si>
  <si>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</si>
  <si>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</si>
  <si>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</si>
  <si>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</si>
  <si>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*Plan de Premios aprobado</t>
  </si>
  <si>
    <t>Gerencia y Subgerencia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</si>
  <si>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</si>
  <si>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</si>
  <si>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Revisar si es necesario cambiar las estrategias y analizar porque suceden las desviaciones.</t>
  </si>
  <si>
    <t>Reporte semanal de ventas
Power BI</t>
  </si>
  <si>
    <t xml:space="preserve">Subgerente
Director de Operación del Producto y Comercialización. </t>
  </si>
  <si>
    <t xml:space="preserve">*Reporte semanal de venta de billeteria </t>
  </si>
  <si>
    <t>Subgerente Comercial y de Operaciones
Dirección de Operación del Producto y Comercialización</t>
  </si>
  <si>
    <t>Dirección de Operación del Producto y Comercialización</t>
  </si>
  <si>
    <t>Reportar los informes reportados mensualmente</t>
  </si>
  <si>
    <t>Reporte de informes mensuales</t>
  </si>
  <si>
    <t>Director de la DOPC</t>
  </si>
  <si>
    <t xml:space="preserve">1. Delincuencia comun </t>
  </si>
  <si>
    <t xml:space="preserve">1. Disminución de las ventas del sorteo 
2. Investigaciones disciplinarias y judiciales
</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</si>
  <si>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</si>
  <si>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 xml:space="preserve">*Denuncia de la perdida de billeteria.                                                                                                                                                                                                                                                                         *Publicación en el diario de circulación nacional.                                                                                                                                                                                                                                                                                                                                      *Publiación en la página web de la Lotería en el caso en que se presenten desviaciones. </t>
  </si>
  <si>
    <t>1. Una persona no autorizada acceda a la carpeta de SharePoint o al aplicativo comercial donde se conserva la información y la extraiga para uso personal</t>
  </si>
  <si>
    <t>RPDP-04</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</si>
  <si>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</si>
  <si>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</si>
  <si>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</si>
  <si>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 xml:space="preserve">
*Correo lectrónico a la jefe de la Dirección de Operación de Productos a Oficina de Gestión Tecnológica para que se realize la respectiva corrección.
*El Jefe de la Dirección de Operación de Productos revisará de manera periodica los permisos de la carpeta de SharePoint de su dependencia para identificar si existen usuarios no autorizados con acceso a esta.
*Correos de comunicación entre las dependencias.</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</si>
  <si>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</si>
  <si>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1. Liquidación anticipada del contrato
2. Procesos sancionatorios 
3. Hallazgos de entes de control con incidencia fiscal, disciplinaria y penal
4. Disminución recursos para la salud
5. Disminución de transferencia de recursos para la entidad Concedente.</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</si>
  <si>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</si>
  <si>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r>
      <rPr>
        <sz val="11"/>
        <color rgb="FF000000"/>
        <rFont val="Arial"/>
        <family val="2"/>
      </rP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color rgb="FF000000"/>
        <rFont val="Arial"/>
        <family val="2"/>
      </rPr>
      <t>FROXXXX</t>
    </r>
    <r>
      <rPr>
        <sz val="11"/>
        <color rgb="FF000000"/>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</si>
  <si>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Procedimiento control y seguimiento al juego Apuestas Permanentes o Chance PRO-420-194-9</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</si>
  <si>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</si>
  <si>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Subgerente Comercial y de Operaciones
Unidad de Apuestas permanentes</t>
  </si>
  <si>
    <t>Documento metodológico</t>
  </si>
  <si>
    <t>1. No realización de visitas de control, inspección y vigilancia.
2. Bajo nivel de operativos de control al juego ilegal
3. Mayor ganancia para los apostadores en el juego ilegal.
4. Debilidades en el proceso judicial penal frente al delito.</t>
  </si>
  <si>
    <t>Posibilidad de afectación económica y reputacional por aumento del juego ilegal a causa de falta de operativos o disminucion de controles</t>
  </si>
  <si>
    <t>1. Disminución de la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</si>
  <si>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</si>
  <si>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El Profesional designado por el Jefe de la Unidad de Apuestas y Control de Juegos revisa mensualmente el informe sobre juego ilegal que remite el Concesionario, de conformidad con la obligación contractual. El asesor jurídico externo de la entidad debe validar que los procesos penales corresponden a la Lotería de Bogotá según el reporte que remite el Concesionario, con el fin de validar el estado en el que se encuentran los procesos y el cumplimiento que se le da a cada uno de ellos. 
En caso de encontrar item con inclumplimientos se debe enviar comunicado con el requerimiento de información al consecionario. El asesor jurídico externo debe reportar la validación e informar a la Lotería sobre el resultado de la misma, en caso de no encontrar que la Lotería de Bogotá es víctima en los procesos, se deberá informar al Concesionario. 
Como soporte de este control, resulta el seguimiento al informe de acciones contra el juego ilegal.</t>
  </si>
  <si>
    <t>Informes contra el juego ilegal que presenta el concesionario</t>
  </si>
  <si>
    <t>La Unidad de apuestas Realizara informe de seguimiento a las actividades de lucha contra juego ilegal que es remitido por parte del concesionario.</t>
  </si>
  <si>
    <t>Informe de seguimiento</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</si>
  <si>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Profesional designado por el Jefe de la Unidad de Apuestas y Control de Juegos implementa un cronograma y realiza seguimiento de forma semestral, de visitas aleatorias a puntos donde regularmente se realizan juegos promocionales. En caso de presentarse algun juego promocional ilegal se continua con el procedimiento ADMINISTRATIVO SANCIONATORIO POR LA OPERACION DE JUEGOS DE SUERTE Y AZAR ILEGALES PRO420-192.
Como soporte se realizará Acta de visita administrativa FRO420-566.</t>
  </si>
  <si>
    <t>Política Juego Ilegal</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</si>
  <si>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</si>
  <si>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</si>
  <si>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</si>
  <si>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Posibilidad de afectación económica y reputacional por retención de distribuidores debido al registro inoportuno de información de pagos, premios y promocionales de distribuidores.</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</si>
  <si>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</si>
  <si>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</si>
  <si>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</si>
  <si>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 xml:space="preserve">Procedimiento gestión de cartera PRO.310.244 </t>
  </si>
  <si>
    <t>Adelantar la revisión periódica del procedimiento de gestión de cartera- distribuidores, y actualizar en caso de ser necesario.</t>
  </si>
  <si>
    <t>Jefe Unidad de Lotería</t>
  </si>
  <si>
    <t xml:space="preserve">Cuadro de retención </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</si>
  <si>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</si>
  <si>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Procedimiento gestión de cartera PRO.310.244</t>
  </si>
  <si>
    <t>Unidad Financiera y Contable.</t>
  </si>
  <si>
    <t>Archivos de consignaciones y archivos de carga</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</si>
  <si>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</si>
  <si>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El auxiliar de la Dirección de Operaciones y Comercialización de Productos tres veces a la semana, termina de leer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</si>
  <si>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 xml:space="preserve">Procedimiento Lectura de premios PRO410-206-9
</t>
  </si>
  <si>
    <t>Jefe Unidad Financiera y Contable - Jefe Unidad de Loterías</t>
  </si>
  <si>
    <t>1. No hacer seguimiento de acuerdos de pago.</t>
  </si>
  <si>
    <t xml:space="preserve">Posibilidad de afectación económica y reputacional por incremento de cartera de distribuidores debido al incumplimiento en acuerdos de pago. </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</si>
  <si>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</si>
  <si>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</si>
  <si>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</si>
  <si>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Procedimiento Gestión de Recaudo - Distribuidores</t>
  </si>
  <si>
    <t>Revisar y actualizar el procedimiento de Gestión de Recaudo - Distribuidores en caso de ser necesario</t>
  </si>
  <si>
    <t xml:space="preserve">Jefe Unidad Financiera y Contable </t>
  </si>
  <si>
    <t>Procedimiento Gestión de Recaudo</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</si>
  <si>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</si>
  <si>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</si>
  <si>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</si>
  <si>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</si>
  <si>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</si>
  <si>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</si>
  <si>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</si>
  <si>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</si>
  <si>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</si>
  <si>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</si>
  <si>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Presentar soportes de seguimiento a pagos</t>
  </si>
  <si>
    <t>Soportes de seguimiento a pagos</t>
  </si>
  <si>
    <t>Posibilidad de afectación económica y reputacional por despacho a distribuidores sin cumplimiento de requisitos con el fin de beneficio propio o de terceros.</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</si>
  <si>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</si>
  <si>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Posibilidad de afectación reputacional por vencimiento de términos en la atención de PQRS debido al desconocimiento de los términos de ley para dar repuesta a las PQRS y el no trámite de manera oportuna la respuesta a las PQRS por parte del responsable.</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</si>
  <si>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</si>
  <si>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</si>
  <si>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 xml:space="preserve"> El responsable de atención 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SDQS.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</si>
  <si>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</si>
  <si>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</si>
  <si>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</si>
  <si>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</si>
  <si>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SDQS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SDQS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SDQS Bogotá Te Escucha.
Como evidencia de ejecución del control están los correos electrónicos trimestrales de socialización </t>
  </si>
  <si>
    <t>Socializar la Política de Atención a la Ciudadanía</t>
  </si>
  <si>
    <t>Políticas del proceso actualizadas</t>
  </si>
  <si>
    <t>Profesional de Atención al Cliente</t>
  </si>
  <si>
    <t xml:space="preserve">1. Ausencia de condiciones de aseguramiento, protección y prevención en los espacios laborales
2. No adopción de medidas de autocuidado y protección laboral
3. Jornadas laborales extensas
4. Riesgos laborales no identificados </t>
  </si>
  <si>
    <t>1. Ausentismo laboral
2. Multas o sanciones
3. Pago de prestaciones asistenciales o económicas.
4. Atraso en el desempeño organizacional del grupo de trabajo</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</si>
  <si>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</si>
  <si>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Documentar y aprobar los métodos y criterios para gestionar el panorama de riesgos laborales en la Lotería.</t>
  </si>
  <si>
    <t>Unidad de Talento Humano</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</si>
  <si>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</si>
  <si>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</si>
  <si>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Generar campañas de capacitación y sensibilización sobre las practicas seguras frente a los riesgos laborales identificados.</t>
  </si>
  <si>
    <t>Listas de asistencia
Material de capacitación</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</si>
  <si>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</si>
  <si>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RG-20</t>
  </si>
  <si>
    <t>1. Ausentismo laboral
2. Ineficiente gestión del tiempo
3. Retraso en la realización de tareas
4. Resistencia a los cambios institucionales</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</si>
  <si>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</si>
  <si>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</si>
  <si>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</si>
  <si>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Jefe Unidad de Talento Humano</t>
  </si>
  <si>
    <t>Procedimeinto actualizado</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</si>
  <si>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</si>
  <si>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</si>
  <si>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</si>
  <si>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</si>
  <si>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</si>
  <si>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</si>
  <si>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Procedimiento gestion de calidad de vida laboral PRO.320.224
</t>
  </si>
  <si>
    <t>Realizar capacitación sobre inducción y reinducción-</t>
  </si>
  <si>
    <t>Soportes capacitación</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</si>
  <si>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</si>
  <si>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 xml:space="preserve">Resolución 652 de 2012
</t>
  </si>
  <si>
    <t>Realizar la elección de Comité de Convivencia Laboral.</t>
  </si>
  <si>
    <t>Unidad de Talento Humano - Gerencia General</t>
  </si>
  <si>
    <t>Acta de constitución del Comité.</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</si>
  <si>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</si>
  <si>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Realizar seguimiento al Plan de mejoramiento del Clima Laboral</t>
  </si>
  <si>
    <t>Seguimiento plan de mejoramiento Clima Laboral</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</si>
  <si>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</si>
  <si>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RG-21</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</si>
  <si>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</si>
  <si>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</si>
  <si>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</si>
  <si>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</si>
  <si>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</si>
  <si>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t>Procedimiento Capacitación y formación PRO.320.223</t>
  </si>
  <si>
    <t>Formular y ejecutar el Plan Institucional de Capacitación</t>
  </si>
  <si>
    <t>Plan Institucional de Capacitación
Listados de Asistencia
Correos de convocatoria a capacitaciones</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</si>
  <si>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</si>
  <si>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Acta de entrega del cargo</t>
  </si>
  <si>
    <t>Realizar entrega de cargo a funcionarios que asuman un nuevo cargo y entregar acta de entrega a Unidad de Talento Humano</t>
  </si>
  <si>
    <t>Funcionario que entrega el cargo</t>
  </si>
  <si>
    <t>RG-22</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</si>
  <si>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</si>
  <si>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</si>
  <si>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</si>
  <si>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</si>
  <si>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</si>
  <si>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</si>
  <si>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</si>
  <si>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</si>
  <si>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</si>
  <si>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Procedimiento liquidación nómina PRO.320-221-8.
Procedimiento Incapacidades
Base de datos de nómina en el aplicativo.
Reporte individual de nómina.</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</si>
  <si>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</si>
  <si>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 xml:space="preserve">El responsable de expedición de certificados proyecta el documento de acuerdo con lo solicitado por el servidor público, posteriormente lo entrega al Jefe de talento Humano, con el fin de que este sea validado de acuerdo con los lineamientos y el requerimiento, una vez es validado se firma por parte del Jefe de Talento Humano y se envía vía correo electrónico o se entrega directamente al servidor público que realizó la solicitud.
En caso de que la certificación expedida no cumpla con los lineamientos y/o lo requerido por parte del servidor público, esta se entrega al responsable de la expedición para que se ajuste de acuerdo con los lineamientos y/o requerimiento.
Los soportes de ejecución de este control son: Formato de solicitud y certificados firmados y enviados
</t>
  </si>
  <si>
    <t>Documentación generada</t>
  </si>
  <si>
    <t xml:space="preserve">El responsable de la Unidad de Talento Humano cada vez que se deba expedir un certificado de experiencia e idoneidad  (según solicitud), debe verificar los certificados de estudios (tarjetas profesionales y diplomas presentadas por el aspirante), así como la experiencia relacionada con el objeto del contrato (Revisar las certificaciones y tiempo de experiencia); una vez verificada la información, procede a elaborar la certificación para validación y firma por parte del Jefe de la Oficina de Talento Humano.
En caso de que el aspirante no cumpla con los requisitos de idoneidad (estudios y/o experiencia), esta certificación no se expide y se informa a través de un correo electrónico informando las causas de la no expedición.
Los soportes de ejecución de este control son:  Formato Certificado de Idoneidad firmado por el Jefe de la Oficina de Talento Humano.
</t>
  </si>
  <si>
    <t>Perdida o hurto de las Hojas de vida pertenecientes a los servidores publicos de la Loteria de Bogota</t>
  </si>
  <si>
    <t>RPDP-05</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</si>
  <si>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</si>
  <si>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</si>
  <si>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</si>
  <si>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</si>
  <si>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Anexos contractuales
Acuerdos de confidencialidad
Listas de chequeo para los procesos de contratación</t>
  </si>
  <si>
    <t>Acceso a las carpetas  de las hojas de vida de los servidores públicos  por personal no autorizado</t>
  </si>
  <si>
    <t xml:space="preserve">Desconocimiento de la normativa relacionada con el tratamiento  especial de datos </t>
  </si>
  <si>
    <t>RPDP-06</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</si>
  <si>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</si>
  <si>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Plan Institucional de capacitaciones
Procedimiento PRO320-223 CAPACITACIÓN Y FORMACIÓN</t>
  </si>
  <si>
    <t>Desconocimiento de la normativa relacionada con el tratamiento  especial de datos.</t>
  </si>
  <si>
    <t>RPDP-07</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</si>
  <si>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</si>
  <si>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</si>
  <si>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Custodia y manejo de documentos personales y laborales de los servidores públicos sin la debida forma y organización.</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</si>
  <si>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</si>
  <si>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</si>
  <si>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</si>
  <si>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Procedimiento gestión de ingresos PRO.310.247
Procedimiento de conciliaciones bancarias PRO.310.252</t>
  </si>
  <si>
    <t>Realizar conciliaciones de todas las cuentas bancarias que posee la Lotería en forma mensual</t>
  </si>
  <si>
    <t>Jefe de la Unidad Financiera y Contable</t>
  </si>
  <si>
    <t>El Jefe de la Unidad Financiera y Contable, mensualmente garantiza la totalidad de los registros, mediante correo electrónico remitido a los líderes de proceso, con el fin de que ellos tramiten los hechos económicos del mes inmediatamente anterior.
Si se presenta una desviación del control, es decir, si falta algún hecho económico del mes anterior, se realizan los ajustes contables en el mes en que se tramite la información.
Como soporte de la ejecución del control se cuenta con los estados financieros del mes.</t>
  </si>
  <si>
    <t>Políticas operativas del proceso</t>
  </si>
  <si>
    <t>Requerir el trámite oportuno de los hechos económicos efectuados en el mes</t>
  </si>
  <si>
    <t>El Jefe de la Unidad Financiera y Contable semestralmente, garantizará que se incluya actualización de normativa contable en el Plan Institucional de Capacitación, mediante solicitud a la Unidad de Talento Humano, con la finalidad de que el personal de su área cuente con los conocimientos pertinentes para el desarrollo de sus funciones.
Como desviación del control, es decir, si la Unidad de Talento Humano no incluye la temática en el PIC, el Jefe de la Unidad Financiera y Contable recordará a la Unidad de Talento Humano mediante correo electrónico.
Como soporte del control resultan las solicitudes de capacitación a la Unidad de Talento Humano.</t>
  </si>
  <si>
    <t>Solicitar programación de capacitaciones</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</si>
  <si>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</si>
  <si>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1. Posibilidad de que por directriz de de un órgano superior como Alta Gerencia o Secretaría Distrital de Hacienda se unifiquen todos los recursos en una sola entidad financiera.
2. Políticas de las entidades financieras en la captación de recursos</t>
  </si>
  <si>
    <t>RF-01</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</si>
  <si>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</si>
  <si>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</si>
  <si>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</si>
  <si>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Realizar apertura o cierre de cuentas bancarias con autorización expresa de la Gerente General.</t>
  </si>
  <si>
    <t>Gerente General
Tesorería</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</si>
  <si>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</si>
  <si>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Realizar apertura de cuentas bancarias en entidades financieras con calificación alta según las calificadoras de riesgo.</t>
  </si>
  <si>
    <t>Tesorería</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</si>
  <si>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</si>
  <si>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Procedimiento Generación de estados financieros PRO-301-249</t>
  </si>
  <si>
    <t>Verificar saldos de cuentas en libros auxiliares y en el balance general de la Lotería de Bogotá.</t>
  </si>
  <si>
    <t>1. Falla en el sistema (aplicativo de los bancos)
2. Error humano involuntario</t>
  </si>
  <si>
    <t>RF-02</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</si>
  <si>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</si>
  <si>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</si>
  <si>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</si>
  <si>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1. Personas no autorizadas accedan al aplicativo donde se conserva la información y la extraiga para uso personal</t>
  </si>
  <si>
    <t>RPDP-08</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</si>
  <si>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</si>
  <si>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</si>
  <si>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</si>
  <si>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 xml:space="preserve">Validar contra información de la oficina de gestión tecnológica el listado de los usuarios y perfiles asignados al área </t>
  </si>
  <si>
    <t>1. Inadecuado control de inventarios
2. Inadecaudo sitio de almacenamiento
3. Falta de mantenimiento a los bienes
4. Incumplimiento de las condiciones de manipulación y almacenamiento de los bienes
5. Ingreso a bodegas de personal no autorizado</t>
  </si>
  <si>
    <t>El Jefe de la Unidad de Recursos Físicos, como supervisora del contrato de seguridad y vigilancia, mensualmente debe verificar el cumplimiento de las obligaciones del contrato, incluyendo la revisión de la bitácora de vigilancia que se diligencia diariamente, con el fin de identificar novedades frente al ingreso y  retiro de bienes de la Lotería de Bogotá.
Si se presenta una desviación, es decir, si se identifica alguna novedad frente a retiro de bienes de la entidad no autorizado, se informará a Secretaría General, para tomar las medidas pertinentes.
Como soporte de la ejecución del control resulta el informe mensual de cumplimiento de actividades del contrato de seguridad y viligancia, en conjunto con la bitácora alimentada diariamente.</t>
  </si>
  <si>
    <t>PRO103-235 Procedimiento Seguimiento Contractual</t>
  </si>
  <si>
    <t>El jefe de la Unidad de Recursos Físicos anualmente debe verificar la elaboración del contrato de seguros con el fin de proteger los bienes patrimoniales de la entidad, muebles e inmuebles, maquinaria y equipos.
Se gestionan las siguientes pólizas: 1. Todo Riesgo daños combinados, 2. Poliza de manejo, 3. Poliza contra hurto.
Cada vez que ingrese  un nuevo bien de muebles y enseres, la Jefe de la Unidad de Recursos Físicos debe solicitar la póliza para asegurar dicho bien.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</si>
  <si>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El Jefe de la Unidad de Recursos Físicos semestralmente realizará visita con el fin de verificar las condiciones del sitio, manipulación y almacenamiento de los bienes de la entidad.
Si se presenta una desviación del control, es decir, si el Jefe de la Unidad de Recursos Físicos identifica que el sitio, manipulación o almacenamiento de los bienes es inadecuado, realizará el reporte ante Secretaría General, para la formulación de la estrategia para solucionar la novedad.
Adicionalmente, si en la visita se identifica que existen bienes que requieren mantenimiento, se realizará la gestión correspondiente para realizar el mantenimiento a los bienes que lo requieran, además de la ejecución del cronograma de mantenimiento anual que ejecuta la Unidad.
Como soporte de la ejecución del control, resultará el acta de visita realizada por parte del Jefe de la Unidad de Recursos Físicos, así como el seguimiento al cronograma anual de mantenimiento.</t>
  </si>
  <si>
    <t>Documentar el control.</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</si>
  <si>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</si>
  <si>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</si>
  <si>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</si>
  <si>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</si>
  <si>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</si>
  <si>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garantiza que dentro de los pliegos de condiciones de contratos papeleria y cafeteria se incluya la obligacion de suministro de elementos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</si>
  <si>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Contrato de suministro</t>
  </si>
  <si>
    <t>Cada vez que se entrega</t>
  </si>
  <si>
    <t>Contrato respectivo</t>
  </si>
  <si>
    <t>Implementar campañas de sensibilización y capacitación sobre el uso y consumo de recursos que afectan el medio ambiente.</t>
  </si>
  <si>
    <t>Responsable PIGA</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</si>
  <si>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</si>
  <si>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</si>
  <si>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</si>
  <si>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</si>
  <si>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</si>
  <si>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Informe de austeridad en el gasto</t>
  </si>
  <si>
    <t>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</si>
  <si>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La capacitación tiene como fin recordar y afianzar conocimiento en el cumplimiento de las obligaciones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</si>
  <si>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1. Exigencia de acciones de subordinación sobre los contratistas de la Lotería, que limiten la autonomía
2. Contratos que no cumplen los criterios establecidos para la contratación de prestación de servicios</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</si>
  <si>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</si>
  <si>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</si>
  <si>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</si>
  <si>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 xml:space="preserve">El área solicitante deberá justificar la necesidad de la contratación de la prestación del servicio conforme a los criterios establecidos en el Manual de Contratación, para lo cual, la Secretaría General apoyará con el control de legalidad en los estudios previos;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</si>
  <si>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Manual de Contratación</t>
  </si>
  <si>
    <t>Cada vez que se requiere la contratación</t>
  </si>
  <si>
    <t>Garantía</t>
  </si>
  <si>
    <t>Reponsable de la Secretaría General</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</si>
  <si>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</si>
  <si>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Jefe Unidad Recursos Físicos</t>
  </si>
  <si>
    <t>1. Error humano.</t>
  </si>
  <si>
    <t>RPDP-09</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</si>
  <si>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</si>
  <si>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</si>
  <si>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Se definio una periodicidad diaria debido a que la información contenida en los archivos de los contratos se administran de forma diaria., y se tomó como nivel de ocurencia la linea base recomendada en el manual de administración de riesgos de la entidad.
Para el impacto se considera un impacto reputacional medio ya que, aunque en las carpetas se conserva información privada de los contratistas de la entidad, no se conserva información que pueda ser considerada sensible.</t>
  </si>
  <si>
    <t>3. Ausencia de acuerdos de confidencialidad colaboradores internos.</t>
  </si>
  <si>
    <t>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</si>
  <si>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</si>
  <si>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</si>
  <si>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</si>
  <si>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</si>
  <si>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</si>
  <si>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Circular 07 de abril de 2022</t>
  </si>
  <si>
    <t>Elaborar actas de reunión con las dependencias</t>
  </si>
  <si>
    <t>Profesional Gestión Documental</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</si>
  <si>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</si>
  <si>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Procedimiento Capacitación y Formación 320-223-9</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</si>
  <si>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</si>
  <si>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</si>
  <si>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</si>
  <si>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</si>
  <si>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</si>
  <si>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Sistema integrado de  Conservación</t>
  </si>
  <si>
    <t>Elaborar lineamientos y estrategias que permitan la conservación Documental de la información en Físico</t>
  </si>
  <si>
    <t>Profesional -Restaurador</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</si>
  <si>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</si>
  <si>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Actualizar los instrumentos de gestión documental</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</si>
  <si>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</si>
  <si>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o colaborador designado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</si>
  <si>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Plan anual de adquisiciones PRO-330-236
Planeación de los recursos financieros PRO-310-188
Proyecto de inversión PRO-332-189</t>
  </si>
  <si>
    <t>Secretario General
Jefe Oficina de Gestión Tecnológica e Innovación</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</si>
  <si>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</si>
  <si>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Procedimiento seguimiento contractual PRO-103-235-8</t>
  </si>
  <si>
    <t>El contratista designado, por demanda con el fin de realizar pruebas antes de salir a producción realiza las actualizaciones, cambios y desarrollos necesarios en los respectivos ambientes de pruebas, de no realizarse las pruebas no se aprueba el paso a producción hasta que se realicen satisfactoriamente, como evidencia se deja soporte de las pruebas realizadas.</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</si>
  <si>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</si>
  <si>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</si>
  <si>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</si>
  <si>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Cada vez que exista necesidades tecnológicas definidas en el plan anual de adquisiciones por otras áreas diferentes a la de sistemas, El profesional o colaborador designado debe asistir al Comité de contratación con el fin de revisar y analizar dichas necesidades.
El profesional de sistemas está en la obligación de integrar y articular dichas necesidades de acuerdo a los linemientos definidos en el PETI vigente.</t>
  </si>
  <si>
    <t>Procedimiento Elaboración Plan Anual de Aquisiciones PRO-330-236-9</t>
  </si>
  <si>
    <t>Consolidar necesidades de TIC's de las áreas, y presentarlas para que sean incluidas en el Plan Anual de Adquisiciones.</t>
  </si>
  <si>
    <t>Jefe Oficina de Gestión Tecnológica e Innovación</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</si>
  <si>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</si>
  <si>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Plan Estratégico PRO-332-187-8</t>
  </si>
  <si>
    <t>Actualizar y fortalecer el ejercicio de definición del PETI en la Lotería, asegurando su alineación con el plan estratégico de la entidad.
Realizar seguimiento a la ejecución de las actividades del PETI.</t>
  </si>
  <si>
    <t>1. Obsolescencia de la libreria de respaldos.
2. Inadecuada definición de necesidades y/o requerimientos.</t>
  </si>
  <si>
    <t>RSI-01</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</si>
  <si>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</si>
  <si>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El Jefe Oficina de Gestión Tecnológica y de Innovación semanalmente (lunes, miércoles y viernes), envía las cintas que contienen los respaldos al proveedor que las custodia de manera física y externa a la Lotería de Bogotá.</t>
  </si>
  <si>
    <t>Procedimiento Copias de seguridad PRO-202-211-9</t>
  </si>
  <si>
    <t>Estructurar un proyecto de adquisición y renovación de la solución de respaldo</t>
  </si>
  <si>
    <t>Jefe Oficina de Gestión Tecnológica y de Innovación</t>
  </si>
  <si>
    <t>1. Posibilidad de falla del algoritmo que permite comprar un único número y serie</t>
  </si>
  <si>
    <t>Posibilidad de afectación económica y reputacional por adquirir el mismo número y misma serie del producto lotería, a través de la página web debido a fallas del algoritmo que permite comprar un único número y serie.</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</si>
  <si>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</si>
  <si>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</si>
  <si>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El profesional o colaborador designado semanalmente validará que no se pueda comprar el mismo número y serie del producto lotería</t>
  </si>
  <si>
    <t>Revisión y actualización del algoritmo</t>
  </si>
  <si>
    <t>1. Una persona no autorizada reciba permisos de acceso a carpetas que no le corresponden y extraiga información de estas</t>
  </si>
  <si>
    <t>RPDP-10</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</si>
  <si>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</si>
  <si>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</si>
  <si>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</si>
  <si>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</si>
  <si>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</si>
  <si>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RPDP-11</t>
  </si>
  <si>
    <t>Posibilidad de afectacion reputacional y perdida de confidencialidad por la filtración de información con datos personales  del directorio activo de la Lotería de Bogotá, debido a accesos no autorizados.</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</si>
  <si>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</si>
  <si>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Matriz de usuarios y perfiles</t>
  </si>
  <si>
    <t>1. Una persona reciba acceso no autorizado a los aplicativos de la entidad, o se le asignen roles que no le correspondan, y extraiga información de alguna de estas</t>
  </si>
  <si>
    <t>RPDP-12</t>
  </si>
  <si>
    <t>Posibilidad de afectacion reputacional y perdida de confidencialidad por la filtración de información con datos personales de  los aplicativos de la entidad, como el ERP, Aplicativo Comercial, Chanseguro, SIGA, Pagina WEB, entre otros,  debido a accesos no autorizados.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</si>
  <si>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</si>
  <si>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</si>
  <si>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2. Ausencia de un acuerdo de confidencialidad por parte de los contratistas y funcionaros de la Oficina de Gestión Tecnológica e Innovación con acceso al Directorio Activo</t>
  </si>
  <si>
    <t>1. Falta de vigilancia de los procesos por parte de los apoderados. 
2. No actualización oportuna en el SIPROJWEB por parte de abogados</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</si>
  <si>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</si>
  <si>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</si>
  <si>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</si>
  <si>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 xml:space="preserve">El Jefe de la Oficina Jurídica mensualmente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</si>
  <si>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t>Validar el cumplimiento de la actividad del abogado en la defensa de las distintas etapas del proceso.</t>
  </si>
  <si>
    <t>Oficina Juridica
Trabajadores y contratistas asignados para apoyar supervisión.</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</si>
  <si>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</si>
  <si>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</si>
  <si>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</si>
  <si>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</si>
  <si>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</si>
  <si>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</si>
  <si>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</si>
  <si>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</si>
  <si>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</si>
  <si>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</si>
  <si>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Procedimiento Gestión Judicial PRO-103-231-9</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</si>
  <si>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</si>
  <si>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</si>
  <si>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</si>
  <si>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</si>
  <si>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</si>
  <si>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</si>
  <si>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seguimiento mensual del cumplimiento de los sentencias o fallos de manera oportuna. </t>
  </si>
  <si>
    <t>PROCEDIMIENTO PAGO DE SENTENCIAS Y CONCILIACIONES</t>
  </si>
  <si>
    <t>Realizar seguimiento al cumplimiento de los fallos condenatorios</t>
  </si>
  <si>
    <t xml:space="preserve">La Secretaría General según necesidad del servicio presentará al Comité de Conciliación el perfil del abogado escogido por la Secretaria General para la representación judicial de la entidad . </t>
  </si>
  <si>
    <t xml:space="preserve">Validación de los lineamientos del Comité de Conciliación en los perfiles a contratar de los abogados. </t>
  </si>
  <si>
    <t>1. Fallas en la planeación previa al inicio de la actividad de auditoría.
2. Falta de conocimiento del procedimiento vigente de auditoria interna para el desarrollo de las auditorias
3. Inadecuada revisión a los informes de auditoria preliminares.</t>
  </si>
  <si>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</si>
  <si>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Por otra parte, en la vigencia 2023 se identificó un caso de materialización del riesgo de auditoria por el alcance en un informe de seguimiento a comité de conciliación, dado que este fue radicado con debilidades en una conclusión y una recomendación asociadas con la etapa de arreglo directo. El informe final fue radicado con memorando 3-2023-1350 y el alcance con radicado 3-2023-1371.  Por lo anterior, se mantiene el nivel de ocurrencia en dos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</si>
  <si>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El auditor designado en el Plan Anual de Auditoría vigente revisa que la información registrada en los formatos de la fase de planeación de cada auditoria y/o marco legal este vigente (interna y externa) mediante: 1) consulta en la página WEB SISJUR; o, 2) prueba de recorrido con el proceso auditado o solicitud por correo electrónico al proceso,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mediante prueba de recorrido o correo electrónico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</si>
  <si>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 xml:space="preserve">Procedimiento Auditorias Internas PRO-102-253, actividad 2 "Efectuar conocimiento del proceso a evaluar" </t>
  </si>
  <si>
    <t>Realizar las consultas en el SISJUR del marco legal o al proceso auditado, mediante correo electrónico o prueba de recorrido, de la vigencia de la documentación interna.</t>
  </si>
  <si>
    <t>Auditor líder designado en el Plan Anual de Auditoría.</t>
  </si>
  <si>
    <t>El auditor designado en el Plan Anual de Auditoría vigente revisa en conjunto con el responsable y/o personal del proceso auditado a través de una o varias reuniones presenciales o virtuales, o remite por correo electrónico,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electrónico, el auditor líder solicita la información y/o documentación que los desvirtué para analizarla y en caso a que haya lugar, se retira o confirma.
Como evidencia se deja  el acta de reunión o traza de correos electrónicos entre el auditor líder y el equipo del proceso auditado o pantallazo del chat de Teams de las reuniones programadas donde se refleje el registro de los resultados de la sesión.</t>
  </si>
  <si>
    <t xml:space="preserve">Procedimiento Auditorias Internas PRO-102-253, actividad  9 "Validación de los hallazgos y/u  observaciones de auditoría </t>
  </si>
  <si>
    <t>Elaborar las actas de reunión entre el auditor líder y el equipo del proceso auditado donde se evidencie el registro de los resultados obtenidos en la revisión de los hallazgos y/u observaciones identificadas, y/o,
Generar las capturas de pantalla donde se refleje el registro de los resultados obtenidos en la reunión de revisión de los hallazgos y/u observaciones identificadas, entre el auditor líder y el equipo del proceso auditado, y/o,
Generar en formato PDF. la traza de correos electrónicos donde se refleje el registro de los resultados obtenidos en la  revisión de los hallazgos y/u observaciones identificadas, entre el auditor líder y el equipo del proceso auditado.</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</si>
  <si>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</si>
  <si>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</si>
  <si>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Elaborar las actas de reunión entre el auditor líder y el jefe OCI donde se evidencie el registro de los resultados obtenidos en la revisión de los hallazgos y/u observaciones identificadas, y/o,
Generar las capturas de pantalla donde se refleje el registro de los resultados obtenidos en la reunión de revisión de los hallazgos u observaciones identificadas, entre el auditor líder y/u jefe OCI, y/o,
Presentar en PDF el correo electrónico enviado por el jefe OCI al auditor designado con los aspectos de mejora a tener en cuenta en los hallazgos y/u observaciones identificadas.</t>
  </si>
  <si>
    <t>1. Insuficiencia de personal en OCI que apoye la ejecución del Plan Anual de Auditorías - PAA, aprobado.
2. Ejecución de actividades  no contempladas inicialmente en el Plan Anual de Auditorías que afectan el cronograma y programación inicial de actividades</t>
  </si>
  <si>
    <t>1. Incumplimiento como tercera línea de defensa de la entidad.
2. Disminución de calificación en el Índice de Desempeño Institucional y/o Índice de Control Interno que se miden a través del Formulario Único de Reporte y Avance a la Gestión - FURAG.
3. Hallazgos entes de control externo.</t>
  </si>
  <si>
    <t>El nivel de ocurrencia se estableció en dos, debido a que al menos tres veces en el año 2023 hubo modificaciones del Plan Anual de Auditoría al no tener o poder adelantar todas las auditorías o seguimientos planeados al inicio del año, dadas las justificaciones por fatiga de auditoria a un proceso y duplicidad de auditorias con entes externos de control (Contraloría de Bogotá).
Frente al nivel de impacto no se estableció afectación económica dado que el Plan Anual de Auditoría no es estático, sino es susceptible de modificación.</t>
  </si>
  <si>
    <t>El Jefe de Control interno en reunión mensual con el equipo de trabajo OCI, verifica si se  presentan atrasos y se identifican las dificultades para el cumplimiento de actividades programadas en el Plan Anual de Auditoria - PAA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</si>
  <si>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Procedimiento Plan Anual de Auditoria PRO-102-340, actividad 6 "Seguimiento al PAA"</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</si>
  <si>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</si>
  <si>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</si>
  <si>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</si>
  <si>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Procedimiento Plan Anual de Auditoria PRO-102-340, actividad 7 "se autoriza ajuste"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</si>
  <si>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</si>
  <si>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documente el acta de reunión y de comité CICCI)</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</si>
  <si>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</si>
  <si>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RSI-02</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</si>
  <si>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</si>
  <si>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en la vigencia 2024.
Frente al nivel de impacto se estableció afectación económica dado que la información es producida por el recurso humano (tanto de planta como OPS) los cuales reciben remuneración o pago por honorarios.</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</si>
  <si>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</si>
  <si>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No aplica</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</si>
  <si>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</si>
  <si>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</si>
  <si>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</si>
  <si>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Presentar en PDF los correo electrónicos enviados y recibidos entre el auditor designado de la OCI y la Oficina de Sistemas</t>
  </si>
  <si>
    <t xml:space="preserve">Auditor designado </t>
  </si>
  <si>
    <r>
      <t xml:space="preserve">El líder del proceso mensualmente verificará los informes que su área deba remitir, mediante la Matriz de Comunicaciones, con el fin de reportar la información en los tiempos previstos por Ley y este a su vez enviará o designará a un auditor de su equipo para enviar un correo electrónico a la Oficina Asesora de Planeación </t>
    </r>
    <r>
      <rPr>
        <u/>
        <sz val="11"/>
        <rFont val="Calibri"/>
        <family val="2"/>
        <scheme val="minor"/>
      </rPr>
      <t>bimestralmente</t>
    </r>
    <r>
      <rPr>
        <sz val="11"/>
        <rFont val="Calibri"/>
        <family val="2"/>
        <scheme val="minor"/>
      </rPr>
      <t xml:space="preserv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los correos electrónicos </t>
    </r>
    <r>
      <rPr>
        <u/>
        <sz val="11"/>
        <rFont val="Calibri"/>
        <family val="2"/>
        <scheme val="minor"/>
      </rPr>
      <t>bimestrales</t>
    </r>
    <r>
      <rPr>
        <sz val="11"/>
        <rFont val="Calibri"/>
        <family val="2"/>
        <scheme val="minor"/>
      </rPr>
      <t xml:space="preserve"> remitidos por el líder del proceso o un auditor designado, al personal de la Oficina Asesora de Planeación con el reporte de cumplimiento o incumplimiento de los informes contenidos en la matriz de comunicaciones.</t>
    </r>
  </si>
  <si>
    <t>1. Ausencia de la certificación de independencia y objetividad en los trabajos de auditoria suscritas por contratistas y personal de planta de la Oficina de Control Interno.</t>
  </si>
  <si>
    <t>RPDP-13</t>
  </si>
  <si>
    <t>Posibilidad de afectación reputacional por incurrir en fallas en el principio de confidencialidad en los datos sensibles de los trabajadores,   contratistas de la entidad, proveedores, distribuidores, loteros y ganadores recolectados en el proceso de auditorias causado por error humano o filtración de la información por alguno de sus responsables.</t>
  </si>
  <si>
    <t>1. Afectación de la imagen del personal de la entidad.
2. Apertura de procesos disciplinarios para los responsables involucrados.
3. Multas y sanciones por acciones civiles.</t>
  </si>
  <si>
    <t>Se estableció la periodicidad mensual, debido a que las auditorias se ejecutan mes a mes, teniendo en cuenta la programación del Plan Anual de Auditorías vigente.
La afectación reputacional es moderada debido a que la materialización del riesgo conllevaría a la afectación en la imagen de la entidad con algunos usuarios de relevancia frente al logro de los objetivos</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</si>
  <si>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</si>
  <si>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Resolución interna nro. 100 de 2023 "(…) estatuto de auditoria interna y código (…) artículo 5</t>
  </si>
  <si>
    <t>Estatuto de auditoría y código de ética</t>
  </si>
  <si>
    <t>Estará a disposición la certificación de independencia en cada vigencia de los contratistas y personal de planta, la cual se conservara en la carpeta compartida electrónica de la Oficina de Control Interno.</t>
  </si>
  <si>
    <t>Jefe Control Interno</t>
  </si>
  <si>
    <t xml:space="preserve">2. Dar a conocer en los informes de auditoria publicados en el botón de transparencia de la entidad, los datos sensibles de los trabajadores,  contratistas de la entidad, proveedores, distribuidores, loteros y ganadores </t>
  </si>
  <si>
    <t>El auditor líder que construyó el informe de auditoria a publicar en el botón de transparencia de la entidad, revisa que dicho documento no contenga información que pueda vulnerar la confidencialidad de los datos sensibles de los trabajadores,   contratistas de la entidad, proveedores, distribuidores, loteros y  ganadores
En caso de identificar que pueda vulnerarlos,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color negro los apartes de los informes que vulneren la confidencialidad de los datos sensibles de los trabajadores,  contratistas de la entidad, proveedores, distribuidores, loteros y  ganadores.
Como evidencia, 1) los correos electrónicos del auditor líder al jefe OCI indicando sobre la no publicación del informe o indicando que serán censurados con color negro los apartes del informe que vulneren la confidencialidad de los datos sensibles; o 2) los correos electrónicos del auditor líder para la publicación de los informes y allí sea indicado que estos no contienen información que vulnere la confidencialidad de los datos sensibles de los trabajadores,  contratistas de la entidad, proveedores, distribuidores, loteros y  ganadores.</t>
  </si>
  <si>
    <t>Procedimiento Auditorias Internas PRO-102-253 Actividad 15 "Publicar el informe de
auditoría definitivo en la
página Web de la Entidad:
en Transparencia"</t>
  </si>
  <si>
    <t>PRO102-253 Auditoria Interna</t>
  </si>
  <si>
    <r>
      <t xml:space="preserve">En caso de identificar que se pueda vulnerar la confidencialidad de los datos sensibles de los trabajadores,   contratistas de la entidad, proveedores, distribuidores, loteros y/o  ganadores, el auditor líder solicitará al jefe OCI por correo electrónico en el informe de auditoria que este no sea publicado en la página web.
</t>
    </r>
    <r>
      <rPr>
        <b/>
        <sz val="11"/>
        <rFont val="Calibri"/>
        <family val="2"/>
        <scheme val="minor"/>
      </rPr>
      <t xml:space="preserve">
</t>
    </r>
    <r>
      <rPr>
        <sz val="11"/>
        <rFont val="Calibri"/>
        <family val="2"/>
        <scheme val="minor"/>
      </rPr>
      <t>En el correo de publicación del informe el auditor líder indicará en dicha comunicación que la información a publicar no contiene datos sensibles.</t>
    </r>
  </si>
  <si>
    <t>1. Transcurrir 5 años a partir de la ocurrencia de los hechos, sin que se haya proferido auto de investigación disciplinaria.
2. Alta carga de procesos disciplinarios.
3. Carencia de los controles frente a los procesos disciplinarios próximos a caducar.
4. Demora en el suministro de las pruebas documentales.
5. Negligencia del talento humano de la Oficina de Control Disciplinario Interno</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</si>
  <si>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</si>
  <si>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Procedimiento Control Disciplinario Interno</t>
  </si>
  <si>
    <t>Jefe Oficina Control Disciplinario Interno</t>
  </si>
  <si>
    <t>Posibilidad de afectación reputacional debido al ofrecimiento, por parte del investigado, de dádivas u otro tipo de incentivos para obtener como beneficio, propio o de terceros, una decisión favorable dentro del proceso disciplinario.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</si>
  <si>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</si>
  <si>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Política anticorrupción y gestión antisoborno de la Lotería de Bogotá</t>
  </si>
  <si>
    <t>Incluir dentro de las capacitaciones que deba realizar la OCDI a los servidores de la Lotería de Bogotá, la temática sobre corrupción y soborno al interior del proceso disicplinario.</t>
  </si>
  <si>
    <t>Posibilidad de afectación reputacional por pérdida del expediente disciplinario, debido al retiro no autorizado de expedientes por parte de un tercero o el profesional de apoyo de la oficina o por traslado de la dependencia a otras instalaciones.</t>
  </si>
  <si>
    <t>1. Impunidad de los hechos materia de investigación.
2. Posibles investigaciones disciplinarias a los instructores del proceso perdido.
3. Incumplimiento de acuerdos de gestión y de los objetivos del proceso de Control Disciplinario Interno.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</si>
  <si>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</si>
  <si>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</si>
  <si>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Ley 1952 de 2019</t>
  </si>
  <si>
    <t>De forma mensual, se realizará la revisión de procesos y actulización de la base de datos, para constatar la existencia física de los procesos.</t>
  </si>
  <si>
    <t>Presentar en PDF los correo electrónicos enviados a la Oficina Asesora de Planeación de manera bimestral.</t>
  </si>
  <si>
    <t>1. Divulgacion no autorizada por parte del personal de apoyo a la Oficina de Control Disciplinario Interno de los procesos disciplinarios que se adelanten.</t>
  </si>
  <si>
    <t>RPDP-14</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</si>
  <si>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</si>
  <si>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</si>
  <si>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</si>
  <si>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2. Retiro no autorizado por parte un tercero dentro de la entidad (contratistas y funcionarios) de cualquiera de los expedientes de procesos disciplinarios que se adelantan en la Oficina de Control Disciplinario Interno.</t>
  </si>
  <si>
    <t>3. Entrega no autorizada a un tercero a la entidad de los expedientes de procesos disciplinarios que se adelantan en la Oficina de Control Disciplinario Interno.</t>
  </si>
  <si>
    <t>Cumplimiento y Gestión LA/FT/FPADM, Anticorrupción y Antisoborno</t>
  </si>
  <si>
    <t>Desconocimiento de normas de tratamiento de datos personales.</t>
  </si>
  <si>
    <t>RPDP-15</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</si>
  <si>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</si>
  <si>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El riesgo afecta la imagen de la entidad con efecto publicitario sistenido a nivel de sector administrativo, nivel departamental o municipal</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</si>
  <si>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</si>
  <si>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</si>
  <si>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Procedimiento PRO320-223 Capacitación y Formación</t>
  </si>
  <si>
    <t>El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t>
  </si>
  <si>
    <t>Oficial de Protección de Datos de la Lotería de Bogotá</t>
  </si>
  <si>
    <t>Posibilidad de afectación económica y reputacional por incoherencia de los estados financieros debido a información errónea o incompleta registrada en el aplicativo</t>
  </si>
  <si>
    <t>El Jefe de la Unidad Financiera y Contable mensualmente revisa la información cargada en el aplicativo, con el fin de verificar que los procesos automáticos de cargue funcionen correctamente (afectó las cuentas contables correctas, en el periodo correcto, y se registraron los valores reales).
En caso de evidenciar desviaciones en la información, se solicitarán a mesa de ayuda los ajustes pertinentes del sistema.
Como soporte del control, resultan los correos electrónicos a mesa de ayuda, y tickets de caso.</t>
  </si>
  <si>
    <t>El profesional IV (Contador) de la unidad financiera y contable mensualmente verificará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las conciliaciones bancarias, las cuales son realizadas por un profesional asignado de la Unidad Financiera y Contable, y revisadas por el profesional IV (Contador), y el Jefe de la Unidad..</t>
  </si>
  <si>
    <t>El  Tesorero General mensualmente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presentará la relación mensual de existencia de tokens en formato PDF.</t>
  </si>
  <si>
    <t>La tesorera y el funcionario auxiliar de tesorería, mensualmente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para ello, se diligencian los formatos actas de cheques y relación de CDT recibidos en custodia,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se cuenta con los formatos diligenciados actas de cheques y relación de CDT recibidos en custodia, y relación de sellos con que se cuenta.</t>
  </si>
  <si>
    <t>Posibilidad de afectación económica y reputacional por concentración de recursos financieros en una sola entidad debido a desconocimiento de las políticas del procedimiento de inversión de liquidez</t>
  </si>
  <si>
    <t>El Auxiliar de Tesorería verificará diariamente la relación de las órdenes de pago (que esté aprobada en el aplicativo para el giro por parte del Jefe Financiero y el ordenador del gasto, así como la completitud de documentos soporte)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 así como el boletín diario de tesorería.</t>
  </si>
  <si>
    <t>El Tesorero General, diariamente hará la verificación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
Como soporte  de la ejecución del control se realizan las conciliaciones bancarias mensualmente.</t>
  </si>
  <si>
    <t>Actualizar el procedimiento de "Elaboración de órdenes de pago" para pagos sin afectación presupuestal, documentando el canal oficial de solicitud de pagos de premios (SIGA)</t>
  </si>
  <si>
    <t>La probabilidad se definió de carácter mensual por el pago de la nómina, y debido a que el riesgo no se materializó en la vigencia 2020, se estableció un nivel de ocurrencia en cero.
Frente al impacto, el pago de intereses de mora es mucho menor al 1% del patrimonio de la Lotería de Bogotá, por tanto es de carácter leve.</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</si>
  <si>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
4. Interpretación errónea de la norma aplicable a las modalidades de empleados en la elaboración de nómina</t>
  </si>
  <si>
    <t>El profesional de nómina, en conjunto con el Jefe de la Unidad de Talento Humano, semestralmente revisarán la oportunidad de actualizar el Manual de Nómina con el fin de prevenir interpretaciones erróneas de la norma en la liquidación de nómina, mediante la actualización normativa y procedimental.
Si se identifica desactualización del manual por expedición de nueva normativa, se procederá a actualizarlo y presentarlo al CIGYD para su aprobación.
Como soporte de la ejecución del control, se contará con las actas de reunión, y el manual actualizado en caso de ser necesario.</t>
  </si>
  <si>
    <t>Posibilidad de afectación reputacional por contar con clima organizacional o laboral en niveles inadecuados debido a falta de ejecución del plan de acción de medición del clima laboral.</t>
  </si>
  <si>
    <t>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t>
  </si>
  <si>
    <t>Fiscal</t>
  </si>
  <si>
    <t>Presentación de factura duplicada por el mismo producto.</t>
  </si>
  <si>
    <t>Error en la digitación del valor de pago en el aplicativo administrativo y financiero.</t>
  </si>
  <si>
    <t>1. Pago por un mayor valor al proveedor de bienes y servicios.
2. Sanciones disciplinarias.
3. Inconsistencias en la información contable de la entidad.</t>
  </si>
  <si>
    <t>Cada supervisor de contrato, mensualmente (o acorde a la periodicidad de la factura) revisa los documentos enviados por el contratista para aprobar e iniciar el trámite de orden de pago, lo anterior, con la finalidad de validar la completitud de documentos, que no se encuentre duplicada la factura, o se registren valores mayores a la factura por cobrar.
En caso de evidenciar inconsistencias en los soportes de la factura, el supervisor del contrato requerirá al proveedor para subsanar las novedades identificadas.
Como soporte de la ejecución del control, resultan los correos electrónicos enviados por los supervisores de contrato, o apoyo a la supervisión, otorgando visto bueno a los documentos remitidos para pago.</t>
  </si>
  <si>
    <t>El profesional de SST cada vez que ingrese un nuevo servidor público, trabajador oficial o contratista, verificará y apoyará la afiliación de ARL, y salud (únicamente para servidores públicos y trabajadores oficiales), con el fin de garantizar el cubrimiento una vez se vinculen a la entidad.
En caso de evidenciar que ingresó un nuevo servidor público, trabajador oficial o contratista que no se ha afiliado a la ARL y salud, el profesional de SST realizará la afiliación inmediata.
Como soporte del control, resulta el certificado de afiliación de ARL (para servidor público, trabajador oficial o contratista), y de salud (para servidor público, trabajador oficial).</t>
  </si>
  <si>
    <t>El profesional de apoyo SST cada vez que se genere una incapacidad, verificará y diligenciará en la matriz de seguimiento a recobro de incapacidades la inlcusión y recobro de la incapacidad, para evitar el no pago del recobro, generando un soporte de radicación de recobro de incapacidad ante las EPS.
Debido a la naturaleza del riesgo, no aplica desviación, dado que el no recobro de la incapacidad, se genera detrimento patrimonial, que es sancionable por entes de control.
Como soporte de la ejecución del control resulta la matriz de seguimiento a recobro de incapacidades diligenciada y actualizada cada vez que se requiera.</t>
  </si>
  <si>
    <t>Posibilidad de afectación económica por doble pago a un mismo tercero debido a error humano involuntario</t>
  </si>
  <si>
    <t>El profesional designado de la Unidad Financiera y Contable, mensualmente elaborará conciliaciones bancarias, con el fin de verificar que el valor de saldo en bancos coincida con el valor contable.
Como medida de desviación, se debe indagar la diferencia del valor, y proceder a solicitar reintegro, o colocar la denuncia penal según aplique.
Como soporte del control, resultan las conciliaciones en físico en la Unidad Financiera y Contable.</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</si>
  <si>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miembro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</si>
  <si>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El jefe de la Unidad Financiera y Contable trimestralmente solicitará a la Oficina de Gestión Tecnológica el reporte de usuarios que tienen acceso a las aplicaciones exclusivas del proceso financiero y contable, y valida que la información de perfiles asignados a su dependencia sea acorde a la obligación y función de su equipo de trabajo, con el fin de 
En caso de detectarse alguna inconsistencia, el Jefe de la Unidad Financiera y Contable se la informará al responsable de la Oficina de Gestión Tecnológica para que se realice la respectiva corrección.
Como evidencia del control se conservarán los correos de comunicación entre las dependencias.</t>
  </si>
  <si>
    <t>El profesional de presupesto al inicio de cada año (o cuando un usuario requiera un nuevo rubro), asigna a través del sistema ERP (SICOF) exclusivamente los rubros que maneja cada área, con el fin de prevenir que tenga acceso a los demás rubros presupuestales que no apliquen para el proceso respectivo.
Como decisión de la desviación, es decir, si el profesional de presupuesto evidencia que se solicitó un registro por el rubro presupuestal erróneo, rechazará la solicitud.
Como soporte de la ejecución del control, resultará el screenshot de SICOF donde se asignan rubros a funcionarios.</t>
  </si>
  <si>
    <t>Procedimiento de presupeusto</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</si>
  <si>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informa al supervisor del contrato para que requiera al proovedor impresor. 
Como soporte de la ejuccion del control se cuenta con actas y/o informes de la visita. </t>
  </si>
  <si>
    <t>Posibilidad de afectación económica y reputacional por incurrir en duplicidad de serie y numeración debido a falencias en la asignación por parte de la firma impresora</t>
  </si>
  <si>
    <t>Posibilidad de afectación económica y reputacional por incumplimiento de las obligaciones del concesionario de apuestas permanentes o chance durante la ejecución del contrato de concesión a causa de entrega de informacion incompleta o erronea por parte del Concesionario</t>
  </si>
  <si>
    <t>Posibilidad de afectación reputacional por generar inapropiadamente hallazgos y/u observaciones en los informes de auditoría o de ley y seguimiento, debido a debilidades en el conocimiento o planeación del trabajo de auditoria y/o las relacionadas con la revisión de dichos informes.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</si>
  <si>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</si>
  <si>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generación de copias de seguridad de la información.</t>
  </si>
  <si>
    <t>Exposición de la información de carácter de reserva de los servidores públicos.
Riesgo reputacional y legal para la entidad 
Vulnerabilidad de los servidores públicos o sus familias  por la exposición a la que quedan expuestos los datos de reserva de la hoja de vida</t>
  </si>
  <si>
    <t xml:space="preserve">Posibilidad de afectación económica y reputacional por pérdida de mercado de loterías / menores ventas de Lotería a causa de no tener estrategias comerciales en un plan estructurado.
</t>
  </si>
  <si>
    <t xml:space="preserve">La Subgerencia Comercial y de Operaciones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En el caso de ausencia por cualquier motivo de los profesional del area de Comunicaciones y Mercadeo, la entidad deberá designar un reemplazo que realice seguimiento a la ejecución del plan comercial y de mercadeo vigente.
EVIDENCIA:
Carpeta fisica del plan comercial y de mercadeo vigente. 
Como soporte del control se presenta el Plan Comercial y de Mercadeo aprobado. </t>
  </si>
  <si>
    <t>Posibilidad de afectación económica por aumento en la materialización de riesgos laborales debido a falta de instrumentos, inadecuado autocuidado en el desarrollo de actividades, o espacios laborales no aptos.</t>
  </si>
  <si>
    <t>De forma mensual, se realizará la revisión de procesos y actualización de la base de datos, para verificar el estado la ocurrencia de posibles prescripciones.</t>
  </si>
  <si>
    <t xml:space="preserve">Posibilidad de afectación reputacional debido a no presentar, o presentar informes o dar respuesta a requerimientos de entes externos por fuera de los términos establecidos, debido al desconocimiento de plazos para la presentación </t>
  </si>
  <si>
    <t xml:space="preserve">Posibilidad de afectación económica y reputacional por pérdida de billetería al ser hurtada por delincuentes por aumento de las cifras de inseguridad y robos en Colombia. </t>
  </si>
  <si>
    <t>Posibilidad de afectación económica y reputacional por asignación de cupos a distribuidores con incumplimiento de requisitos con fin de favorecer a un tercero a cambio de beneficios.</t>
  </si>
  <si>
    <t>1. Apertura de procesos disciplinarios
2. Hallazgos de entes de control</t>
  </si>
  <si>
    <t>Los profesionales designados de la Oficina Jurídica, Oficina de Gestión Tecnológica e Innovación, Unidad Financiera y Contable, y la Dirección de Operación de Producto y Comercialización cada vez que se reciba una nueva solicitud de un distribuidor, verifican los requisitos habilitantes definidos en el procedimiento PRO410-342 Inscripción, registro de distribuidores, y asignación de cupo, con el fin de garantizar que los distribuidores nuevos tengan la capacidad jurídica, financiera, técnica y comercial para distribuir el producto lotería.
En caso de detectarse una desviación, es decir, si se identifica que el solicitante no cumple con los requisitos habilitantes, no se asigna el cupo de billetería, y se le notifica mediante comunicación oficial.
Como soporte de la ejecución del control, se cuenta con el visto bueno de las áreas: Oficina Jurídica, Oficina de Gestión Tecnológica e Innovación, Unidad Financiera y Contable, y la Dirección de Operación de Producto y Comercialización, y el acta del Comité de cupos en el cual se aprueba el cupo.</t>
  </si>
  <si>
    <t>PRO410-342 Inscripción, registro de distribuidores, y asignación de cupo</t>
  </si>
  <si>
    <t xml:space="preserve">
Posibilidad de afectación económica por entrega o retención de billetería a distribuidores con incumplimiento de requisitos debido a inoportunidad en el pago por parte del distribuidor y/o falencias en la revisión del estado de las garantías.</t>
  </si>
  <si>
    <t xml:space="preserve">1.Ofrecimiento de beneficios por parte de terceros
</t>
  </si>
  <si>
    <t>1. Inconsistencias en el reporte de retenidos generado semanalmente.
2. Estados de cuenta incorrectos o desactualizados
3. Seguimiento inadecuado al estado de las pólizas</t>
  </si>
  <si>
    <t xml:space="preserve">
Se estableció la periodicidad semestral, debido a que la asignación de cupos se realiza aleatoriamente cada vez que llegue un nuevo distribuidor.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</si>
  <si>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Se estableció la periodicidad semanal, debido a que la distribución de la billetería se realiza semanalmente.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</si>
  <si>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el profesional de la Dirección de Operación de Producto y Comercialización notifica a la Unidad Financiera sobre los distribuidores con incumplimiento en sus garantías  para que sean retenidos.
Como soporte de la ejecución del control resultan los correos electronicos enviados a la Unidad Financiera informando si se encuentra algunos de los distribuidores con las garantías vencidas.</t>
  </si>
  <si>
    <t xml:space="preserve">                                                                                                                                                                                                                                                                                                                                                                                                                                                                   Correos electronicos enviados a la Unidad Financiera informando si se encuentra algunos de los distribuidores con las garantías vencidas. </t>
  </si>
  <si>
    <t>Realizar capacitación a los profesionales de cartera de la base de datos sobre estado de garantías de los distribuidores</t>
  </si>
  <si>
    <t>1. Posibles investigaciones disciplinarias.
2. Posibles investigaciones penales.
3. Impunidad en los procesos disciplinarios.
4. Afectación reputacional de la entidad.</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</si>
  <si>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 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</si>
  <si>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 xml:space="preserve">1. Retiro no autorizado de algún expediente disciplinario por parte de un tercero o el profesional de apoyo de la oficina.
2. Pérdida de expedientes por razón de traslado de la oficina a otras instalaciones.
</t>
  </si>
  <si>
    <t>Cada vez que un tercero o un funcionario de nuestra entidad solicite la aprobación de una pieza gráfica o material de merchandising de comunicación bajo la marca Lotería de Bogotá, deberá enviarla por correo electrónico al área de Comunicaciones y Mercadeo. La persona encargada en esta dependencia verificará que cumpla con los lineamientos establecidos en el Manual de Marca y procederá con su respectiva aprobación o solicitará ajustes si fuera necesario. El tiempo máximo para realizar esta revisión será de 5 días hábiles a partir de la recepción del correo electrónico. 
Nota: todas las piezas gráicas y audiovisuales que envié la Agencia de Publicidad, serán aprobadas por el supervisor del contrato. 
DESVIACIÓN:
Que un tercero utilice una pieza gráfica o de merchandising sin la previa revisión y autorización del área de Comunicaciones y Mercado. 
EVIDENCIA:
Correos de solicitud y aprobación por parte del encargado del área de Comunicaciones y Mercadeo y el informe mensual del contrato de la agencia de publicidad donde se encuentra el material aprobado y facturado.</t>
  </si>
  <si>
    <t>Los profesionales del área de Comunicaciones y Mercadeo deben llevar un seguimiento mensual de las alertas generadas por la herramienta Google Alerts, con el fin de detectar menciones negativas tanto de la marca Lotería de Bogotá como de los directivos. Esto permitirá estar al tanto de lo que se comenta en internet sobre la marca y actuar con prontitud ante cualquier información desfavorable proveniente de medios y portales digitales. 
DESVIACIONES: 
Si los profesionales del área no detectan a tiempo una alerta negativa sobre la marca, deberán actuar de manera inmediata para contrarrestar esta información y evitar posibles afectaciones a la reputación de la empresa.
EVIDENCIA: 
Informe mensual de monitoreo de Google Alerts, generado y almacenado en la carpeta del contrato del Community Manager.</t>
  </si>
  <si>
    <t xml:space="preserve">El responsable del área de Comunicaciones y Mercadeo llevará a cabo anualmente una capacitación dirigida a los miembros de la subgerencia Comercial y Operativa encargados de gestionar contenido. El objetivo es asegurar que se conozcan y apliquen los lineamientos establecidos en el Manual de Comunicaciones Interno y Externo de la entidad, así como estar al tanto de posibles actualizaciones realizadas en dichos lineamientos. 
DESVIACIONES:
Al no realizarse la capacitación anual, se deberán remitir los manuales del área de Comunicaciones y Mercadeo para el conocimiento de dichos lineamientos por parte de los profesionales que gestionan contenido. 
EVIDENCIA:
Lista de asistencia y acta de capacitación. </t>
  </si>
  <si>
    <t>Cada vez que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el permiso de mailing del usuario de la base de datos con autorización.
Como evidencia del control se conservan los correos de comunicación y la bases de datos de correos a dar de baja.</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</si>
  <si>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la cual  mediante cláusula de contrato, garantiza  a  la Lotería de Bogotá el reembolso en caso de perdida y/o robo de loteria.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</si>
  <si>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t>Posibilidad de afectación económica por bajos niveles de inducción y entrenamiento del personal en el cargo debido a falta de planificacion y programación de las actividades de inducción, reinducción y</t>
  </si>
  <si>
    <t>1. Falta de planeación de las actividades programadas
2. Inasistencia de los servidores a las capacitaciones programadas</t>
  </si>
  <si>
    <t>Procedimiento PRO103-235-11 SEGUIMIENTO CONTRACTUAL</t>
  </si>
  <si>
    <t>Posibilidad de afectación económica y reputacional por accidente de trabajo de un servidor público, trabajador oficial, o contratista sin haber sido afiliado al sistema de salud y ARL por no comunicar a la Unidad de Talento Humano de la vinculación del nuevo servidor público, trabajador oficial o contratista</t>
  </si>
  <si>
    <t>No comunicar a la Unidad de Talento Humano de la vinculación del nuevo servidor público, trabajador oficial o contratista</t>
  </si>
  <si>
    <t>No afiliar a un servidor público, trabajador oficial o contratista a salud y ARL</t>
  </si>
  <si>
    <t>1. Posibles demandas a la entidad
2. Posibles sanciones penales</t>
  </si>
  <si>
    <t>Posibilidad de afectación económica por no realizar gestión oportuna de recobro de incapacidades, por incumplimiento de términos o el no envío de la incapacidad por parte del trabajador.</t>
  </si>
  <si>
    <t>No envío de la incapacidad por parte del trabajador.</t>
  </si>
  <si>
    <t>Incumplimiento de términos para recobro de incapacidades</t>
  </si>
  <si>
    <t>Procedimiento PRO320-421-4 Incapacidades</t>
  </si>
  <si>
    <t>Procedimiento Vinculación de personal PRO320-225-10</t>
  </si>
  <si>
    <t>Procedimiento PRO310-245-11 EJECUCIÓN Y CONTROL PRESUPUESTAL</t>
  </si>
  <si>
    <t>El profesional de presupesto mensualmente verifica que al correr las interfases no se genere error, de ser así, se generará la afectación presupuestal correspondiente a las interfases de forma manual.
Como soporte de la ejecución del control, resulta la ejecución presupuestal.</t>
  </si>
  <si>
    <t xml:space="preserve">Posibilidad de afectación  reputacional debido a no presentar, o presentar informes o dar respuesta a requerimientos de entes externos por fuera de los términos establecidos, debido al desconocimiento de plazos para la presentación </t>
  </si>
  <si>
    <r>
      <t>Posibilidad de afectación reputacional por prescripción de la acción disciplinaria debido a que transcurrieron 5 años a partir de la ocurrencia de los hechos</t>
    </r>
    <r>
      <rPr>
        <u/>
        <sz val="10"/>
        <color rgb="FFFF0000"/>
        <rFont val="Calibri"/>
        <family val="2"/>
        <scheme val="minor"/>
      </rPr>
      <t xml:space="preserve"> .</t>
    </r>
  </si>
  <si>
    <t>1. Impunidad de los hechos presuntamente irregulares.
2. Posibles investigaciones disciplinarias a los instructores del proceso prescrito.
3. Incumplimiento de acuerdos de gestión y de los objetivos del proceso de Control Disciplinario Interno.</t>
  </si>
  <si>
    <t>El Jefe de la Oficina de Control Disciplinario Interno, y su profesional de apoyo, bimestralmente, verificarán las actuaciones disciplinarias con el fin de evaluarlas, mediante la actualización de la base de datos de procesos, a efectos de evitar la prescripción de la acción disciplinaria. 
Si se identifica un proceso que está próximo a prescribir,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 esta es anterior a la fecha de prescripción.</t>
  </si>
  <si>
    <t>1. Incumplimiento de plazos ante entes de control.
2. Investigaciones disciplinarias</t>
  </si>
  <si>
    <r>
      <rPr>
        <sz val="10"/>
        <rFont val="Calibri"/>
        <family val="2"/>
        <scheme val="minor"/>
      </rPr>
      <t>Cada vez que se deba retirar un expediente disciplinario de las instalaciones de la entidad, el Jefe de la OCDI debe remitir un correo electrónico de autorización de retiro del expediente dirigido</t>
    </r>
    <r>
      <rPr>
        <sz val="10"/>
        <color theme="1"/>
        <rFont val="Calibri"/>
        <family val="2"/>
        <scheme val="minor"/>
      </rPr>
      <t xml:space="preserve"> a vigilancia, con el fin de evitar un retiro no autorizado.
Si se evidencia el intento de retiro no autorizado, se debe comunicar inmediatamente al Jefe de la OCDI para el trámite pertinente.
Como soporte del control, se contará con los correos electrónicos de autorización de retiro de expedientes disciplinarios.</t>
    </r>
  </si>
  <si>
    <t xml:space="preserve">1. La toma de decisiones de temas asociados al proceso se encuentra concentrados en un único responsable, lo cual impide que se ejecute control sobre las decisiones tomadas
2. Concentración de funciones que pueda interferir con la toma de decisiones del proceso
3. Acceder a presiones u ofrecimientos para que el personal, manipule la información del proceso a efectos de favorecer intereses particulares y/o por conflicto de intereses que puedan beneficiar a un tercero.
4. Posible aplicación inadecuada u omisión de las normas relacionadas con el conflicto de interés.
5. Las respuestas de las PQRSD del proceso se encuentran a cargo de un único profesional, lo cual impide que se ejecute control sobre las decisiones tomadas.
6. Existe un interés particular de una persona que podría influir en las funciones como servidor público.
7. Existe un interés particular del servidor público que podría influir en sus funciones y obligaciones como servidor público.
8. Tener los documentos físicos almacenados fuera de las instalaciones de la Entidad.
9. No tener claramente definidos e implementados los criterios el control de acceso y consulta de los documentos físicos y electrónicos en el archivo de gestión y archivo central en el proceso
10.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</si>
  <si>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</si>
  <si>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</si>
  <si>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Transversal</t>
  </si>
  <si>
    <t>RG-03</t>
  </si>
  <si>
    <t>RG-07</t>
  </si>
  <si>
    <t>RF-03</t>
  </si>
  <si>
    <t>RF-04</t>
  </si>
  <si>
    <t>Protección de datos personales - Fiscal</t>
  </si>
  <si>
    <t>RF-05</t>
  </si>
  <si>
    <t>RF-06</t>
  </si>
  <si>
    <t>RF-07</t>
  </si>
  <si>
    <t>RF-08</t>
  </si>
  <si>
    <t>RF-09</t>
  </si>
  <si>
    <t>RF-10</t>
  </si>
  <si>
    <t>RF-11</t>
  </si>
  <si>
    <t>Presupuestal</t>
  </si>
  <si>
    <t>Posibilidad de afectación reputacional por expedir disponibilidad presupuestal por el rubro o la fuente incorrecta debido a que los funcionarios tengan permisos incorrectos</t>
  </si>
  <si>
    <t>Posibilidad de afectación reputacional por generar información errónea o desactualizada de la ejecución presupuestal debido a fallas en las interfazes comerciales SICOF ERP</t>
  </si>
  <si>
    <t>RF-12</t>
  </si>
  <si>
    <t>RF-13</t>
  </si>
  <si>
    <t>Posibilidad de afectación económica por pago incorrecto de facturas de contratos de suministro o adquisición de bienes y servicios debido a error humano involuntario</t>
  </si>
  <si>
    <t>RF-14</t>
  </si>
  <si>
    <t>RF-15</t>
  </si>
  <si>
    <t>RF-16</t>
  </si>
  <si>
    <t>RPPTO-01</t>
  </si>
  <si>
    <t>RPPTO-02</t>
  </si>
  <si>
    <t>RF-17</t>
  </si>
  <si>
    <t>RF-18</t>
  </si>
  <si>
    <t>Protección de datos personales y Fiscal</t>
  </si>
  <si>
    <t>Posibilidad de afectación económica y reputacional debido a la disminución de solicitudes y autorizaciones de juegos promocionales y rifas de competencia de la Lotería de Bogotá debido a desconocimiento de la ciudadanía respecto de la normatividad existente para la realización de Juegos Promocionales y Rifas.</t>
  </si>
  <si>
    <t>RG-10</t>
  </si>
  <si>
    <t>RG-11</t>
  </si>
  <si>
    <t>RG-12</t>
  </si>
  <si>
    <t>RG-13</t>
  </si>
  <si>
    <t>RG-14</t>
  </si>
  <si>
    <t>RG-15</t>
  </si>
  <si>
    <t>RG-16</t>
  </si>
  <si>
    <t>RG-17</t>
  </si>
  <si>
    <t>RG-18</t>
  </si>
  <si>
    <t>RG-19</t>
  </si>
  <si>
    <t>RG-23</t>
  </si>
  <si>
    <t>RG-24</t>
  </si>
  <si>
    <t>El profesional designado por el jefe del Área de Comunicación y Mercadeo Se le solicita a la Oficina de Gestion Tecnologica e Innovación de manera trimestral, la base de datos de los correos de los clientes a los que se posee la autorizacion para enviar mensajes publicitarios en la plataforma de la página web comercial. Esta base de datos se carga en la plataforma de mailing contratada por la entidad.
En caso de que la Oficina de Gestión Tecnológica e Innovación no responda el requerimiento, el profesional designado del área volverá a reiterar la solicitud vía memorando interno y escalar la situación hasta recibir respuesta.
Como evidencia del control se conservan los correos de comunicación con la Oficina de Gestión Tecnológica y/o la base de datos.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</si>
  <si>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Si el responsable de la Oficina de Gestión Tecnológica e Innovación identifica que no se remitió la autorización del supervisot del contrato de concesión o del Gerente General, no brindará el acceso solicitado a la información de CHANSEGURO.
Como evidencia del control se conservan los correos de comunicación con la Ofician de Gestión Tecnológica.</t>
  </si>
  <si>
    <t>Digitalización y custodia electrónica a través de carpetas en sharepoint de la Unidad de Talento Humano,  de la información priorizada de la hoja de vida, con el fin de controlar el acceso a la información únicamente al personal autorizado para ello.
Responsable jefe (a) de la Unidad de Talento Humano el cual administra los roles y permisos de usuarios en Sharepoint.
Periodicidad: Cada vez que se requiera.
Carpetas conservadas,  archivadas y  custodiadas  según lo establecido por el área de gestión documental y en las  tablas de retención documental de la Unidad de talento Humano.
Manejo y administración de la información se realiza bajo la responsabilidad del la Jefe  Asignada de la Unidad de Talento Humano y un colaborador de la Unidad. En caso de solicitudes de préstamos estan se realizan bajo la  supervisión de un colaborador  de la Unidad de Talento Humano.  
Para este control no aplica la decisión sobre la desviación dado que la información siempre va a estar custodiada por el Jefe de la Unidad.
Como evidencia se archivan las solicitudes recibidas via correo electrónico o memorando.</t>
  </si>
  <si>
    <t xml:space="preserve">Todos los requerimientos en los que se solicite información sensible de los servidores públicos y/o sus familiares es revisada previamente por el Jefe (a) de la Unidad de Talento Humano previo a la autorización de su entrega, con el fin de determinar la validez de la solicitud y que no se viole ninguno de los lineamientos en la Ley 1581 de 2012 de protecciónde Datos Personales. 
Toda la información generada que contenga datos sensibles debe estar soportada por un requerimiento solicitado a la Unidad de Talento Humano y debe cumplir lo establecido en los  articulos 4 y  6 de la Ley 1581 de 2012. En caso de que se determine que no hay un motivo válido para compartir la información solicitada, se negará la solicitud y se informará el motivo de ello.
Periodicidad: Cada vez que se requiera.
Para este control no aplica la decisión sobre la desviación dado que la información siempre va a estar custodiada por el Jefe de la Unidad.
Como evidencia se cuenta con las solicitudes y/o requerimientos de información. </t>
  </si>
  <si>
    <t>Cada vez que se requiera acceso a una de las carpetas físicas de la entidad, el solicitante deberá pedir autorizacion al responsable de la Secretaría General. Todo prestamo de carpetas se debe hacer bajo autorizacion y firma de un registro, por parte del encargado de la secretaria general. En el registro queda conservado el nombre, dependencia y firma del solicitante, así como la información básica de la carpeta solicitada.
Los folios de las carpetas son enumerados, y las carpetas son conservadas bajo llave. Su acceso está limitado a los profesionales de la secretaria general autorizados.
Finalmente, la autorizacion de acceso a carpetas conservadas en el archivo documental debe ser autorizada por la unidad de recursos fisicos
Como decisión sobre la desviación, es decir, en el caso de que se preste el expediente sin la debida autorización y este se pierda, se procederá conforme al procedimiento reglamentado en la norma de archivo general. Iniciando con la denuncia penal y la reconstrucción del expediente.
Como evidencia del control se conserva el registro de prestamos de carpetas y correos electrónicos de comunicación.</t>
  </si>
  <si>
    <t>De manera bimestral el Jefe de la OCDI realizará el control de la existencia fisica de los procesos al interior de su dependencia, para hacer seguimiento y control frente a cualquier perdida de alguno de ellos. 
Como decisión sobre la desviación, es decir, en el caso de que se evidencie pérdida de alguno de los expedientes, se procederá conforme al procedimiento reglamentado en la norma de archivo general. Iniciando con la denuncia penal y la reconstrucción del expediente.
Como evidencia se alimenta la matriz de control de procesos de la OCDI.</t>
  </si>
  <si>
    <r>
      <t>Cada vez que un ente de control o autoridad judicial solicite información al Jefe de la OCDI, antes de enviar la respectiva respuesta</t>
    </r>
    <r>
      <rPr>
        <strike/>
        <sz val="10"/>
        <rFont val="Calibri"/>
        <family val="2"/>
        <scheme val="minor"/>
      </rPr>
      <t>s</t>
    </r>
    <r>
      <rPr>
        <sz val="10"/>
        <rFont val="Calibri"/>
        <family val="2"/>
        <scheme val="minor"/>
      </rPr>
      <t>, este verificará que la solicitud haya sido realizada a traves de un correo institucional autorizado y por parte del funcionario competente para hacerlo. 
En caso de identificar que la solicitud no fue realizada desde un correo institucional autorizado o que el funcionario que la realiza no es competente para ello, el Jefe de la oficina procederá a rechazar el requerimiento y a explicar el motivo de la decisión.
Como evidencia se conserva el oficio de la solicitud y los correos de respuestas.</t>
    </r>
  </si>
  <si>
    <t>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Como soporte de la ejecución del Control se debe generar un acta entre los involucrados donde se gestionó el conflicto de intereses y en el caso de requerir el traslado a la Unidad de Talento Humano, el soporte será el correo electrónico de envío.</t>
  </si>
  <si>
    <t>Procedimiento PRO320-606 GESTIÓN DE CONFLICTOS DE INTERÉS</t>
  </si>
  <si>
    <t>El Jefe de la Unidad de Talento Humano de la Entidad realizará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el jefe de la Unidad de Talento Humano no pueda gestionar el conflicto de intereses, deberá requerir a la Gerencia general para el Trámite pertinente.
Como soporte de la ejecución del Control se debe generar un acta entre los involucrados donde se gestionó el conflicto de intereses y en el caso de requerir a la Gerencia General, el soporte será el correo electrónico de envío.</t>
  </si>
  <si>
    <t>CÓDIGO
FRO-103-642-1</t>
  </si>
  <si>
    <t>VIGENTE DESDE:
31/07/2024</t>
  </si>
  <si>
    <t>FORMATO MATRIZ DE RIESGO POR PROCESO</t>
  </si>
  <si>
    <t>a 30 de abril de 2024</t>
  </si>
  <si>
    <r>
      <rPr>
        <b/>
        <sz val="11"/>
        <color theme="1"/>
        <rFont val="Calibri"/>
        <family val="2"/>
        <scheme val="minor"/>
      </rPr>
      <t xml:space="preserve">Nota: </t>
    </r>
    <r>
      <rPr>
        <sz val="11"/>
        <color theme="1"/>
        <rFont val="Calibri"/>
        <family val="2"/>
        <scheme val="minor"/>
      </rPr>
      <t>Se presenta patrimonio con corte a 30-04-2024 como guía:</t>
    </r>
  </si>
  <si>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(2022) en su versión 6:</t>
    </r>
  </si>
  <si>
    <t>Se elimina el "RG-03 Posibilidad de afectación reputacional por envío de correspondencia a un correo electrónico incorrecto debido a un error humano involuntario".
Se incluyen 22 riesgos fiscales y 2 presupuestales, se modifican los riesgos y controles de la Unidad Financiera y Contable, Unidad de Talento Humano, área de Comunicaciones y Mercadeo, Protección de Datos Personales, y Control Disciplinario Interno.
Se incluye el riesgo transversal de corrupción "RC-14 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</si>
  <si>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Posibilidad de afectación económica, reputacional y de operación por inconvenientes en la ejecución de los mantenimientos debido a limitación de recursos para su realización</t>
  </si>
  <si>
    <t>1. No contar con personal o proveedores que realicen las   las actividades de mantenimiento.
2. Ausencia de cláusulas contractuales relacionadas con mantenimientos en los contratos de soluciones de TI.
3. Falta de seguimiento sobre los cronogramas de mantenimientos.
4. Inexactitud en la documentación de procedimientos relacionados con los mantenimientos.
5. Falta de presupuesto para contar con los recursos necesarios para hacer mantenimientos. 
6. No realizar los mantenimientos programados y necesarios a los sistemas de información e infraestructura tecnólogica.</t>
  </si>
  <si>
    <t>1. Materialización de incidentes que afecten la operación tecnólogica de la entidad. 
2. Pérdida de la disponibilidad, integridad, y confidencialidad de la información .
3. Sanciones por parte de entes de control.
4. Afectación reputacional
5. Perdidas economicas
6. Posibles fallas en los sistemas de información y la plataforma tecnológica, generando indisponibilidad de los servicios relacionados.</t>
  </si>
  <si>
    <t>El profesional o colaborador designado, dos meses antes del término del contrato vigente para realizar los mantenimientos en la infraestructura tecnólogica, debe validar que el proceso de contratación del nuevo proveedor lleve a cabo con el fin de dar continuidad a la operación de los procesos de la entidad. 
Como decisión sobre la desviación, es decir, en caso de no contar con contrato de mantenimiento, se realizará con el talento humano disponible en la Oficina de Gestión Tecnológica e Innovación, en los casos de ser posible, y en los casos que no se pueda ejecutar con el talento humano disponible, se aceptará el riesgo mientras se gestiona el nuevo contrato de mantenimiento.
Como evidencia de la ejecución del control resultará el contrato firmado y en ejecución en SECOP II.</t>
  </si>
  <si>
    <t xml:space="preserve">Adelantar los procedimientos precontractuales establecidos por la entidad, para la contratación del proveedor idóneo. </t>
  </si>
  <si>
    <t>El supervisor designado, de acuerdo con la programación de los mantenimientos en los contratos, debe verificar el cumplimiento y soportarlo en cada obligación. Así mismo, realiza seguimiento al cumplimiento de las obligaciones contractuales y la ejecución de los mantenimientos. 
De no realizarse el control en el momento que se identifique, se ejecuta y se corrige inmediatamente, como evidencia se dejan los informes de seguimiento al contrato.</t>
  </si>
  <si>
    <t xml:space="preserve">
Elaborar los informes de supervisión del contrato relacionado con los mantenimientos.</t>
  </si>
  <si>
    <t xml:space="preserve">
Jefe Oficina de Gestión Tecnológica e Innovación</t>
  </si>
  <si>
    <t>Posibilidad de afectación económica y reputacional por contar infraestructura tecnólogica que no de respuesta a las necesidades,  oportunidades y estrategias de la Lotería, debido a deficiencias para mantenerla actualizada.</t>
  </si>
  <si>
    <t>El jefe o el profesional asignado de la OGTI,  por demanda y con el fin de articular, integrar, revisar y analizar las necesidades tecnológicas de otras dependencias, actualizará y cumplirá con la programación del plan anual de adquisiciones, con el fin de garantizar que se cuente con la infraestructura tecnológica que requiere la entidad.
De no realizarse el control, en el momento que se identifique se ejecuta y se corrige inmediatamente.
Como soporte de la ejecución del control, resultará el Plan Anual de Adquisiciones publicado en SECOP II.</t>
  </si>
  <si>
    <t>El profesional designado de la OGTeI anualmente garantizará la formulación del PETI, con base en las necesidades, oportunidades y estrategias con el fin de definir la estrategia y necesidades tecnológicas de la entidad. 
Si se detectan necesidades y/o estrategias que no fueron incluidas en el PETI, se procederá a actualizarlo y presentarlo ante el CIGYD para su aprobación.
Como soporte de la ejecución del control, resultará el PETI anual publicado en la página web institucional.</t>
  </si>
  <si>
    <t>Posibilidad de afectación económica, reputacional y de operación por la no realización de las copias de respaldo, debido a falta de recursos y herramientas tecnológicas para llevar a cabo las copias de respaldo.</t>
  </si>
  <si>
    <t>1. Ineficiencia administrativa de los procesos
2. Detrimento patrimonial
3. Incremento de costos y gastos de administración
4. Reprocesos en las actividades de las áreas de la Lotería
5. Pérdida de información
6. indisponibilidad de las copias de resplado.</t>
  </si>
  <si>
    <t>El profesional de la OGTI, los días lunes, miércoles y viernes con el propósito de proteger la información en un sitio alterno externo a la entidad, garantiza el envío de las cintas que contienen los respaldos de información, al proveedor encargado de la custodia de manera física y externa.
En caso de no realizarse el control, las desviaciones se corrigen inmediatamente enviando las cintas pendientes.
Como evidencia se deja soporte de la entrega de las cintas al proveedor.</t>
  </si>
  <si>
    <t>El profesional de la OGTI cada vez que se requiera, garantizará la realización del soporte y mantenimiento de la herramienta de copias de resplado, con el fin de evitar la pérdida de información.
En caso de no realizarse el mantenimiento, se corrige inmediatamente, realizando el mantenimiento respectivo.
Como soporte de la ejecución del control, se contará con el correo electrónico de evidencia del mantenimiento realizado.</t>
  </si>
  <si>
    <t>Contrato vigente</t>
  </si>
  <si>
    <t xml:space="preserve">Contratar la actualziación de la plataforma  y/o el soporte y mantenimiento de la Plataforma Actual. </t>
  </si>
  <si>
    <t>Se actualiza la redacción de riesgos y controles del proceso de Gestión de Tecnologías y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</si>
</sst>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55" x14ac:knownFonts="1">
    <font>
      <sz val="11"/>
      <color theme="1"/>
      <name val="Calibri"/>
      <family val="2"/>
      <scheme val="minor"/>
    </font>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scheme val="minor"/>
    </font>
    <font>
      <b/>
      <sz val="10"/>
      <color theme="1"/>
      <name val="Calibri"/>
      <family val="2"/>
      <scheme val="minor"/>
    </font>
    <font>
      <b/>
      <sz val="11"/>
      <color rgb="FF000000"/>
      <name val="Arial"/>
      <family val="2"/>
    </font>
    <font>
      <sz val="11"/>
      <color theme="0"/>
      <name val="Calibri"/>
      <family val="2"/>
      <scheme val="minor"/>
    </font>
    <font>
      <b/>
      <sz val="12"/>
      <color theme="1"/>
      <name val="Calibri"/>
      <family val="2"/>
      <scheme val="minor"/>
    </font>
    <font>
      <sz val="12"/>
      <color theme="1"/>
      <name val="Calibri"/>
      <family val="2"/>
      <scheme val="minor"/>
    </font>
    <font>
      <u/>
      <sz val="11"/>
      <name val="Calibri"/>
      <family val="2"/>
      <scheme val="minor"/>
    </font>
    <font>
      <sz val="11"/>
      <color rgb="FF000000"/>
      <name val="Arial"/>
      <family val="2"/>
    </font>
    <font>
      <u/>
      <sz val="11"/>
      <color rgb="FF000000"/>
      <name val="Arial"/>
      <family val="2"/>
    </font>
    <font>
      <u/>
      <sz val="10"/>
      <color rgb="FFFF0000"/>
      <name val="Calibri"/>
      <family val="2"/>
      <scheme val="minor"/>
    </font>
    <font>
      <b/>
      <sz val="10"/>
      <name val="Calibri"/>
      <family val="2"/>
      <scheme val="minor"/>
    </font>
    <font>
      <strike/>
      <sz val="10"/>
      <name val="Calibri"/>
      <family val="2"/>
      <scheme val="minor"/>
    </font>
    <font>
      <b/>
      <sz val="18"/>
      <color theme="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70AD47"/>
        <bgColor indexed="64"/>
      </patternFill>
    </fill>
    <fill>
      <patternFill patternType="solid">
        <fgColor theme="0"/>
        <bgColor indexed="64"/>
      </patternFill>
    </fill>
    <fill>
      <patternFill patternType="solid">
        <fgColor theme="9"/>
        <bgColor indexed="64"/>
      </patternFill>
    </fill>
    <fill>
      <patternFill patternType="solid">
        <fgColor theme="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rgb="FF000000"/>
      </left>
      <right style="thin">
        <color rgb="FF000000"/>
      </right>
      <top/>
      <bottom/>
      <diagonal/>
    </border>
  </borders>
  <cellStyleXfs count="8">
    <xf numFmtId="0" fontId="0" fillId="0" borderId="0"/>
    <xf numFmtId="9"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cellStyleXfs>
  <cellXfs count="1135">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1" xfId="0" applyBorder="1" applyAlignment="1">
      <alignment vertical="center" wrapText="1"/>
    </xf>
    <xf numFmtId="0" fontId="7" fillId="7" borderId="1" xfId="0" applyFont="1" applyFill="1" applyBorder="1" applyAlignment="1">
      <alignment horizontal="center" vertical="center" wrapText="1"/>
    </xf>
    <xf numFmtId="0" fontId="7" fillId="0" borderId="0" xfId="0" applyFont="1"/>
    <xf numFmtId="0" fontId="0" fillId="0" borderId="2" xfId="0" applyBorder="1" applyAlignment="1">
      <alignment vertical="center" wrapText="1"/>
    </xf>
    <xf numFmtId="0" fontId="0" fillId="0" borderId="1" xfId="0" applyBorder="1"/>
    <xf numFmtId="0" fontId="0" fillId="0" borderId="0" xfId="0" applyAlignment="1">
      <alignment wrapText="1"/>
    </xf>
    <xf numFmtId="0" fontId="0" fillId="0" borderId="7" xfId="0" applyBorder="1" applyAlignment="1" applyProtection="1">
      <alignment horizontal="justify" vertical="center" wrapText="1"/>
      <protection locked="0"/>
    </xf>
    <xf numFmtId="14" fontId="2" fillId="0" borderId="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hidden="1"/>
    </xf>
    <xf numFmtId="0" fontId="7" fillId="7" borderId="9" xfId="0" applyFont="1" applyFill="1" applyBorder="1" applyAlignment="1">
      <alignment horizontal="center" vertical="center" wrapText="1"/>
    </xf>
    <xf numFmtId="0" fontId="0" fillId="0" borderId="9" xfId="0" applyBorder="1" applyAlignment="1">
      <alignment vertical="center" wrapText="1"/>
    </xf>
    <xf numFmtId="9" fontId="0" fillId="0" borderId="9" xfId="0" applyNumberFormat="1" applyBorder="1" applyAlignment="1">
      <alignment vertical="center" wrapText="1"/>
    </xf>
    <xf numFmtId="9" fontId="0" fillId="0" borderId="2"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2" fillId="0" borderId="4"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7"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2" fillId="0" borderId="7" xfId="0" applyFont="1" applyBorder="1" applyAlignment="1" applyProtection="1">
      <alignment vertical="center" wrapText="1"/>
      <protection locked="0"/>
    </xf>
    <xf numFmtId="0" fontId="2" fillId="0" borderId="1" xfId="0" applyFont="1" applyBorder="1" applyAlignment="1" applyProtection="1">
      <alignment horizontal="justify" vertical="center" wrapText="1"/>
      <protection locked="0"/>
    </xf>
    <xf numFmtId="14" fontId="0" fillId="0" borderId="1" xfId="0" applyNumberFormat="1" applyBorder="1" applyAlignment="1" applyProtection="1">
      <alignment horizontal="center" vertical="center" wrapText="1"/>
      <protection locked="0"/>
    </xf>
    <xf numFmtId="9" fontId="2" fillId="0" borderId="1" xfId="1" applyFont="1" applyBorder="1" applyAlignment="1" applyProtection="1">
      <alignment vertical="center" wrapText="1"/>
      <protection locked="0"/>
    </xf>
    <xf numFmtId="9" fontId="2" fillId="0" borderId="1" xfId="1" applyFont="1" applyBorder="1" applyAlignment="1" applyProtection="1">
      <alignment horizontal="right" vertical="center" wrapText="1"/>
      <protection locked="0"/>
    </xf>
    <xf numFmtId="0" fontId="0" fillId="0" borderId="1" xfId="0" applyBorder="1" applyAlignment="1" applyProtection="1">
      <alignment horizontal="justify" vertical="center" wrapText="1"/>
      <protection locked="0"/>
    </xf>
    <xf numFmtId="14" fontId="0" fillId="0" borderId="1" xfId="0" applyNumberFormat="1" applyBorder="1" applyAlignment="1" applyProtection="1">
      <alignment vertical="center"/>
      <protection hidden="1"/>
    </xf>
    <xf numFmtId="0" fontId="2" fillId="0" borderId="1" xfId="0" quotePrefix="1" applyFont="1" applyBorder="1" applyAlignment="1" applyProtection="1">
      <alignment horizontal="left" vertical="center" wrapText="1"/>
      <protection locked="0"/>
    </xf>
    <xf numFmtId="14" fontId="2" fillId="0" borderId="1" xfId="0" applyNumberFormat="1" applyFont="1" applyBorder="1" applyAlignment="1" applyProtection="1">
      <alignment horizontal="center" vertical="center" wrapText="1"/>
      <protection locked="0"/>
    </xf>
    <xf numFmtId="9" fontId="2" fillId="0" borderId="7" xfId="1" applyFont="1" applyBorder="1" applyAlignment="1" applyProtection="1">
      <alignment vertical="center" wrapText="1"/>
      <protection locked="0"/>
    </xf>
    <xf numFmtId="14" fontId="2" fillId="0" borderId="1" xfId="0" applyNumberFormat="1" applyFont="1" applyBorder="1" applyAlignment="1" applyProtection="1">
      <alignment horizontal="center" vertical="center"/>
      <protection locked="0"/>
    </xf>
    <xf numFmtId="0" fontId="2" fillId="0" borderId="1" xfId="0" applyFont="1" applyBorder="1" applyAlignment="1" applyProtection="1">
      <alignment vertical="center" wrapText="1"/>
      <protection hidden="1"/>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2" fillId="0" borderId="7" xfId="0" applyFont="1" applyBorder="1" applyAlignment="1" applyProtection="1">
      <alignment vertical="center" wrapText="1"/>
      <protection hidden="1"/>
    </xf>
    <xf numFmtId="0" fontId="2" fillId="0" borderId="4" xfId="0" applyFont="1" applyBorder="1" applyAlignment="1" applyProtection="1">
      <alignment vertical="center" wrapText="1"/>
      <protection hidden="1"/>
    </xf>
    <xf numFmtId="0" fontId="2" fillId="0" borderId="8" xfId="0" applyFont="1" applyBorder="1" applyAlignment="1" applyProtection="1">
      <alignment vertical="center" wrapText="1"/>
      <protection locked="0"/>
    </xf>
    <xf numFmtId="9" fontId="2" fillId="0" borderId="8" xfId="1" applyFont="1" applyBorder="1" applyAlignment="1" applyProtection="1">
      <alignment vertical="center" wrapText="1"/>
      <protection locked="0"/>
    </xf>
    <xf numFmtId="9" fontId="2" fillId="0" borderId="8" xfId="1" applyFont="1" applyBorder="1" applyAlignment="1" applyProtection="1">
      <alignment horizontal="right" vertical="center" wrapText="1"/>
      <protection locked="0"/>
    </xf>
    <xf numFmtId="0" fontId="2" fillId="0" borderId="1" xfId="0" applyFont="1" applyBorder="1" applyAlignment="1" applyProtection="1">
      <alignment horizontal="justify" vertical="center" wrapText="1"/>
      <protection locked="0" hidden="1"/>
    </xf>
    <xf numFmtId="0" fontId="2" fillId="0" borderId="1" xfId="0" quotePrefix="1"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0" fillId="0" borderId="18" xfId="0" applyBorder="1" applyAlignment="1">
      <alignment vertical="center" wrapText="1"/>
    </xf>
    <xf numFmtId="9" fontId="0" fillId="0" borderId="18" xfId="0" applyNumberFormat="1" applyBorder="1" applyAlignment="1">
      <alignment horizontal="left" vertical="center" wrapText="1"/>
    </xf>
    <xf numFmtId="0" fontId="0" fillId="0" borderId="19" xfId="0" applyBorder="1" applyAlignment="1">
      <alignment vertical="center" wrapText="1"/>
    </xf>
    <xf numFmtId="0" fontId="0" fillId="0" borderId="0" xfId="0" applyAlignment="1">
      <alignment horizontal="center" vertical="center"/>
    </xf>
    <xf numFmtId="0" fontId="7" fillId="0" borderId="1" xfId="0" applyFont="1" applyBorder="1" applyAlignment="1">
      <alignment horizontal="right" vertical="center"/>
    </xf>
    <xf numFmtId="0" fontId="7" fillId="0" borderId="1" xfId="0" applyFont="1" applyBorder="1" applyAlignment="1">
      <alignment horizontal="center" vertical="center" wrapText="1"/>
    </xf>
    <xf numFmtId="9" fontId="0" fillId="0" borderId="1" xfId="0" applyNumberFormat="1" applyBorder="1" applyAlignment="1">
      <alignment vertical="center"/>
    </xf>
    <xf numFmtId="0" fontId="0" fillId="0" borderId="8" xfId="0" applyBorder="1" applyAlignment="1" applyProtection="1">
      <alignment horizontal="left" vertical="center" wrapText="1"/>
      <protection hidden="1"/>
    </xf>
    <xf numFmtId="9" fontId="0" fillId="0" borderId="4" xfId="1" applyFont="1" applyBorder="1" applyAlignment="1" applyProtection="1">
      <alignment horizontal="left" vertical="center" wrapText="1"/>
      <protection hidden="1"/>
    </xf>
    <xf numFmtId="9" fontId="0" fillId="0" borderId="7" xfId="1" applyFont="1" applyBorder="1" applyAlignment="1" applyProtection="1">
      <alignment horizontal="left" vertical="center" wrapText="1"/>
      <protection hidden="1"/>
    </xf>
    <xf numFmtId="0" fontId="0" fillId="0" borderId="7"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5" fillId="8" borderId="1" xfId="0" applyFont="1" applyFill="1" applyBorder="1" applyAlignment="1">
      <alignment horizontal="center" vertical="center" wrapText="1"/>
    </xf>
    <xf numFmtId="0" fontId="2" fillId="0" borderId="1" xfId="0" quotePrefix="1" applyFont="1" applyBorder="1" applyAlignment="1" applyProtection="1">
      <alignment horizontal="justify" vertical="center" wrapText="1"/>
      <protection locked="0"/>
    </xf>
    <xf numFmtId="0" fontId="0" fillId="0" borderId="1"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4" fillId="9" borderId="1" xfId="0" applyNumberFormat="1" applyFont="1" applyFill="1" applyBorder="1" applyAlignment="1">
      <alignment vertical="center" wrapText="1"/>
    </xf>
    <xf numFmtId="0" fontId="2" fillId="0" borderId="21" xfId="0" applyFont="1" applyBorder="1" applyAlignment="1" applyProtection="1">
      <alignment vertical="center" wrapText="1"/>
      <protection locked="0"/>
    </xf>
    <xf numFmtId="9" fontId="2" fillId="0" borderId="21" xfId="1" applyFont="1" applyBorder="1" applyAlignment="1" applyProtection="1">
      <alignment vertical="center" wrapText="1"/>
      <protection locked="0"/>
    </xf>
    <xf numFmtId="9" fontId="2" fillId="0" borderId="21" xfId="1" applyFont="1" applyBorder="1" applyAlignment="1" applyProtection="1">
      <alignment horizontal="right" vertical="center" wrapText="1"/>
      <protection locked="0"/>
    </xf>
    <xf numFmtId="0" fontId="2" fillId="0" borderId="24" xfId="0" applyFont="1" applyBorder="1" applyAlignment="1" applyProtection="1">
      <alignment vertical="center" wrapText="1"/>
      <protection locked="0"/>
    </xf>
    <xf numFmtId="9" fontId="2" fillId="0" borderId="24" xfId="1" applyFont="1" applyBorder="1" applyAlignment="1" applyProtection="1">
      <alignment vertical="center" wrapText="1"/>
      <protection locked="0"/>
    </xf>
    <xf numFmtId="9" fontId="2" fillId="0" borderId="24" xfId="1" applyFont="1" applyBorder="1" applyAlignment="1" applyProtection="1">
      <alignment horizontal="right" vertical="center" wrapText="1"/>
      <protection locked="0"/>
    </xf>
    <xf numFmtId="0" fontId="15" fillId="8" borderId="25" xfId="0" applyFont="1" applyFill="1" applyBorder="1" applyAlignment="1">
      <alignment horizontal="right" vertical="center" wrapText="1"/>
    </xf>
    <xf numFmtId="14" fontId="17" fillId="0" borderId="1" xfId="0" applyNumberFormat="1" applyFont="1" applyBorder="1" applyAlignment="1">
      <alignment vertical="center"/>
    </xf>
    <xf numFmtId="0" fontId="0" fillId="0" borderId="1" xfId="0" applyBorder="1" applyAlignment="1" applyProtection="1">
      <alignment vertical="center" wrapText="1"/>
      <protection hidden="1"/>
    </xf>
    <xf numFmtId="0" fontId="0" fillId="0" borderId="1" xfId="0" applyBorder="1" applyAlignment="1" applyProtection="1">
      <alignment wrapText="1"/>
      <protection hidden="1"/>
    </xf>
    <xf numFmtId="0" fontId="9" fillId="0" borderId="1" xfId="0" applyFont="1" applyBorder="1" applyAlignment="1" applyProtection="1">
      <alignment vertical="center" wrapText="1"/>
      <protection locked="0"/>
    </xf>
    <xf numFmtId="0" fontId="0" fillId="0" borderId="1" xfId="0"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protection hidden="1"/>
    </xf>
    <xf numFmtId="0" fontId="25" fillId="0" borderId="1" xfId="0" applyFont="1" applyBorder="1" applyAlignment="1">
      <alignment vertical="center" wrapText="1"/>
    </xf>
    <xf numFmtId="0" fontId="4" fillId="0" borderId="1" xfId="0" quotePrefix="1" applyFont="1" applyBorder="1" applyAlignment="1" applyProtection="1">
      <alignment horizontal="left" vertical="center" wrapText="1"/>
      <protection locked="0"/>
    </xf>
    <xf numFmtId="0" fontId="4" fillId="0" borderId="1" xfId="0" quotePrefix="1" applyFont="1" applyBorder="1" applyAlignment="1" applyProtection="1">
      <alignment horizontal="justify" vertical="center" wrapText="1"/>
      <protection locked="0"/>
    </xf>
    <xf numFmtId="0" fontId="2" fillId="0" borderId="1" xfId="0" quotePrefix="1" applyFont="1" applyBorder="1" applyAlignment="1" applyProtection="1">
      <alignment horizontal="justify" vertical="center" wrapText="1"/>
      <protection locked="0" hidden="1"/>
    </xf>
    <xf numFmtId="0" fontId="2" fillId="0" borderId="7" xfId="0" quotePrefix="1" applyFont="1" applyBorder="1" applyAlignment="1" applyProtection="1">
      <alignment horizontal="justify" vertical="center" wrapText="1"/>
      <protection locked="0"/>
    </xf>
    <xf numFmtId="0" fontId="2" fillId="0" borderId="7" xfId="0" quotePrefix="1" applyFont="1" applyBorder="1" applyAlignment="1" applyProtection="1">
      <alignment horizontal="center" vertical="center" wrapText="1"/>
      <protection locked="0" hidden="1"/>
    </xf>
    <xf numFmtId="14" fontId="0" fillId="0" borderId="1" xfId="0" applyNumberFormat="1" applyBorder="1" applyAlignment="1" applyProtection="1">
      <alignment vertical="center" wrapText="1"/>
      <protection hidden="1"/>
    </xf>
    <xf numFmtId="0" fontId="5" fillId="0" borderId="1" xfId="0" applyFont="1" applyBorder="1" applyAlignment="1" applyProtection="1">
      <alignment horizontal="justify" vertical="center" wrapText="1"/>
      <protection locked="0"/>
    </xf>
    <xf numFmtId="0" fontId="27" fillId="0" borderId="7" xfId="0" applyFont="1" applyBorder="1" applyAlignment="1" applyProtection="1">
      <alignment horizontal="center" vertical="center" wrapText="1"/>
      <protection locked="0"/>
    </xf>
    <xf numFmtId="0" fontId="17" fillId="0" borderId="1" xfId="0" applyFont="1" applyBorder="1" applyAlignment="1">
      <alignment wrapText="1"/>
    </xf>
    <xf numFmtId="0" fontId="3" fillId="11" borderId="5"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right" vertical="center" wrapText="1"/>
      <protection locked="0"/>
    </xf>
    <xf numFmtId="0" fontId="9" fillId="11"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9" fontId="2" fillId="11" borderId="1" xfId="1" applyFont="1" applyFill="1" applyBorder="1" applyAlignment="1" applyProtection="1">
      <alignment vertical="center" wrapText="1"/>
      <protection locked="0"/>
    </xf>
    <xf numFmtId="0" fontId="2" fillId="11" borderId="1" xfId="0" quotePrefix="1" applyFont="1" applyFill="1" applyBorder="1" applyAlignment="1" applyProtection="1">
      <alignment horizontal="left" vertical="center" wrapText="1"/>
      <protection locked="0"/>
    </xf>
    <xf numFmtId="9" fontId="2" fillId="11" borderId="1" xfId="1" applyFont="1" applyFill="1" applyBorder="1" applyAlignment="1" applyProtection="1">
      <alignment horizontal="right" vertical="center" wrapText="1"/>
      <protection locked="0"/>
    </xf>
    <xf numFmtId="0" fontId="2" fillId="11" borderId="1" xfId="0" quotePrefix="1" applyFont="1" applyFill="1" applyBorder="1" applyAlignment="1" applyProtection="1">
      <alignment horizontal="justify" vertical="center" wrapText="1"/>
      <protection locked="0"/>
    </xf>
    <xf numFmtId="0" fontId="0" fillId="11" borderId="1" xfId="0" applyFill="1" applyBorder="1" applyAlignment="1" applyProtection="1">
      <alignment horizontal="center" vertical="center" wrapText="1"/>
      <protection locked="0"/>
    </xf>
    <xf numFmtId="14" fontId="2" fillId="11" borderId="1" xfId="0" applyNumberFormat="1" applyFont="1" applyFill="1" applyBorder="1" applyAlignment="1" applyProtection="1">
      <alignment horizontal="center" vertical="center" wrapText="1"/>
      <protection locked="0"/>
    </xf>
    <xf numFmtId="14" fontId="17" fillId="11" borderId="1" xfId="0" applyNumberFormat="1" applyFont="1" applyFill="1" applyBorder="1" applyAlignment="1">
      <alignment vertical="center"/>
    </xf>
    <xf numFmtId="0" fontId="0" fillId="11" borderId="1" xfId="0" applyFill="1" applyBorder="1" applyAlignment="1" applyProtection="1">
      <alignment vertical="center" wrapText="1"/>
      <protection hidden="1"/>
    </xf>
    <xf numFmtId="14" fontId="0" fillId="11" borderId="1" xfId="0" applyNumberFormat="1" applyFill="1" applyBorder="1" applyAlignment="1" applyProtection="1">
      <alignment vertical="center"/>
      <protection hidden="1"/>
    </xf>
    <xf numFmtId="0" fontId="0" fillId="11" borderId="0" xfId="0" applyFill="1" applyProtection="1">
      <protection hidden="1"/>
    </xf>
    <xf numFmtId="0" fontId="14" fillId="0" borderId="1" xfId="3" applyBorder="1" applyAlignment="1" applyProtection="1">
      <alignment vertical="center" wrapText="1"/>
      <protection hidden="1"/>
    </xf>
    <xf numFmtId="0" fontId="0" fillId="0" borderId="7" xfId="0" applyBorder="1" applyAlignment="1" applyProtection="1">
      <alignment horizontal="center" vertical="center" wrapText="1"/>
      <protection locked="0"/>
    </xf>
    <xf numFmtId="14" fontId="2" fillId="0" borderId="7" xfId="0" applyNumberFormat="1" applyFont="1" applyBorder="1" applyAlignment="1" applyProtection="1">
      <alignment horizontal="center" vertical="center" wrapText="1"/>
      <protection locked="0" hidden="1"/>
    </xf>
    <xf numFmtId="14" fontId="17" fillId="0" borderId="7" xfId="0" applyNumberFormat="1" applyFont="1" applyBorder="1" applyAlignment="1">
      <alignment vertical="center"/>
    </xf>
    <xf numFmtId="0" fontId="0" fillId="0" borderId="7" xfId="0" applyBorder="1" applyAlignment="1" applyProtection="1">
      <alignment vertical="center" wrapText="1"/>
      <protection hidden="1"/>
    </xf>
    <xf numFmtId="14" fontId="0" fillId="0" borderId="7" xfId="0" applyNumberFormat="1" applyBorder="1" applyAlignment="1" applyProtection="1">
      <alignment vertical="center"/>
      <protection hidden="1"/>
    </xf>
    <xf numFmtId="0" fontId="0" fillId="0" borderId="7" xfId="0" applyBorder="1" applyAlignment="1" applyProtection="1">
      <alignment wrapText="1"/>
      <protection hidden="1"/>
    </xf>
    <xf numFmtId="0" fontId="0" fillId="2" borderId="7" xfId="0" applyFill="1" applyBorder="1" applyAlignment="1" applyProtection="1">
      <alignment wrapText="1"/>
      <protection hidden="1"/>
    </xf>
    <xf numFmtId="0" fontId="15" fillId="8" borderId="5"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28" xfId="0" applyBorder="1" applyAlignment="1">
      <alignment horizontal="right" vertical="center"/>
    </xf>
    <xf numFmtId="0" fontId="28" fillId="8" borderId="10" xfId="0" applyFont="1" applyFill="1" applyBorder="1" applyAlignment="1" applyProtection="1">
      <alignment horizontal="center" vertical="center" wrapText="1"/>
      <protection hidden="1"/>
    </xf>
    <xf numFmtId="9" fontId="8" fillId="14" borderId="8" xfId="1" applyFont="1" applyFill="1" applyBorder="1" applyAlignment="1" applyProtection="1">
      <alignment horizontal="center" vertical="center" wrapText="1"/>
      <protection hidden="1"/>
    </xf>
    <xf numFmtId="0" fontId="8" fillId="14" borderId="8" xfId="0" applyFont="1" applyFill="1" applyBorder="1" applyAlignment="1" applyProtection="1">
      <alignment horizontal="center" vertical="center" wrapText="1"/>
      <protection hidden="1"/>
    </xf>
    <xf numFmtId="9" fontId="8" fillId="15" borderId="8" xfId="1" applyFont="1" applyFill="1" applyBorder="1" applyAlignment="1" applyProtection="1">
      <alignment horizontal="center" vertical="center" wrapText="1"/>
      <protection hidden="1"/>
    </xf>
    <xf numFmtId="0" fontId="8" fillId="14" borderId="1" xfId="0" applyFont="1" applyFill="1" applyBorder="1" applyAlignment="1" applyProtection="1">
      <alignment horizontal="center" vertical="center" wrapText="1"/>
      <protection hidden="1"/>
    </xf>
    <xf numFmtId="0" fontId="28" fillId="8" borderId="5" xfId="0" applyFont="1" applyFill="1" applyBorder="1" applyAlignment="1" applyProtection="1">
      <alignment horizontal="center" vertical="center" wrapText="1"/>
      <protection hidden="1"/>
    </xf>
    <xf numFmtId="9" fontId="8" fillId="14" borderId="1" xfId="1" applyFont="1" applyFill="1" applyBorder="1" applyAlignment="1" applyProtection="1">
      <alignment horizontal="center" vertical="center" wrapText="1"/>
      <protection hidden="1"/>
    </xf>
    <xf numFmtId="9" fontId="8" fillId="15" borderId="1" xfId="1" applyFont="1" applyFill="1" applyBorder="1" applyAlignment="1" applyProtection="1">
      <alignment horizontal="center" vertical="center" wrapText="1"/>
      <protection hidden="1"/>
    </xf>
    <xf numFmtId="0" fontId="15" fillId="16" borderId="7" xfId="0" applyFont="1" applyFill="1" applyBorder="1" applyAlignment="1" applyProtection="1">
      <alignment horizontal="center" vertical="center" wrapText="1"/>
      <protection locked="0"/>
    </xf>
    <xf numFmtId="0" fontId="28" fillId="16" borderId="7" xfId="0" applyFont="1" applyFill="1" applyBorder="1" applyAlignment="1" applyProtection="1">
      <alignment horizontal="center" vertical="center" wrapText="1"/>
      <protection locked="0"/>
    </xf>
    <xf numFmtId="0" fontId="9" fillId="6" borderId="7" xfId="0" applyFont="1" applyFill="1" applyBorder="1" applyAlignment="1" applyProtection="1">
      <alignment horizontal="center" vertical="center" wrapText="1"/>
      <protection locked="0"/>
    </xf>
    <xf numFmtId="0" fontId="2" fillId="0" borderId="5" xfId="0" quotePrefix="1" applyFont="1" applyBorder="1" applyAlignment="1" applyProtection="1">
      <alignment horizontal="left" vertical="center" wrapText="1"/>
      <protection hidden="1"/>
    </xf>
    <xf numFmtId="0" fontId="0" fillId="0" borderId="28" xfId="0" applyBorder="1" applyProtection="1">
      <protection hidden="1"/>
    </xf>
    <xf numFmtId="0" fontId="2" fillId="0" borderId="6" xfId="0" quotePrefix="1" applyFont="1" applyBorder="1" applyAlignment="1" applyProtection="1">
      <alignment horizontal="left" vertical="center" wrapText="1"/>
      <protection hidden="1"/>
    </xf>
    <xf numFmtId="0" fontId="0" fillId="0" borderId="29" xfId="0" applyBorder="1" applyProtection="1">
      <protection hidden="1"/>
    </xf>
    <xf numFmtId="0" fontId="17" fillId="0" borderId="1" xfId="0" applyFont="1" applyBorder="1" applyAlignment="1">
      <alignment vertical="top" wrapText="1"/>
    </xf>
    <xf numFmtId="0" fontId="2" fillId="0" borderId="5" xfId="0" quotePrefix="1" applyFont="1" applyBorder="1" applyAlignment="1" applyProtection="1">
      <alignmen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0" fillId="0" borderId="5" xfId="0" applyFont="1" applyBorder="1" applyAlignment="1">
      <alignment vertical="center" wrapText="1"/>
    </xf>
    <xf numFmtId="14" fontId="20" fillId="0" borderId="1" xfId="0" applyNumberFormat="1" applyFont="1" applyBorder="1" applyAlignment="1">
      <alignment vertical="center" wrapText="1"/>
    </xf>
    <xf numFmtId="0" fontId="2" fillId="11" borderId="5" xfId="0" quotePrefix="1" applyFont="1" applyFill="1" applyBorder="1" applyAlignment="1" applyProtection="1">
      <alignment horizontal="left" vertical="center" wrapText="1"/>
      <protection hidden="1"/>
    </xf>
    <xf numFmtId="0" fontId="0" fillId="11" borderId="28" xfId="0" applyFill="1" applyBorder="1" applyProtection="1">
      <protection hidden="1"/>
    </xf>
    <xf numFmtId="0" fontId="17" fillId="0" borderId="5" xfId="0" applyFont="1" applyBorder="1" applyAlignment="1">
      <alignment vertical="center" wrapText="1"/>
    </xf>
    <xf numFmtId="0" fontId="14" fillId="0" borderId="7" xfId="3" applyBorder="1" applyAlignment="1" applyProtection="1">
      <alignment vertical="center" wrapText="1"/>
      <protection hidden="1"/>
    </xf>
    <xf numFmtId="14" fontId="0" fillId="0" borderId="7" xfId="0" applyNumberFormat="1" applyBorder="1" applyAlignment="1" applyProtection="1">
      <alignment vertical="center" wrapText="1"/>
      <protection hidden="1"/>
    </xf>
    <xf numFmtId="0" fontId="2" fillId="0" borderId="5" xfId="0" applyFont="1" applyBorder="1" applyAlignment="1" applyProtection="1">
      <alignment horizontal="right" vertical="center" wrapText="1"/>
      <protection hidden="1"/>
    </xf>
    <xf numFmtId="0" fontId="0" fillId="0" borderId="5" xfId="0" applyBorder="1" applyAlignment="1" applyProtection="1">
      <alignment horizontal="justify" vertical="center" wrapText="1"/>
      <protection hidden="1"/>
    </xf>
    <xf numFmtId="0" fontId="0" fillId="0" borderId="6" xfId="0" applyBorder="1" applyAlignment="1" applyProtection="1">
      <alignment horizontal="justify" vertical="center" wrapText="1"/>
      <protection hidden="1"/>
    </xf>
    <xf numFmtId="9" fontId="7" fillId="12" borderId="4" xfId="1" applyFont="1" applyFill="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hidden="1"/>
    </xf>
    <xf numFmtId="14" fontId="0" fillId="0" borderId="1" xfId="0" applyNumberForma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locked="0"/>
    </xf>
    <xf numFmtId="9" fontId="0" fillId="0" borderId="1" xfId="1" applyFont="1" applyBorder="1" applyAlignment="1" applyProtection="1">
      <alignment horizontal="left" vertical="center" wrapText="1"/>
      <protection hidden="1"/>
    </xf>
    <xf numFmtId="9" fontId="0" fillId="0" borderId="1" xfId="1" applyFont="1" applyFill="1" applyBorder="1" applyAlignment="1" applyProtection="1">
      <alignment horizontal="left" vertical="center" wrapText="1"/>
      <protection locked="0"/>
    </xf>
    <xf numFmtId="9" fontId="0" fillId="0" borderId="7" xfId="1" applyFont="1" applyFill="1" applyBorder="1" applyAlignment="1" applyProtection="1">
      <alignment horizontal="left" vertical="center" wrapText="1"/>
      <protection locked="0"/>
    </xf>
    <xf numFmtId="0" fontId="14" fillId="0" borderId="1" xfId="3" applyFill="1" applyBorder="1" applyAlignment="1">
      <alignment vertical="center" wrapText="1"/>
    </xf>
    <xf numFmtId="14" fontId="14" fillId="0" borderId="1" xfId="3" applyNumberFormat="1" applyBorder="1" applyAlignment="1" applyProtection="1">
      <alignment vertical="center" wrapText="1"/>
      <protection hidden="1"/>
    </xf>
    <xf numFmtId="0" fontId="0" fillId="0" borderId="21" xfId="0" applyBorder="1" applyAlignment="1" applyProtection="1">
      <alignment horizontal="justify" vertical="center" wrapText="1"/>
      <protection hidden="1"/>
    </xf>
    <xf numFmtId="0" fontId="0" fillId="0" borderId="21" xfId="0" applyBorder="1" applyAlignment="1" applyProtection="1">
      <alignment horizontal="center" vertical="center" wrapText="1"/>
      <protection hidden="1"/>
    </xf>
    <xf numFmtId="14" fontId="0" fillId="0" borderId="43" xfId="0" applyNumberFormat="1" applyBorder="1" applyAlignment="1" applyProtection="1">
      <alignment vertical="center"/>
      <protection hidden="1"/>
    </xf>
    <xf numFmtId="14" fontId="0" fillId="0" borderId="21" xfId="0" applyNumberFormat="1" applyBorder="1" applyAlignment="1" applyProtection="1">
      <alignment vertical="center"/>
      <protection hidden="1"/>
    </xf>
    <xf numFmtId="14" fontId="0" fillId="0" borderId="1" xfId="0" applyNumberFormat="1" applyBorder="1" applyAlignment="1" applyProtection="1">
      <alignment horizontal="justify" vertical="justify"/>
      <protection hidden="1"/>
    </xf>
    <xf numFmtId="0" fontId="14" fillId="0" borderId="0" xfId="4"/>
    <xf numFmtId="14" fontId="14" fillId="0" borderId="1" xfId="4" applyNumberFormat="1" applyBorder="1" applyAlignment="1" applyProtection="1">
      <alignment vertical="center"/>
      <protection hidden="1"/>
    </xf>
    <xf numFmtId="0" fontId="6" fillId="0" borderId="7" xfId="0" applyFont="1" applyBorder="1" applyAlignment="1" applyProtection="1">
      <alignment vertical="center" wrapText="1"/>
      <protection locked="0"/>
    </xf>
    <xf numFmtId="0" fontId="17" fillId="0" borderId="38" xfId="0" applyFont="1" applyBorder="1" applyAlignment="1">
      <alignment wrapText="1"/>
    </xf>
    <xf numFmtId="9" fontId="4" fillId="0" borderId="1" xfId="1" applyFont="1" applyBorder="1" applyAlignment="1" applyProtection="1">
      <alignment vertical="center" wrapText="1"/>
      <protection locked="0"/>
    </xf>
    <xf numFmtId="9" fontId="4" fillId="0" borderId="1" xfId="1" applyFont="1" applyBorder="1" applyAlignment="1" applyProtection="1">
      <alignment horizontal="right" vertical="center" wrapText="1"/>
      <protection locked="0"/>
    </xf>
    <xf numFmtId="0" fontId="4" fillId="0" borderId="1" xfId="0" quotePrefix="1" applyFont="1" applyBorder="1" applyAlignment="1" applyProtection="1">
      <alignment vertical="center" wrapText="1"/>
      <protection hidden="1"/>
    </xf>
    <xf numFmtId="0" fontId="4" fillId="0" borderId="1" xfId="0" quotePrefix="1" applyFont="1" applyBorder="1" applyAlignment="1" applyProtection="1">
      <alignment horizontal="left" vertical="center" wrapText="1"/>
      <protection hidden="1"/>
    </xf>
    <xf numFmtId="0" fontId="14" fillId="0" borderId="41" xfId="3" applyFill="1" applyBorder="1" applyAlignment="1">
      <alignment vertical="center" wrapText="1"/>
    </xf>
    <xf numFmtId="0" fontId="17" fillId="0" borderId="38" xfId="0" applyFont="1" applyBorder="1" applyAlignment="1">
      <alignment vertical="center" wrapText="1"/>
    </xf>
    <xf numFmtId="0" fontId="14" fillId="0" borderId="14" xfId="3" applyFill="1" applyBorder="1" applyAlignment="1">
      <alignment vertical="center"/>
    </xf>
    <xf numFmtId="0" fontId="31" fillId="0" borderId="0" xfId="0" applyFont="1" applyAlignment="1">
      <alignment wrapText="1"/>
    </xf>
    <xf numFmtId="0" fontId="31" fillId="0" borderId="0" xfId="0" applyFont="1" applyAlignment="1">
      <alignment vertical="center" wrapText="1"/>
    </xf>
    <xf numFmtId="14" fontId="0" fillId="0" borderId="41" xfId="0" applyNumberFormat="1" applyBorder="1" applyAlignment="1" applyProtection="1">
      <alignment vertical="center"/>
      <protection hidden="1"/>
    </xf>
    <xf numFmtId="14" fontId="0" fillId="0" borderId="26" xfId="0" applyNumberFormat="1" applyBorder="1" applyAlignment="1" applyProtection="1">
      <alignment vertical="center"/>
      <protection hidden="1"/>
    </xf>
    <xf numFmtId="14" fontId="14" fillId="0" borderId="1" xfId="3" applyNumberFormat="1" applyBorder="1" applyAlignment="1" applyProtection="1">
      <alignment vertical="center"/>
      <protection hidden="1"/>
    </xf>
    <xf numFmtId="0" fontId="2" fillId="11" borderId="5" xfId="0" applyFont="1" applyFill="1" applyBorder="1" applyAlignment="1" applyProtection="1">
      <alignment horizontal="left" vertical="center" wrapText="1"/>
      <protection hidden="1"/>
    </xf>
    <xf numFmtId="0" fontId="2" fillId="11" borderId="1" xfId="0" applyFont="1" applyFill="1" applyBorder="1" applyAlignment="1" applyProtection="1">
      <alignment horizontal="justify" vertical="center" wrapText="1"/>
      <protection locked="0" hidden="1"/>
    </xf>
    <xf numFmtId="14" fontId="2" fillId="11" borderId="1" xfId="0" applyNumberFormat="1" applyFont="1" applyFill="1" applyBorder="1" applyAlignment="1" applyProtection="1">
      <alignment horizontal="center" vertical="center" wrapText="1"/>
      <protection locked="0" hidden="1"/>
    </xf>
    <xf numFmtId="0" fontId="0" fillId="11" borderId="1" xfId="0" applyFill="1" applyBorder="1" applyAlignment="1" applyProtection="1">
      <alignment horizontal="justify" vertical="center" wrapText="1"/>
      <protection locked="0"/>
    </xf>
    <xf numFmtId="0" fontId="17" fillId="0" borderId="41" xfId="0" applyFont="1" applyBorder="1" applyAlignment="1">
      <alignment vertical="center"/>
    </xf>
    <xf numFmtId="0" fontId="17" fillId="0" borderId="43" xfId="0" applyFont="1" applyBorder="1" applyAlignment="1">
      <alignment vertical="center"/>
    </xf>
    <xf numFmtId="0" fontId="31" fillId="0" borderId="21" xfId="0" applyFont="1" applyBorder="1" applyAlignment="1">
      <alignment horizontal="center" vertical="center" wrapText="1"/>
    </xf>
    <xf numFmtId="0" fontId="17" fillId="0" borderId="32" xfId="0" applyFont="1" applyBorder="1" applyAlignment="1">
      <alignment vertical="center" wrapText="1"/>
    </xf>
    <xf numFmtId="0" fontId="31" fillId="0" borderId="42" xfId="0" applyFont="1" applyBorder="1" applyAlignment="1">
      <alignment vertical="center" wrapText="1"/>
    </xf>
    <xf numFmtId="0" fontId="17" fillId="0" borderId="21" xfId="0" applyFont="1" applyBorder="1" applyAlignment="1">
      <alignment vertical="center" wrapText="1"/>
    </xf>
    <xf numFmtId="0" fontId="17" fillId="0" borderId="21" xfId="0" applyFont="1" applyBorder="1" applyAlignment="1">
      <alignment wrapText="1"/>
    </xf>
    <xf numFmtId="0" fontId="31" fillId="0" borderId="42" xfId="0" applyFont="1" applyBorder="1" applyAlignment="1">
      <alignment wrapText="1"/>
    </xf>
    <xf numFmtId="0" fontId="31" fillId="0" borderId="42" xfId="0" applyFont="1" applyBorder="1" applyAlignment="1">
      <alignment horizontal="center" vertical="center" wrapText="1"/>
    </xf>
    <xf numFmtId="14" fontId="0" fillId="0" borderId="45" xfId="0" applyNumberFormat="1" applyBorder="1" applyAlignment="1" applyProtection="1">
      <alignment vertical="center"/>
      <protection hidden="1"/>
    </xf>
    <xf numFmtId="0" fontId="14" fillId="0" borderId="1" xfId="3" applyFill="1" applyBorder="1" applyAlignment="1" applyProtection="1">
      <alignment vertical="center" wrapText="1"/>
      <protection hidden="1"/>
    </xf>
    <xf numFmtId="0" fontId="14" fillId="0" borderId="1" xfId="3" applyBorder="1" applyAlignment="1" applyProtection="1">
      <alignment vertical="center"/>
      <protection hidden="1"/>
    </xf>
    <xf numFmtId="0" fontId="2" fillId="1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vertical="center" wrapText="1"/>
      <protection locked="0"/>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left" vertical="center" wrapText="1"/>
      <protection locked="0"/>
    </xf>
    <xf numFmtId="0" fontId="14" fillId="11" borderId="1" xfId="3" applyFill="1" applyBorder="1" applyAlignment="1" applyProtection="1">
      <alignment vertical="center" wrapText="1"/>
      <protection hidden="1"/>
    </xf>
    <xf numFmtId="0" fontId="14" fillId="0" borderId="0" xfId="3" applyFill="1" applyBorder="1" applyAlignment="1"/>
    <xf numFmtId="0" fontId="17" fillId="0" borderId="0" xfId="0" applyFont="1" applyAlignment="1">
      <alignment wrapText="1"/>
    </xf>
    <xf numFmtId="0" fontId="25" fillId="0" borderId="4" xfId="0" applyFont="1" applyBorder="1" applyAlignment="1" applyProtection="1">
      <alignment vertical="center" wrapText="1"/>
      <protection locked="0"/>
    </xf>
    <xf numFmtId="0" fontId="2" fillId="11" borderId="1" xfId="0" quotePrefix="1" applyFont="1" applyFill="1" applyBorder="1" applyAlignment="1" applyProtection="1">
      <alignment horizontal="center" vertical="center" wrapText="1"/>
      <protection locked="0" hidden="1"/>
    </xf>
    <xf numFmtId="9" fontId="22" fillId="9" borderId="1" xfId="0" applyNumberFormat="1" applyFont="1" applyFill="1" applyBorder="1" applyAlignment="1">
      <alignment vertical="center" wrapText="1"/>
    </xf>
    <xf numFmtId="0" fontId="32" fillId="0" borderId="5" xfId="0" quotePrefix="1" applyFont="1" applyBorder="1" applyAlignment="1" applyProtection="1">
      <alignment horizontal="left" vertical="center" wrapText="1"/>
      <protection hidden="1"/>
    </xf>
    <xf numFmtId="0" fontId="32" fillId="0" borderId="1" xfId="0" applyFont="1" applyBorder="1" applyAlignment="1" applyProtection="1">
      <alignment horizontal="left" vertical="center" wrapText="1"/>
      <protection locked="0"/>
    </xf>
    <xf numFmtId="9" fontId="32" fillId="0" borderId="1" xfId="1" applyFont="1" applyBorder="1" applyAlignment="1" applyProtection="1">
      <alignment horizontal="right" vertical="center" wrapText="1"/>
      <protection locked="0"/>
    </xf>
    <xf numFmtId="0" fontId="32" fillId="0" borderId="5" xfId="0" applyFont="1" applyBorder="1" applyAlignment="1" applyProtection="1">
      <alignment horizontal="left" vertical="center" wrapText="1"/>
      <protection hidden="1"/>
    </xf>
    <xf numFmtId="0" fontId="32" fillId="0" borderId="5"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9" fontId="32" fillId="0" borderId="7"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locked="0"/>
    </xf>
    <xf numFmtId="9" fontId="4" fillId="0" borderId="1" xfId="1" applyFont="1" applyFill="1" applyBorder="1" applyAlignment="1" applyProtection="1">
      <alignment vertical="center" wrapText="1"/>
      <protection locked="0"/>
    </xf>
    <xf numFmtId="0" fontId="4" fillId="0" borderId="7" xfId="0" applyFont="1" applyBorder="1" applyAlignment="1" applyProtection="1">
      <alignment vertical="center" wrapText="1"/>
      <protection locked="0"/>
    </xf>
    <xf numFmtId="9" fontId="4" fillId="0" borderId="7" xfId="1" applyFont="1" applyFill="1" applyBorder="1" applyAlignment="1" applyProtection="1">
      <alignment vertical="center" wrapText="1"/>
      <protection locked="0"/>
    </xf>
    <xf numFmtId="0" fontId="26" fillId="0" borderId="1" xfId="0" applyFont="1" applyBorder="1" applyAlignment="1">
      <alignment vertical="center" wrapText="1"/>
    </xf>
    <xf numFmtId="0" fontId="35" fillId="0" borderId="0" xfId="0" applyFont="1" applyProtection="1">
      <protection hidden="1"/>
    </xf>
    <xf numFmtId="0" fontId="35" fillId="0" borderId="0" xfId="0" applyFont="1" applyAlignment="1" applyProtection="1">
      <alignment horizontal="left" vertical="center" wrapText="1"/>
      <protection hidden="1"/>
    </xf>
    <xf numFmtId="164" fontId="35" fillId="0" borderId="0" xfId="0" applyNumberFormat="1" applyFont="1" applyAlignment="1" applyProtection="1">
      <alignment vertical="center"/>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9" fontId="35" fillId="0" borderId="0" xfId="1" applyFont="1" applyAlignment="1" applyProtection="1">
      <alignment horizontal="right" vertical="center" wrapText="1"/>
      <protection hidden="1"/>
    </xf>
    <xf numFmtId="0" fontId="35" fillId="0" borderId="0" xfId="0" applyFont="1" applyAlignment="1" applyProtection="1">
      <alignment horizontal="center" vertical="center" wrapText="1"/>
      <protection hidden="1"/>
    </xf>
    <xf numFmtId="9" fontId="35" fillId="0" borderId="0" xfId="1" applyFont="1" applyAlignment="1" applyProtection="1">
      <alignment horizontal="left" vertical="center" wrapText="1"/>
      <protection hidden="1"/>
    </xf>
    <xf numFmtId="0" fontId="35" fillId="0" borderId="1" xfId="0" quotePrefix="1" applyFont="1" applyBorder="1" applyAlignment="1" applyProtection="1">
      <alignment horizontal="left" vertical="center" wrapText="1"/>
      <protection locked="0"/>
    </xf>
    <xf numFmtId="14" fontId="35" fillId="0" borderId="1" xfId="0" applyNumberFormat="1" applyFont="1" applyBorder="1" applyAlignment="1" applyProtection="1">
      <alignment horizontal="center" vertical="center" wrapText="1"/>
      <protection locked="0"/>
    </xf>
    <xf numFmtId="14" fontId="35" fillId="0" borderId="1" xfId="0" applyNumberFormat="1" applyFont="1" applyBorder="1" applyAlignment="1" applyProtection="1">
      <alignment horizontal="center" vertical="center"/>
      <protection locked="0"/>
    </xf>
    <xf numFmtId="9" fontId="35" fillId="0" borderId="1" xfId="1" applyFont="1" applyBorder="1" applyAlignment="1" applyProtection="1">
      <alignment horizontal="right" vertical="center" wrapText="1"/>
      <protection locked="0"/>
    </xf>
    <xf numFmtId="0" fontId="35" fillId="11" borderId="0" xfId="0" applyFont="1" applyFill="1" applyProtection="1">
      <protection hidden="1"/>
    </xf>
    <xf numFmtId="0" fontId="37" fillId="11" borderId="26" xfId="0" applyFont="1" applyFill="1" applyBorder="1" applyAlignment="1" applyProtection="1">
      <alignment horizontal="center" vertical="center" wrapText="1"/>
      <protection locked="0"/>
    </xf>
    <xf numFmtId="0" fontId="37" fillId="11" borderId="5" xfId="0" applyFont="1" applyFill="1" applyBorder="1" applyAlignment="1" applyProtection="1">
      <alignment horizontal="center" vertical="center" wrapText="1"/>
      <protection locked="0"/>
    </xf>
    <xf numFmtId="0" fontId="39" fillId="11" borderId="1" xfId="0" applyFont="1" applyFill="1" applyBorder="1" applyAlignment="1" applyProtection="1">
      <alignment horizontal="center" vertical="center" wrapText="1"/>
      <protection locked="0"/>
    </xf>
    <xf numFmtId="9" fontId="39" fillId="11" borderId="1" xfId="1" applyFont="1" applyFill="1" applyBorder="1" applyAlignment="1" applyProtection="1">
      <alignment horizontal="center" vertical="center" wrapText="1"/>
      <protection locked="0"/>
    </xf>
    <xf numFmtId="0" fontId="40" fillId="11" borderId="1" xfId="0" applyFont="1" applyFill="1" applyBorder="1" applyAlignment="1" applyProtection="1">
      <alignment horizontal="center" vertical="center" wrapText="1"/>
      <protection locked="0"/>
    </xf>
    <xf numFmtId="0" fontId="39" fillId="0" borderId="5" xfId="0" quotePrefix="1" applyFont="1" applyBorder="1" applyAlignment="1" applyProtection="1">
      <alignment horizontal="center" vertical="center" wrapText="1"/>
      <protection hidden="1"/>
    </xf>
    <xf numFmtId="0" fontId="39" fillId="11" borderId="5" xfId="0" quotePrefix="1" applyFont="1" applyFill="1" applyBorder="1" applyAlignment="1" applyProtection="1">
      <alignment horizontal="center" vertical="center" wrapText="1"/>
      <protection hidden="1"/>
    </xf>
    <xf numFmtId="0" fontId="39" fillId="11" borderId="1" xfId="0" quotePrefix="1" applyFont="1" applyFill="1" applyBorder="1" applyAlignment="1" applyProtection="1">
      <alignment horizontal="center" vertical="center" wrapText="1"/>
      <protection locked="0"/>
    </xf>
    <xf numFmtId="14" fontId="5" fillId="0" borderId="1" xfId="0" applyNumberFormat="1" applyFont="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39" fillId="11" borderId="1"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0" borderId="1" xfId="0" applyFont="1" applyBorder="1" applyAlignment="1" applyProtection="1">
      <alignment vertical="center" wrapText="1"/>
      <protection locked="0"/>
    </xf>
    <xf numFmtId="9" fontId="39" fillId="0" borderId="1" xfId="1" applyFont="1" applyFill="1" applyBorder="1" applyAlignment="1" applyProtection="1">
      <alignment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5" xfId="0" quotePrefix="1"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4" fillId="0" borderId="4" xfId="0" applyFont="1" applyBorder="1" applyAlignment="1" applyProtection="1">
      <alignment vertical="center" wrapText="1"/>
      <protection locked="0"/>
    </xf>
    <xf numFmtId="9" fontId="4" fillId="0" borderId="4" xfId="1" applyFont="1" applyBorder="1" applyAlignment="1" applyProtection="1">
      <alignment vertical="center" wrapText="1"/>
      <protection locked="0"/>
    </xf>
    <xf numFmtId="0" fontId="4" fillId="0" borderId="4"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locked="0" hidden="1"/>
    </xf>
    <xf numFmtId="9" fontId="4" fillId="0" borderId="7" xfId="1" applyFont="1" applyBorder="1" applyAlignment="1" applyProtection="1">
      <alignment vertical="center" wrapText="1"/>
      <protection locked="0"/>
    </xf>
    <xf numFmtId="0" fontId="5" fillId="0" borderId="8" xfId="0" applyFont="1" applyBorder="1" applyAlignment="1" applyProtection="1">
      <alignment horizontal="left" vertical="center" wrapText="1"/>
      <protection locked="0" hidden="1"/>
    </xf>
    <xf numFmtId="0" fontId="4" fillId="0" borderId="8" xfId="0" applyFont="1" applyBorder="1" applyAlignment="1" applyProtection="1">
      <alignment vertical="center" wrapText="1"/>
      <protection locked="0"/>
    </xf>
    <xf numFmtId="9" fontId="4" fillId="0" borderId="8" xfId="1" applyFont="1" applyBorder="1" applyAlignment="1" applyProtection="1">
      <alignment vertical="center" wrapText="1"/>
      <protection locked="0"/>
    </xf>
    <xf numFmtId="0" fontId="4" fillId="0" borderId="8" xfId="0" applyFont="1" applyBorder="1" applyAlignment="1" applyProtection="1">
      <alignment horizontal="left" vertical="center" wrapText="1"/>
      <protection locked="0"/>
    </xf>
    <xf numFmtId="0" fontId="4" fillId="0" borderId="8" xfId="0" applyFont="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hidden="1"/>
    </xf>
    <xf numFmtId="9" fontId="5" fillId="0" borderId="4" xfId="1" applyFont="1" applyBorder="1" applyAlignment="1" applyProtection="1">
      <alignment horizontal="left" vertical="center" wrapText="1"/>
      <protection hidden="1"/>
    </xf>
    <xf numFmtId="9" fontId="5" fillId="0" borderId="7" xfId="1" applyFont="1" applyBorder="1" applyAlignment="1" applyProtection="1">
      <alignment horizontal="left" vertical="center" wrapText="1"/>
      <protection hidden="1"/>
    </xf>
    <xf numFmtId="0" fontId="9" fillId="12" borderId="1" xfId="0" applyFont="1" applyFill="1" applyBorder="1" applyAlignment="1" applyProtection="1">
      <alignment vertical="center" wrapText="1"/>
      <protection locked="0"/>
    </xf>
    <xf numFmtId="9" fontId="7" fillId="0" borderId="1" xfId="1" applyFont="1" applyBorder="1" applyAlignment="1" applyProtection="1">
      <alignment vertical="center" wrapText="1"/>
      <protection locked="0"/>
    </xf>
    <xf numFmtId="0" fontId="5" fillId="0" borderId="1" xfId="0" applyFont="1" applyBorder="1" applyAlignment="1" applyProtection="1">
      <alignment horizontal="left" vertical="center" wrapText="1"/>
      <protection hidden="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9" fillId="12" borderId="4"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8" fillId="8" borderId="8" xfId="0" applyFont="1" applyFill="1" applyBorder="1" applyAlignment="1" applyProtection="1">
      <alignment horizontal="center" vertical="center" wrapText="1"/>
      <protection hidden="1"/>
    </xf>
    <xf numFmtId="0" fontId="8" fillId="15" borderId="8" xfId="0" applyFont="1" applyFill="1" applyBorder="1" applyAlignment="1" applyProtection="1">
      <alignment horizontal="center" vertical="center" wrapText="1"/>
      <protection hidden="1"/>
    </xf>
    <xf numFmtId="0" fontId="18" fillId="9"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vertical="center" wrapText="1"/>
    </xf>
    <xf numFmtId="0" fontId="21" fillId="0" borderId="1" xfId="0" applyFont="1" applyBorder="1" applyAlignment="1">
      <alignment vertical="center" wrapText="1"/>
    </xf>
    <xf numFmtId="0" fontId="19" fillId="0" borderId="5" xfId="0" applyFont="1" applyBorder="1" applyAlignment="1">
      <alignment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vertical="center" wrapText="1"/>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0" fontId="4" fillId="0" borderId="1"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7" fillId="0" borderId="5"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center" vertical="center" wrapText="1"/>
      <protection locked="0"/>
    </xf>
    <xf numFmtId="9" fontId="39" fillId="0" borderId="7" xfId="1"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9" fillId="12" borderId="2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2" fillId="11" borderId="1" xfId="1" applyFont="1" applyFill="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2" fillId="0" borderId="4" xfId="0" applyFont="1" applyBorder="1" applyAlignment="1" applyProtection="1">
      <alignment horizontal="justify" vertical="center" wrapText="1"/>
      <protection locked="0"/>
    </xf>
    <xf numFmtId="0" fontId="2" fillId="0" borderId="7" xfId="0" applyFont="1" applyBorder="1" applyAlignment="1" applyProtection="1">
      <alignment horizontal="justify" vertical="center" wrapText="1"/>
      <protection locked="0"/>
    </xf>
    <xf numFmtId="9" fontId="2" fillId="0" borderId="4" xfId="1" applyFont="1" applyBorder="1" applyAlignment="1" applyProtection="1">
      <alignment horizontal="right" vertical="center" wrapText="1"/>
      <protection locked="0"/>
    </xf>
    <xf numFmtId="9" fontId="2" fillId="0" borderId="7" xfId="1" applyFont="1" applyBorder="1" applyAlignment="1" applyProtection="1">
      <alignment horizontal="right" vertical="center" wrapText="1"/>
      <protection locked="0"/>
    </xf>
    <xf numFmtId="0" fontId="2" fillId="0" borderId="8"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10" fillId="6" borderId="4" xfId="0" applyFont="1" applyFill="1" applyBorder="1" applyAlignment="1" applyProtection="1">
      <alignment horizontal="center" vertical="center"/>
      <protection hidden="1"/>
    </xf>
    <xf numFmtId="0" fontId="17" fillId="0" borderId="1" xfId="0" applyFont="1" applyBorder="1" applyAlignment="1">
      <alignment horizontal="center" vertical="center" wrapText="1"/>
    </xf>
    <xf numFmtId="0" fontId="37" fillId="0" borderId="1" xfId="0"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9" fontId="35" fillId="0" borderId="1" xfId="1"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0" fontId="25" fillId="0" borderId="1" xfId="0" applyFont="1" applyBorder="1" applyAlignment="1" applyProtection="1">
      <alignment vertical="top" wrapText="1"/>
      <protection locked="0"/>
    </xf>
    <xf numFmtId="9" fontId="0" fillId="0" borderId="1" xfId="1" applyFont="1" applyBorder="1" applyAlignment="1" applyProtection="1">
      <alignment horizontal="center" vertical="center" wrapText="1"/>
      <protection locked="0"/>
    </xf>
    <xf numFmtId="9" fontId="7"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9" fontId="39" fillId="0" borderId="8"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hidden="1"/>
    </xf>
    <xf numFmtId="0" fontId="37" fillId="12" borderId="8" xfId="0" applyFont="1" applyFill="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9" fillId="12" borderId="1"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5" fillId="0" borderId="5" xfId="0" quotePrefix="1"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35" fillId="0" borderId="1" xfId="0" applyFont="1" applyBorder="1" applyAlignment="1" applyProtection="1">
      <alignment horizontal="justify" vertical="center" wrapText="1"/>
      <protection locked="0"/>
    </xf>
    <xf numFmtId="0" fontId="37" fillId="2" borderId="8" xfId="0" applyFont="1" applyFill="1" applyBorder="1" applyAlignment="1" applyProtection="1">
      <alignment horizontal="center" vertical="center" wrapText="1"/>
      <protection locked="0"/>
    </xf>
    <xf numFmtId="0" fontId="39" fillId="0" borderId="8" xfId="0" applyFont="1" applyBorder="1" applyAlignment="1">
      <alignment horizontal="left" vertical="center" wrapText="1"/>
    </xf>
    <xf numFmtId="0" fontId="0" fillId="0" borderId="1" xfId="0" applyBorder="1" applyAlignment="1" applyProtection="1">
      <alignment vertical="center" wrapText="1"/>
      <protection locked="0"/>
    </xf>
    <xf numFmtId="0" fontId="0" fillId="0" borderId="7" xfId="0" applyBorder="1" applyAlignment="1" applyProtection="1">
      <alignment vertical="center" wrapText="1"/>
      <protection locked="0"/>
    </xf>
    <xf numFmtId="0" fontId="5" fillId="0" borderId="1" xfId="0" applyFont="1" applyBorder="1" applyAlignment="1">
      <alignment vertical="center" wrapText="1"/>
    </xf>
    <xf numFmtId="0" fontId="4" fillId="2" borderId="1" xfId="0" applyFont="1" applyFill="1" applyBorder="1" applyAlignment="1" applyProtection="1">
      <alignment vertical="center" wrapText="1"/>
      <protection locked="0"/>
    </xf>
    <xf numFmtId="0" fontId="7" fillId="0" borderId="0" xfId="0" applyFont="1" applyAlignment="1">
      <alignment horizontal="right" vertical="center"/>
    </xf>
    <xf numFmtId="0" fontId="37" fillId="6" borderId="1" xfId="0" applyFont="1" applyFill="1" applyBorder="1" applyAlignment="1" applyProtection="1">
      <alignment horizontal="center" vertical="center" wrapText="1"/>
      <protection locked="0"/>
    </xf>
    <xf numFmtId="0" fontId="7" fillId="7" borderId="2"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39" fillId="0" borderId="1" xfId="0" applyFont="1" applyBorder="1" applyAlignment="1" applyProtection="1">
      <alignment horizontal="justify" vertical="center" wrapText="1"/>
      <protection locked="0"/>
    </xf>
    <xf numFmtId="0" fontId="39" fillId="0" borderId="1" xfId="0" quotePrefix="1" applyFont="1" applyBorder="1" applyAlignment="1" applyProtection="1">
      <alignment horizontal="justify" vertical="center" wrapText="1"/>
      <protection locked="0"/>
    </xf>
    <xf numFmtId="0" fontId="25" fillId="0" borderId="21"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0" fillId="0" borderId="5" xfId="0" applyBorder="1" applyAlignment="1" applyProtection="1">
      <alignment horizontal="center" vertical="center" wrapText="1"/>
      <protection hidden="1"/>
    </xf>
    <xf numFmtId="0" fontId="5" fillId="0" borderId="15" xfId="0" applyFont="1" applyBorder="1" applyAlignment="1" applyProtection="1">
      <alignment horizontal="left" vertical="center" wrapText="1"/>
      <protection hidden="1"/>
    </xf>
    <xf numFmtId="9" fontId="24" fillId="9" borderId="8" xfId="0" applyNumberFormat="1" applyFont="1" applyFill="1" applyBorder="1" applyAlignment="1">
      <alignment horizontal="center" vertical="center" wrapText="1"/>
    </xf>
    <xf numFmtId="0" fontId="23" fillId="9" borderId="8" xfId="0" applyFont="1" applyFill="1" applyBorder="1" applyAlignment="1">
      <alignment vertical="center" wrapText="1"/>
    </xf>
    <xf numFmtId="0" fontId="21" fillId="0" borderId="32" xfId="0" applyFont="1" applyBorder="1" applyAlignment="1">
      <alignment vertical="center" wrapText="1"/>
    </xf>
    <xf numFmtId="0" fontId="2" fillId="0" borderId="1" xfId="0" quotePrefix="1" applyFont="1" applyBorder="1" applyAlignment="1" applyProtection="1">
      <alignment horizontal="left" vertical="center" wrapText="1"/>
      <protection hidden="1"/>
    </xf>
    <xf numFmtId="0" fontId="0" fillId="0" borderId="7" xfId="0" applyBorder="1" applyAlignment="1" applyProtection="1">
      <alignment horizontal="left" vertical="center" wrapText="1"/>
      <protection locked="0"/>
    </xf>
    <xf numFmtId="0" fontId="5" fillId="0" borderId="1" xfId="0" quotePrefix="1" applyFont="1" applyBorder="1" applyAlignment="1" applyProtection="1">
      <alignment horizontal="left" vertical="center" wrapText="1"/>
      <protection locked="0"/>
    </xf>
    <xf numFmtId="9" fontId="9" fillId="0" borderId="21" xfId="0" applyNumberFormat="1" applyFont="1" applyBorder="1" applyAlignment="1" applyProtection="1">
      <alignment horizontal="center" vertical="center" wrapText="1"/>
      <protection locked="0"/>
    </xf>
    <xf numFmtId="0" fontId="23" fillId="0" borderId="48" xfId="0" applyFont="1" applyBorder="1" applyAlignment="1">
      <alignment vertical="center" wrapText="1"/>
    </xf>
    <xf numFmtId="0" fontId="2" fillId="0" borderId="10" xfId="0" quotePrefix="1" applyFont="1" applyBorder="1" applyAlignment="1" applyProtection="1">
      <alignment horizontal="left" vertical="center" wrapText="1"/>
      <protection hidden="1"/>
    </xf>
    <xf numFmtId="0" fontId="23" fillId="0" borderId="1" xfId="0" applyFont="1" applyBorder="1" applyAlignment="1">
      <alignment vertical="center" wrapText="1"/>
    </xf>
    <xf numFmtId="0" fontId="46" fillId="2" borderId="4" xfId="0" applyFont="1" applyFill="1" applyBorder="1" applyAlignment="1" applyProtection="1">
      <alignment horizontal="center" vertical="center" wrapText="1"/>
      <protection locked="0"/>
    </xf>
    <xf numFmtId="0" fontId="9" fillId="0" borderId="1" xfId="0" quotePrefix="1" applyFont="1" applyBorder="1" applyAlignment="1" applyProtection="1">
      <alignment horizontal="center" vertical="center" wrapText="1"/>
      <protection hidden="1"/>
    </xf>
    <xf numFmtId="9" fontId="47" fillId="0" borderId="4" xfId="1" applyFont="1" applyBorder="1" applyAlignment="1" applyProtection="1">
      <alignment horizontal="right" vertical="center" wrapText="1"/>
      <protection locked="0"/>
    </xf>
    <xf numFmtId="9" fontId="9" fillId="2" borderId="4" xfId="1" applyFont="1" applyFill="1" applyBorder="1" applyAlignment="1" applyProtection="1">
      <alignment horizontal="right" vertical="center" wrapText="1"/>
      <protection locked="0"/>
    </xf>
    <xf numFmtId="0" fontId="46" fillId="0" borderId="4" xfId="0" applyFont="1" applyBorder="1" applyAlignment="1" applyProtection="1">
      <alignment horizontal="center" vertical="center" wrapText="1"/>
      <protection locked="0"/>
    </xf>
    <xf numFmtId="0" fontId="45" fillId="0" borderId="0" xfId="0" applyFont="1"/>
    <xf numFmtId="0" fontId="45" fillId="0" borderId="0" xfId="0" applyFont="1" applyAlignment="1">
      <alignment horizontal="right" vertical="center" wrapText="1"/>
    </xf>
    <xf numFmtId="0" fontId="40" fillId="0" borderId="1" xfId="0" applyFont="1" applyBorder="1" applyAlignment="1" applyProtection="1">
      <alignment horizontal="center" vertical="center" wrapText="1"/>
      <protection locked="0"/>
    </xf>
    <xf numFmtId="0" fontId="37" fillId="13" borderId="1" xfId="0" applyFont="1" applyFill="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9" fontId="7" fillId="0" borderId="2" xfId="1"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locked="0"/>
    </xf>
    <xf numFmtId="0" fontId="0" fillId="0" borderId="8" xfId="0" applyBorder="1" applyAlignment="1" applyProtection="1">
      <alignment horizontal="center" vertical="center" wrapText="1"/>
      <protection locked="0"/>
    </xf>
    <xf numFmtId="0" fontId="2" fillId="0" borderId="10" xfId="0" applyFont="1" applyBorder="1" applyAlignment="1" applyProtection="1">
      <alignment horizontal="left" vertical="center" wrapText="1"/>
      <protection hidden="1"/>
    </xf>
    <xf numFmtId="14" fontId="0" fillId="0" borderId="8" xfId="0" applyNumberFormat="1" applyBorder="1" applyAlignment="1" applyProtection="1">
      <alignment horizontal="center" vertical="center" wrapText="1"/>
      <protection locked="0"/>
    </xf>
    <xf numFmtId="0" fontId="2" fillId="0" borderId="38" xfId="0" applyFont="1" applyBorder="1" applyAlignment="1" applyProtection="1">
      <alignment vertical="center" wrapText="1"/>
      <protection locked="0"/>
    </xf>
    <xf numFmtId="9" fontId="2" fillId="0" borderId="38" xfId="1" applyFont="1" applyBorder="1" applyAlignment="1" applyProtection="1">
      <alignment vertical="center" wrapText="1"/>
      <protection locked="0"/>
    </xf>
    <xf numFmtId="0" fontId="2" fillId="0" borderId="38" xfId="0" applyFont="1" applyBorder="1" applyAlignment="1" applyProtection="1">
      <alignment horizontal="left" vertical="center" wrapText="1"/>
      <protection locked="0"/>
    </xf>
    <xf numFmtId="9" fontId="2" fillId="0" borderId="38" xfId="1" applyFont="1" applyBorder="1" applyAlignment="1" applyProtection="1">
      <alignment horizontal="right" vertical="center" wrapText="1"/>
      <protection locked="0"/>
    </xf>
    <xf numFmtId="0" fontId="2" fillId="0" borderId="40" xfId="0" quotePrefix="1" applyFont="1" applyBorder="1" applyAlignment="1" applyProtection="1">
      <alignment horizontal="left" vertical="center" wrapText="1"/>
      <protection hidden="1"/>
    </xf>
    <xf numFmtId="0" fontId="2" fillId="0" borderId="15"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2" fillId="0" borderId="15"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7" fillId="0" borderId="4" xfId="5"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2" fillId="0" borderId="4" xfId="5" applyFont="1" applyBorder="1" applyAlignment="1" applyProtection="1">
      <alignment vertical="center" wrapText="1"/>
      <protection locked="0"/>
    </xf>
    <xf numFmtId="9" fontId="2" fillId="0" borderId="4" xfId="5" applyFont="1" applyBorder="1" applyAlignment="1" applyProtection="1">
      <alignment horizontal="right" vertical="center" wrapText="1"/>
      <protection locked="0"/>
    </xf>
    <xf numFmtId="0" fontId="2" fillId="18" borderId="11" xfId="0" applyFont="1" applyFill="1" applyBorder="1" applyAlignment="1" applyProtection="1">
      <alignment horizontal="justify" vertical="center" wrapText="1"/>
      <protection locked="0"/>
    </xf>
    <xf numFmtId="0" fontId="2" fillId="18" borderId="4"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center" vertical="center" wrapText="1"/>
      <protection locked="0"/>
    </xf>
    <xf numFmtId="0" fontId="6" fillId="18" borderId="4" xfId="0" applyFont="1" applyFill="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9" fontId="2" fillId="0" borderId="15" xfId="5" applyFont="1" applyBorder="1" applyAlignment="1" applyProtection="1">
      <alignment vertical="center" wrapText="1"/>
      <protection locked="0"/>
    </xf>
    <xf numFmtId="9" fontId="2" fillId="0" borderId="4" xfId="5" applyFont="1" applyBorder="1" applyAlignment="1" applyProtection="1">
      <alignment horizontal="center" vertical="center" wrapText="1"/>
      <protection locked="0"/>
    </xf>
    <xf numFmtId="9" fontId="0" fillId="0" borderId="4" xfId="5" applyFont="1" applyBorder="1" applyAlignment="1" applyProtection="1">
      <alignment horizontal="justify" vertical="center" wrapText="1"/>
      <protection locked="0"/>
    </xf>
    <xf numFmtId="9" fontId="0" fillId="0" borderId="0" xfId="5" applyFont="1" applyAlignment="1" applyProtection="1">
      <alignment horizontal="right" vertical="center" wrapText="1"/>
      <protection hidden="1"/>
    </xf>
    <xf numFmtId="9" fontId="0" fillId="0" borderId="0" xfId="5" applyFont="1" applyAlignment="1" applyProtection="1">
      <alignment horizontal="left" vertical="center" wrapText="1"/>
      <protection hidden="1"/>
    </xf>
    <xf numFmtId="0" fontId="2" fillId="0" borderId="42"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9" fontId="7" fillId="0" borderId="15" xfId="1" applyFont="1" applyBorder="1" applyAlignment="1" applyProtection="1">
      <alignment horizontal="center" vertical="center" wrapText="1"/>
      <protection locked="0"/>
    </xf>
    <xf numFmtId="0" fontId="2" fillId="18" borderId="1" xfId="0" applyFont="1" applyFill="1" applyBorder="1" applyAlignment="1" applyProtection="1">
      <alignment horizontal="justify" vertical="center" wrapText="1"/>
      <protection locked="0"/>
    </xf>
    <xf numFmtId="9" fontId="2" fillId="0" borderId="1" xfId="5" applyFont="1" applyBorder="1" applyAlignment="1" applyProtection="1">
      <alignment horizontal="center" vertical="center" wrapText="1"/>
      <protection locked="0"/>
    </xf>
    <xf numFmtId="9" fontId="7" fillId="0" borderId="1" xfId="5" applyFont="1" applyBorder="1" applyAlignment="1" applyProtection="1">
      <alignment horizontal="center" vertical="center" wrapText="1"/>
      <protection locked="0"/>
    </xf>
    <xf numFmtId="0" fontId="2" fillId="0" borderId="41" xfId="0" quotePrefix="1" applyFont="1" applyBorder="1" applyAlignment="1" applyProtection="1">
      <alignment horizontal="left" vertical="center" wrapText="1"/>
      <protection hidden="1"/>
    </xf>
    <xf numFmtId="9" fontId="0" fillId="0" borderId="1" xfId="5" applyFont="1" applyBorder="1" applyAlignment="1" applyProtection="1">
      <alignment horizontal="left" vertical="center" wrapText="1"/>
      <protection locked="0"/>
    </xf>
    <xf numFmtId="9" fontId="2" fillId="0" borderId="1" xfId="5" applyFont="1" applyBorder="1" applyAlignment="1" applyProtection="1">
      <alignment vertical="center" wrapText="1"/>
      <protection locked="0"/>
    </xf>
    <xf numFmtId="0" fontId="2" fillId="18" borderId="1" xfId="0" applyFont="1" applyFill="1" applyBorder="1" applyAlignment="1" applyProtection="1">
      <alignment horizontal="left" vertical="center" wrapText="1"/>
      <protection locked="0"/>
    </xf>
    <xf numFmtId="0" fontId="2" fillId="18" borderId="1" xfId="0" applyFont="1" applyFill="1" applyBorder="1" applyAlignment="1" applyProtection="1">
      <alignment horizontal="center" vertical="center" wrapText="1"/>
      <protection locked="0"/>
    </xf>
    <xf numFmtId="9" fontId="2" fillId="0" borderId="1" xfId="5" applyFont="1" applyBorder="1" applyAlignment="1" applyProtection="1">
      <alignment horizontal="right" vertical="center" wrapText="1"/>
      <protection locked="0"/>
    </xf>
    <xf numFmtId="9" fontId="7" fillId="0" borderId="15" xfId="5"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42" xfId="0" applyFont="1" applyBorder="1" applyAlignment="1" applyProtection="1">
      <alignment horizontal="left" vertical="center" wrapText="1"/>
      <protection locked="0"/>
    </xf>
    <xf numFmtId="10" fontId="2" fillId="0" borderId="42" xfId="1" applyNumberFormat="1"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7" fillId="12" borderId="42" xfId="0" applyFont="1" applyFill="1" applyBorder="1" applyAlignment="1" applyProtection="1">
      <alignment horizontal="center" vertical="center" wrapText="1"/>
      <protection locked="0"/>
    </xf>
    <xf numFmtId="9" fontId="7" fillId="0" borderId="42" xfId="1" applyFont="1" applyBorder="1" applyAlignment="1" applyProtection="1">
      <alignment horizontal="center" vertical="center" wrapText="1"/>
      <protection locked="0"/>
    </xf>
    <xf numFmtId="0" fontId="9" fillId="12" borderId="42" xfId="0" applyFont="1" applyFill="1" applyBorder="1" applyAlignment="1" applyProtection="1">
      <alignment horizontal="center" vertical="center" wrapText="1"/>
      <protection locked="0"/>
    </xf>
    <xf numFmtId="9" fontId="0" fillId="0" borderId="1" xfId="5" applyFont="1" applyBorder="1" applyAlignment="1" applyProtection="1">
      <alignment horizontal="justify" vertical="center" wrapText="1"/>
      <protection locked="0"/>
    </xf>
    <xf numFmtId="0" fontId="9" fillId="3" borderId="13" xfId="0" applyFont="1" applyFill="1" applyBorder="1" applyAlignment="1" applyProtection="1">
      <alignment horizontal="center" vertical="center" wrapText="1"/>
      <protection hidden="1"/>
    </xf>
    <xf numFmtId="9" fontId="0" fillId="0" borderId="4" xfId="1" applyFont="1" applyBorder="1" applyAlignment="1" applyProtection="1">
      <alignment horizontal="left" vertical="center" wrapText="1"/>
      <protection locked="0"/>
    </xf>
    <xf numFmtId="0" fontId="46" fillId="0" borderId="1" xfId="0" applyFont="1" applyBorder="1" applyAlignment="1" applyProtection="1">
      <alignment horizontal="center" vertical="center" wrapText="1"/>
      <protection locked="0"/>
    </xf>
    <xf numFmtId="9" fontId="9" fillId="0" borderId="33" xfId="0" applyNumberFormat="1" applyFont="1" applyBorder="1" applyAlignment="1" applyProtection="1">
      <alignment horizontal="center" vertical="center" wrapText="1"/>
      <protection locked="0"/>
    </xf>
    <xf numFmtId="0" fontId="2" fillId="7" borderId="1" xfId="0" applyFont="1" applyFill="1" applyBorder="1" applyAlignment="1" applyProtection="1">
      <alignment vertical="center" wrapText="1"/>
      <protection locked="0"/>
    </xf>
    <xf numFmtId="0" fontId="0" fillId="0" borderId="35" xfId="0" applyBorder="1" applyAlignment="1">
      <alignment horizontal="center" vertical="center" wrapText="1"/>
    </xf>
    <xf numFmtId="0" fontId="0" fillId="0" borderId="4" xfId="0" applyBorder="1" applyAlignment="1" applyProtection="1">
      <alignment horizontal="left" vertical="center" wrapText="1"/>
      <protection locked="0"/>
    </xf>
    <xf numFmtId="0" fontId="5" fillId="0" borderId="1" xfId="0" applyFont="1" applyBorder="1" applyAlignment="1" applyProtection="1">
      <alignment vertical="center" wrapText="1"/>
      <protection locked="0" hidden="1"/>
    </xf>
    <xf numFmtId="0" fontId="5" fillId="0" borderId="1" xfId="0" applyFont="1" applyBorder="1" applyAlignment="1" applyProtection="1">
      <alignment vertical="center" wrapText="1"/>
      <protection locked="0"/>
    </xf>
    <xf numFmtId="9" fontId="0" fillId="0" borderId="1" xfId="1" applyFont="1" applyBorder="1" applyAlignment="1" applyProtection="1">
      <alignment vertical="center" wrapText="1"/>
      <protection locked="0"/>
    </xf>
    <xf numFmtId="9" fontId="0" fillId="0" borderId="1" xfId="1" applyFont="1" applyBorder="1" applyAlignment="1" applyProtection="1">
      <alignment horizontal="right" vertical="center" wrapText="1"/>
      <protection locked="0"/>
    </xf>
    <xf numFmtId="0" fontId="0" fillId="0" borderId="5" xfId="0" quotePrefix="1" applyBorder="1" applyAlignment="1" applyProtection="1">
      <alignment horizontal="left" vertical="center" wrapText="1"/>
      <protection hidden="1"/>
    </xf>
    <xf numFmtId="0" fontId="0" fillId="0" borderId="1" xfId="0" applyBorder="1" applyAlignment="1" applyProtection="1">
      <alignment horizontal="justify" vertical="center" wrapText="1"/>
      <protection locked="0" hidden="1"/>
    </xf>
    <xf numFmtId="0" fontId="0" fillId="0" borderId="1" xfId="0"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hidden="1"/>
    </xf>
    <xf numFmtId="9" fontId="0" fillId="0" borderId="7" xfId="1" applyFont="1" applyBorder="1" applyAlignment="1" applyProtection="1">
      <alignment horizontal="right" vertical="center" wrapText="1"/>
      <protection locked="0"/>
    </xf>
    <xf numFmtId="0" fontId="0" fillId="0" borderId="10" xfId="0" applyBorder="1" applyAlignment="1" applyProtection="1">
      <alignment horizontal="justify" vertical="center" wrapText="1"/>
      <protection hidden="1"/>
    </xf>
    <xf numFmtId="0" fontId="0" fillId="0" borderId="8" xfId="0" applyBorder="1" applyAlignment="1" applyProtection="1">
      <alignment vertical="center" wrapText="1"/>
      <protection locked="0"/>
    </xf>
    <xf numFmtId="0" fontId="0" fillId="0" borderId="21" xfId="0" applyBorder="1" applyAlignment="1" applyProtection="1">
      <alignment horizontal="center" vertical="center" wrapText="1"/>
      <protection locked="0"/>
    </xf>
    <xf numFmtId="9" fontId="0" fillId="0" borderId="4" xfId="1" applyFont="1" applyBorder="1" applyAlignment="1" applyProtection="1">
      <alignment vertical="center" wrapText="1"/>
      <protection locked="0"/>
    </xf>
    <xf numFmtId="0" fontId="22" fillId="0" borderId="1" xfId="0" applyFont="1" applyBorder="1" applyAlignment="1">
      <alignment vertical="center" wrapText="1"/>
    </xf>
    <xf numFmtId="0" fontId="7" fillId="0" borderId="3" xfId="0"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5" xfId="0" applyBorder="1" applyAlignment="1" applyProtection="1">
      <alignment horizontal="left" vertical="center" wrapText="1"/>
      <protection locked="0"/>
    </xf>
    <xf numFmtId="9" fontId="0" fillId="0" borderId="4" xfId="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0" fillId="0" borderId="4" xfId="0" applyBorder="1" applyAlignment="1" applyProtection="1">
      <alignment vertical="center" wrapText="1"/>
      <protection locked="0"/>
    </xf>
    <xf numFmtId="9" fontId="0" fillId="0" borderId="4" xfId="1" applyFont="1" applyBorder="1" applyAlignment="1" applyProtection="1">
      <alignment horizontal="right" vertical="center" wrapText="1"/>
      <protection locked="0"/>
    </xf>
    <xf numFmtId="0" fontId="0" fillId="0" borderId="1" xfId="0" quotePrefix="1" applyBorder="1" applyAlignment="1" applyProtection="1">
      <alignment horizontal="left" vertical="center" wrapText="1"/>
      <protection hidden="1"/>
    </xf>
    <xf numFmtId="9" fontId="0" fillId="0" borderId="4" xfId="5" applyFont="1" applyBorder="1" applyAlignment="1" applyProtection="1">
      <alignment vertical="center" wrapText="1"/>
      <protection locked="0"/>
    </xf>
    <xf numFmtId="0" fontId="0" fillId="18" borderId="4" xfId="0" applyFill="1" applyBorder="1" applyAlignment="1" applyProtection="1">
      <alignment horizontal="left" vertical="center" wrapText="1"/>
      <protection locked="0"/>
    </xf>
    <xf numFmtId="9" fontId="0" fillId="0" borderId="4" xfId="5" applyFont="1" applyBorder="1" applyAlignment="1" applyProtection="1">
      <alignment horizontal="right" vertical="center" wrapText="1"/>
      <protection locked="0"/>
    </xf>
    <xf numFmtId="0" fontId="0" fillId="0" borderId="4" xfId="0" applyBorder="1" applyAlignment="1" applyProtection="1">
      <alignment horizontal="justify" vertical="center" wrapText="1"/>
      <protection locked="0"/>
    </xf>
    <xf numFmtId="0" fontId="0" fillId="18" borderId="4" xfId="0" applyFill="1" applyBorder="1" applyAlignment="1" applyProtection="1">
      <alignment horizontal="center" vertical="center" wrapText="1"/>
      <protection locked="0"/>
    </xf>
    <xf numFmtId="164" fontId="0" fillId="0" borderId="1" xfId="0" applyNumberFormat="1" applyBorder="1" applyAlignment="1" applyProtection="1">
      <alignment vertical="center"/>
      <protection hidden="1"/>
    </xf>
    <xf numFmtId="0" fontId="0" fillId="0" borderId="8" xfId="0" applyBorder="1" applyAlignment="1" applyProtection="1">
      <alignment horizontal="left" vertical="center" wrapText="1"/>
      <protection locked="0"/>
    </xf>
    <xf numFmtId="0" fontId="35" fillId="0" borderId="1" xfId="0" applyFont="1" applyBorder="1" applyAlignment="1" applyProtection="1">
      <alignment horizontal="justify" vertical="center" wrapText="1"/>
      <protection hidden="1"/>
    </xf>
    <xf numFmtId="0" fontId="35" fillId="0" borderId="1" xfId="0" applyFont="1" applyBorder="1" applyAlignment="1" applyProtection="1">
      <alignment horizontal="center" vertical="center"/>
      <protection hidden="1"/>
    </xf>
    <xf numFmtId="0" fontId="2" fillId="0" borderId="42" xfId="0" quotePrefix="1" applyFont="1" applyBorder="1" applyAlignment="1" applyProtection="1">
      <alignment horizontal="left" vertical="center" wrapText="1"/>
      <protection hidden="1"/>
    </xf>
    <xf numFmtId="0" fontId="2" fillId="0" borderId="8" xfId="0" quotePrefix="1" applyFont="1" applyBorder="1" applyAlignment="1" applyProtection="1">
      <alignment horizontal="left" vertical="center" wrapText="1"/>
      <protection hidden="1"/>
    </xf>
    <xf numFmtId="0" fontId="39" fillId="11" borderId="8" xfId="0" applyFont="1" applyFill="1" applyBorder="1" applyAlignment="1">
      <alignment horizontal="center" vertical="center" wrapText="1"/>
    </xf>
    <xf numFmtId="0" fontId="0" fillId="0" borderId="8" xfId="0" applyBorder="1" applyProtection="1">
      <protection hidden="1"/>
    </xf>
    <xf numFmtId="0" fontId="15" fillId="16" borderId="15" xfId="0" applyFont="1" applyFill="1" applyBorder="1" applyAlignment="1" applyProtection="1">
      <alignment horizontal="center" vertical="center" wrapText="1"/>
      <protection locked="0"/>
    </xf>
    <xf numFmtId="0" fontId="2" fillId="0" borderId="30" xfId="0" applyFont="1" applyBorder="1" applyAlignment="1" applyProtection="1">
      <alignment horizontal="left" vertical="center" wrapText="1"/>
      <protection locked="0"/>
    </xf>
    <xf numFmtId="0" fontId="15" fillId="16"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23" fillId="0" borderId="8" xfId="0" applyFont="1" applyBorder="1" applyAlignment="1">
      <alignment vertical="center" wrapText="1"/>
    </xf>
    <xf numFmtId="0" fontId="5" fillId="0" borderId="4" xfId="0" applyFont="1" applyBorder="1" applyAlignment="1" applyProtection="1">
      <alignment vertical="center" wrapText="1"/>
      <protection hidden="1"/>
    </xf>
    <xf numFmtId="0" fontId="9" fillId="20" borderId="1" xfId="0" applyFont="1" applyFill="1" applyBorder="1" applyAlignment="1" applyProtection="1">
      <alignment horizontal="center" vertical="center" wrapText="1"/>
      <protection locked="0"/>
    </xf>
    <xf numFmtId="0" fontId="7" fillId="20" borderId="1" xfId="0" applyFont="1" applyFill="1" applyBorder="1" applyAlignment="1" applyProtection="1">
      <alignment horizontal="center" vertical="center" wrapText="1"/>
      <protection locked="0"/>
    </xf>
    <xf numFmtId="0" fontId="15" fillId="8" borderId="1" xfId="0" applyFont="1" applyFill="1" applyBorder="1" applyAlignment="1">
      <alignment horizontal="center" vertical="center"/>
    </xf>
    <xf numFmtId="0" fontId="5"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hidden="1"/>
    </xf>
    <xf numFmtId="0" fontId="4" fillId="0" borderId="15" xfId="0" applyFont="1" applyBorder="1" applyAlignment="1" applyProtection="1">
      <alignment horizontal="center" vertical="center" wrapText="1"/>
      <protection locked="0"/>
    </xf>
    <xf numFmtId="14" fontId="5" fillId="0" borderId="1" xfId="0" applyNumberFormat="1" applyFont="1" applyBorder="1" applyAlignment="1">
      <alignment vertical="center"/>
    </xf>
    <xf numFmtId="0" fontId="5" fillId="0" borderId="1" xfId="0" applyFont="1" applyBorder="1" applyAlignment="1">
      <alignment vertical="center"/>
    </xf>
    <xf numFmtId="0" fontId="4" fillId="0" borderId="4" xfId="0" applyFont="1" applyBorder="1" applyAlignment="1" applyProtection="1">
      <alignment horizontal="justify" vertical="center" wrapText="1"/>
      <protection locked="0"/>
    </xf>
    <xf numFmtId="9" fontId="5" fillId="0" borderId="4" xfId="1" applyFont="1" applyFill="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hidden="1"/>
    </xf>
    <xf numFmtId="0" fontId="4" fillId="0" borderId="1" xfId="0" applyFont="1" applyBorder="1" applyAlignment="1" applyProtection="1">
      <alignment vertical="top"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justify" vertical="center" wrapText="1"/>
      <protection hidden="1"/>
    </xf>
    <xf numFmtId="0" fontId="14" fillId="0" borderId="10" xfId="4" applyFill="1" applyBorder="1" applyAlignment="1">
      <alignment horizontal="center" vertical="center" wrapText="1"/>
    </xf>
    <xf numFmtId="0" fontId="39" fillId="0" borderId="8" xfId="0" applyFont="1" applyBorder="1" applyAlignment="1">
      <alignment horizontal="center" vertical="center" wrapText="1"/>
    </xf>
    <xf numFmtId="9" fontId="36" fillId="0" borderId="8" xfId="1" applyFont="1" applyFill="1" applyBorder="1" applyAlignment="1" applyProtection="1">
      <alignment horizontal="left" vertical="center" wrapText="1"/>
      <protection locked="0"/>
    </xf>
    <xf numFmtId="9" fontId="1" fillId="11" borderId="1" xfId="1" applyFont="1" applyFill="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9" fontId="1" fillId="0" borderId="4" xfId="1" applyFont="1" applyBorder="1" applyAlignment="1" applyProtection="1">
      <alignment horizontal="left" vertical="center" wrapText="1"/>
      <protection locked="0"/>
    </xf>
    <xf numFmtId="9" fontId="1" fillId="0" borderId="42" xfId="1" applyFont="1" applyBorder="1" applyAlignment="1" applyProtection="1">
      <alignment horizontal="left" vertical="center" wrapText="1"/>
      <protection locked="0"/>
    </xf>
    <xf numFmtId="14" fontId="2" fillId="0" borderId="21" xfId="0" applyNumberFormat="1" applyFont="1" applyBorder="1" applyAlignment="1" applyProtection="1">
      <alignment horizontal="center" vertical="center"/>
      <protection hidden="1"/>
    </xf>
    <xf numFmtId="14" fontId="2" fillId="0" borderId="21" xfId="0" applyNumberFormat="1" applyFont="1" applyBorder="1" applyAlignment="1" applyProtection="1">
      <alignment horizontal="center" vertical="center" wrapText="1"/>
      <protection locked="0"/>
    </xf>
    <xf numFmtId="9" fontId="1" fillId="0" borderId="4" xfId="1" applyFont="1" applyFill="1" applyBorder="1" applyAlignment="1" applyProtection="1">
      <alignment horizontal="left" vertical="center" wrapText="1"/>
      <protection locked="0"/>
    </xf>
    <xf numFmtId="0" fontId="49" fillId="0" borderId="1" xfId="0" applyFont="1" applyBorder="1" applyAlignment="1" applyProtection="1">
      <alignment vertical="center" wrapText="1"/>
      <protection locked="0"/>
    </xf>
    <xf numFmtId="0" fontId="2" fillId="0" borderId="8"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xf>
    <xf numFmtId="9" fontId="4" fillId="0" borderId="2" xfId="1" applyFont="1" applyFill="1" applyBorder="1" applyAlignment="1" applyProtection="1">
      <alignment vertical="center" wrapText="1"/>
      <protection locked="0"/>
    </xf>
    <xf numFmtId="0" fontId="4" fillId="0" borderId="38" xfId="0" applyFont="1" applyBorder="1" applyAlignment="1" applyProtection="1">
      <alignment horizontal="left" vertical="center" wrapText="1"/>
      <protection locked="0"/>
    </xf>
    <xf numFmtId="0" fontId="32" fillId="0" borderId="2" xfId="0" applyFont="1" applyBorder="1" applyAlignment="1" applyProtection="1">
      <alignment horizontal="left" vertical="center" wrapText="1"/>
      <protection locked="0"/>
    </xf>
    <xf numFmtId="9" fontId="32" fillId="0" borderId="0" xfId="1" applyFont="1" applyBorder="1" applyAlignment="1" applyProtection="1">
      <alignment horizontal="right" vertical="center" wrapText="1"/>
      <protection locked="0"/>
    </xf>
    <xf numFmtId="0" fontId="8" fillId="12" borderId="8" xfId="0" applyFont="1" applyFill="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32" fillId="0" borderId="10" xfId="0" applyFont="1" applyBorder="1" applyAlignment="1" applyProtection="1">
      <alignment horizontal="left" vertical="center" wrapText="1"/>
      <protection locked="0"/>
    </xf>
    <xf numFmtId="9" fontId="41" fillId="0" borderId="1" xfId="1"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9" fontId="15" fillId="0" borderId="1" xfId="1" applyFont="1" applyBorder="1" applyAlignment="1" applyProtection="1">
      <alignment horizontal="center" vertical="center" wrapText="1"/>
      <protection locked="0"/>
    </xf>
    <xf numFmtId="0" fontId="2" fillId="0" borderId="8" xfId="0" quotePrefix="1" applyFont="1" applyBorder="1" applyAlignment="1" applyProtection="1">
      <alignment horizontal="justify" vertical="center" wrapText="1"/>
      <protection locked="0"/>
    </xf>
    <xf numFmtId="14" fontId="2" fillId="0" borderId="8" xfId="0" applyNumberFormat="1" applyFont="1" applyBorder="1" applyAlignment="1" applyProtection="1">
      <alignment horizontal="center" vertical="center" wrapText="1"/>
      <protection locked="0" hidden="1"/>
    </xf>
    <xf numFmtId="0" fontId="2" fillId="0" borderId="8" xfId="0" quotePrefix="1" applyFont="1" applyBorder="1" applyAlignment="1" applyProtection="1">
      <alignment horizontal="center" vertical="center" wrapText="1"/>
      <protection locked="0" hidden="1"/>
    </xf>
    <xf numFmtId="9" fontId="4" fillId="0" borderId="8" xfId="1" applyFont="1" applyFill="1" applyBorder="1" applyAlignment="1" applyProtection="1">
      <alignment vertical="center" wrapText="1"/>
      <protection locked="0"/>
    </xf>
    <xf numFmtId="9" fontId="2" fillId="0" borderId="2" xfId="1"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0" fontId="2" fillId="18" borderId="8" xfId="0" applyFont="1" applyFill="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4" fillId="0" borderId="1" xfId="1" applyFont="1" applyFill="1" applyBorder="1" applyAlignment="1" applyProtection="1">
      <alignment horizontal="justify" vertical="center" wrapText="1"/>
      <protection locked="0"/>
    </xf>
    <xf numFmtId="0" fontId="2" fillId="0" borderId="2" xfId="0" applyFont="1" applyBorder="1" applyAlignment="1" applyProtection="1">
      <alignment horizontal="left" vertical="center" wrapText="1"/>
      <protection locked="0"/>
    </xf>
    <xf numFmtId="0" fontId="20" fillId="0" borderId="1" xfId="0" applyFont="1" applyBorder="1" applyAlignment="1">
      <alignment vertical="top" wrapText="1"/>
    </xf>
    <xf numFmtId="0" fontId="20" fillId="0" borderId="1" xfId="0" applyFont="1" applyBorder="1" applyAlignment="1">
      <alignment horizontal="left" vertical="center" wrapText="1"/>
    </xf>
    <xf numFmtId="0" fontId="4" fillId="0" borderId="21" xfId="0" applyFont="1" applyBorder="1" applyAlignment="1" applyProtection="1">
      <alignment vertical="center" wrapText="1"/>
      <protection locked="0"/>
    </xf>
    <xf numFmtId="0" fontId="25" fillId="0" borderId="7" xfId="0" applyFont="1" applyBorder="1" applyAlignment="1">
      <alignment vertical="center" wrapText="1"/>
    </xf>
    <xf numFmtId="0" fontId="25" fillId="0" borderId="4" xfId="0" applyFont="1" applyBorder="1" applyAlignment="1">
      <alignment vertical="center" wrapText="1"/>
    </xf>
    <xf numFmtId="0" fontId="7" fillId="19" borderId="1" xfId="0" applyFont="1" applyFill="1" applyBorder="1" applyAlignment="1" applyProtection="1">
      <alignment horizontal="center" vertical="center" wrapText="1"/>
      <protection locked="0"/>
    </xf>
    <xf numFmtId="9" fontId="7" fillId="19" borderId="1" xfId="1" applyFont="1" applyFill="1" applyBorder="1" applyAlignment="1" applyProtection="1">
      <alignment horizontal="center" vertical="center" wrapText="1"/>
      <protection locked="0"/>
    </xf>
    <xf numFmtId="0" fontId="9" fillId="19" borderId="1" xfId="0" applyFont="1" applyFill="1" applyBorder="1" applyAlignment="1" applyProtection="1">
      <alignment horizontal="center" vertical="center" wrapText="1"/>
      <protection locked="0"/>
    </xf>
    <xf numFmtId="0" fontId="2" fillId="0" borderId="5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9" fontId="7" fillId="0" borderId="8" xfId="5" applyFont="1" applyBorder="1" applyAlignment="1" applyProtection="1">
      <alignment horizontal="center" vertical="center" wrapText="1"/>
      <protection locked="0"/>
    </xf>
    <xf numFmtId="0" fontId="43" fillId="0" borderId="5" xfId="0" applyFont="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locked="0"/>
    </xf>
    <xf numFmtId="9" fontId="4" fillId="0" borderId="8" xfId="1" applyFont="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hidden="1"/>
    </xf>
    <xf numFmtId="0" fontId="52" fillId="0" borderId="8" xfId="0" applyFont="1" applyBorder="1" applyAlignment="1" applyProtection="1">
      <alignment horizontal="justify" vertical="center" wrapText="1"/>
      <protection locked="0"/>
    </xf>
    <xf numFmtId="0" fontId="43" fillId="0" borderId="8" xfId="0" applyFont="1" applyBorder="1" applyAlignment="1" applyProtection="1">
      <alignment horizontal="justify" vertical="center" wrapText="1"/>
      <protection locked="0"/>
    </xf>
    <xf numFmtId="0" fontId="43" fillId="12" borderId="8" xfId="0" applyFont="1" applyFill="1" applyBorder="1" applyAlignment="1" applyProtection="1">
      <alignment horizontal="justify" vertical="center" wrapText="1"/>
      <protection locked="0"/>
    </xf>
    <xf numFmtId="9" fontId="43" fillId="0" borderId="8" xfId="1" applyFont="1" applyBorder="1" applyAlignment="1" applyProtection="1">
      <alignment horizontal="justify" vertical="center" wrapText="1"/>
      <protection locked="0"/>
    </xf>
    <xf numFmtId="0" fontId="43" fillId="2" borderId="8" xfId="0" applyFont="1" applyFill="1" applyBorder="1" applyAlignment="1" applyProtection="1">
      <alignment horizontal="justify" vertical="center" wrapText="1"/>
      <protection locked="0"/>
    </xf>
    <xf numFmtId="9" fontId="43" fillId="11" borderId="1" xfId="1" applyFont="1" applyFill="1" applyBorder="1" applyAlignment="1" applyProtection="1">
      <alignment horizontal="justify" vertical="center" wrapText="1"/>
      <protection locked="0"/>
    </xf>
    <xf numFmtId="9" fontId="2" fillId="11" borderId="1" xfId="1" applyFont="1" applyFill="1" applyBorder="1" applyAlignment="1" applyProtection="1">
      <alignment horizontal="justify" vertical="center" wrapText="1"/>
      <protection locked="0"/>
    </xf>
    <xf numFmtId="9" fontId="2" fillId="0" borderId="1" xfId="1" applyFont="1" applyBorder="1" applyAlignment="1" applyProtection="1">
      <alignment horizontal="justify" vertical="center" wrapText="1"/>
      <protection locked="0"/>
    </xf>
    <xf numFmtId="0" fontId="43" fillId="2" borderId="1" xfId="0" applyFont="1" applyFill="1" applyBorder="1" applyAlignment="1" applyProtection="1">
      <alignment horizontal="justify" vertical="center" wrapText="1"/>
      <protection locked="0"/>
    </xf>
    <xf numFmtId="0" fontId="43" fillId="0" borderId="26" xfId="0" applyFont="1" applyBorder="1" applyAlignment="1" applyProtection="1">
      <alignment horizontal="justify" vertical="center" wrapText="1"/>
      <protection locked="0"/>
    </xf>
    <xf numFmtId="0" fontId="2" fillId="0" borderId="0" xfId="0" applyFont="1" applyProtection="1">
      <protection hidden="1"/>
    </xf>
    <xf numFmtId="165" fontId="2" fillId="0" borderId="1" xfId="0" applyNumberFormat="1" applyFont="1" applyBorder="1" applyAlignment="1" applyProtection="1">
      <alignment horizontal="justify" vertical="center" wrapText="1"/>
      <protection locked="0" hidden="1"/>
    </xf>
    <xf numFmtId="14" fontId="2" fillId="0" borderId="1" xfId="0" applyNumberFormat="1" applyFont="1" applyBorder="1" applyAlignment="1" applyProtection="1">
      <alignment horizontal="justify" vertical="center" wrapText="1"/>
      <protection hidden="1"/>
    </xf>
    <xf numFmtId="1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justify" vertical="center"/>
    </xf>
    <xf numFmtId="0" fontId="2" fillId="0" borderId="42"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9" fontId="0" fillId="0" borderId="2" xfId="5" applyFont="1" applyBorder="1" applyAlignment="1" applyProtection="1">
      <alignment horizontal="justify" vertical="center" wrapText="1"/>
      <protection locked="0"/>
    </xf>
    <xf numFmtId="0" fontId="7" fillId="12" borderId="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2" borderId="38"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41" fillId="4" borderId="1" xfId="0" applyFont="1" applyFill="1" applyBorder="1" applyAlignment="1" applyProtection="1">
      <alignment horizontal="center" vertical="center" wrapText="1"/>
      <protection hidden="1"/>
    </xf>
    <xf numFmtId="0" fontId="41" fillId="4" borderId="26" xfId="0" applyFont="1" applyFill="1" applyBorder="1" applyAlignment="1" applyProtection="1">
      <alignment horizontal="center" vertical="center" wrapText="1"/>
      <protection hidden="1"/>
    </xf>
    <xf numFmtId="9" fontId="7" fillId="0" borderId="38" xfId="5" applyFont="1" applyBorder="1" applyAlignment="1" applyProtection="1">
      <alignment horizontal="center" vertical="center" wrapText="1"/>
      <protection locked="0"/>
    </xf>
    <xf numFmtId="0" fontId="2" fillId="0" borderId="2" xfId="0" applyFont="1" applyBorder="1" applyAlignment="1" applyProtection="1">
      <alignment horizontal="justify" vertical="center" wrapText="1"/>
      <protection locked="0"/>
    </xf>
    <xf numFmtId="0" fontId="7" fillId="0" borderId="1" xfId="0" applyFont="1" applyBorder="1" applyAlignment="1" applyProtection="1">
      <alignment horizontal="right" vertical="center" wrapText="1"/>
      <protection hidden="1"/>
    </xf>
    <xf numFmtId="9" fontId="7" fillId="0" borderId="2" xfId="5" applyFont="1" applyBorder="1" applyAlignment="1" applyProtection="1">
      <alignment horizontal="center" vertical="center" wrapText="1"/>
      <protection locked="0"/>
    </xf>
    <xf numFmtId="0" fontId="2" fillId="0" borderId="38" xfId="0" applyFont="1" applyBorder="1" applyAlignment="1" applyProtection="1">
      <alignment horizontal="justify" vertical="center" wrapText="1"/>
      <protection locked="0"/>
    </xf>
    <xf numFmtId="9" fontId="2" fillId="0" borderId="38" xfId="5" applyFont="1" applyBorder="1" applyAlignment="1" applyProtection="1">
      <alignment vertical="center" wrapText="1"/>
      <protection locked="0"/>
    </xf>
    <xf numFmtId="0" fontId="2" fillId="0" borderId="0" xfId="0" applyFont="1" applyAlignment="1" applyProtection="1">
      <alignment horizontal="center" vertical="center" wrapText="1"/>
      <protection locked="0"/>
    </xf>
    <xf numFmtId="9" fontId="7" fillId="2" borderId="2" xfId="1" applyFont="1" applyFill="1" applyBorder="1" applyAlignment="1" applyProtection="1">
      <alignment horizontal="center" vertical="center" wrapText="1"/>
      <protection locked="0"/>
    </xf>
    <xf numFmtId="9" fontId="7" fillId="2" borderId="38" xfId="1" applyFont="1" applyFill="1" applyBorder="1" applyAlignment="1" applyProtection="1">
      <alignment horizontal="center" vertical="center" wrapText="1"/>
      <protection locked="0"/>
    </xf>
    <xf numFmtId="9" fontId="1" fillId="0" borderId="38" xfId="1" applyFont="1" applyBorder="1" applyAlignment="1" applyProtection="1">
      <alignment horizontal="left" vertical="center" wrapText="1"/>
      <protection locked="0"/>
    </xf>
    <xf numFmtId="0" fontId="2" fillId="0" borderId="26" xfId="0" quotePrefix="1" applyFont="1" applyBorder="1" applyAlignment="1" applyProtection="1">
      <alignment horizontal="left" vertical="center" wrapText="1"/>
      <protection hidden="1"/>
    </xf>
    <xf numFmtId="9" fontId="2" fillId="0" borderId="2" xfId="5" applyFont="1" applyFill="1" applyBorder="1" applyAlignment="1" applyProtection="1">
      <alignment horizontal="center" vertical="center" wrapText="1"/>
      <protection locked="0"/>
    </xf>
    <xf numFmtId="0" fontId="0" fillId="0" borderId="26" xfId="0" applyBorder="1" applyAlignment="1" applyProtection="1">
      <alignment horizontal="justify" vertical="center" wrapText="1"/>
      <protection hidden="1"/>
    </xf>
    <xf numFmtId="14" fontId="2" fillId="0" borderId="0" xfId="0" applyNumberFormat="1" applyFont="1" applyAlignment="1" applyProtection="1">
      <alignment horizontal="center" vertical="center"/>
      <protection hidden="1"/>
    </xf>
    <xf numFmtId="14" fontId="2" fillId="0" borderId="0" xfId="0" applyNumberFormat="1" applyFont="1" applyAlignment="1" applyProtection="1">
      <alignment horizontal="center" vertical="center" wrapText="1"/>
      <protection locked="0"/>
    </xf>
    <xf numFmtId="166" fontId="0" fillId="0" borderId="0" xfId="7" applyNumberFormat="1" applyFont="1" applyBorder="1" applyAlignment="1">
      <alignment vertical="center"/>
    </xf>
    <xf numFmtId="166" fontId="0" fillId="0" borderId="1" xfId="7" applyNumberFormat="1" applyFont="1" applyBorder="1" applyAlignment="1">
      <alignment vertical="center"/>
    </xf>
    <xf numFmtId="166" fontId="7" fillId="0" borderId="0" xfId="7" applyNumberFormat="1" applyFont="1" applyBorder="1" applyAlignment="1">
      <alignment vertical="center"/>
    </xf>
    <xf numFmtId="166" fontId="7" fillId="0" borderId="1" xfId="7" applyNumberFormat="1" applyFont="1" applyBorder="1" applyAlignment="1">
      <alignment vertical="center"/>
    </xf>
    <xf numFmtId="0" fontId="15" fillId="8" borderId="6" xfId="0" applyFont="1" applyFill="1" applyBorder="1" applyAlignment="1">
      <alignment horizontal="center" vertical="center" wrapText="1"/>
    </xf>
    <xf numFmtId="0" fontId="15" fillId="8" borderId="29" xfId="0" applyFont="1" applyFill="1" applyBorder="1" applyAlignment="1">
      <alignment horizontal="right" vertical="center"/>
    </xf>
    <xf numFmtId="0" fontId="2" fillId="2" borderId="4" xfId="0" applyFont="1" applyFill="1" applyBorder="1" applyAlignment="1" applyProtection="1">
      <alignment horizontal="left" vertical="center" wrapText="1"/>
      <protection locked="0"/>
    </xf>
    <xf numFmtId="0" fontId="5" fillId="0" borderId="1" xfId="0" applyFont="1" applyBorder="1" applyAlignment="1">
      <alignment horizontal="center" vertical="center" wrapText="1"/>
    </xf>
    <xf numFmtId="0" fontId="15" fillId="8" borderId="1" xfId="0" applyFont="1" applyFill="1" applyBorder="1" applyAlignment="1">
      <alignment horizontal="center" vertical="center"/>
    </xf>
    <xf numFmtId="0" fontId="41" fillId="0" borderId="1" xfId="0" applyFont="1" applyBorder="1" applyAlignment="1">
      <alignment horizontal="center" vertical="center" wrapText="1"/>
    </xf>
    <xf numFmtId="0" fontId="15" fillId="8" borderId="13" xfId="0" applyFont="1" applyFill="1" applyBorder="1" applyAlignment="1">
      <alignment horizontal="center" vertical="center"/>
    </xf>
    <xf numFmtId="0" fontId="15" fillId="8" borderId="26" xfId="0" applyFont="1" applyFill="1" applyBorder="1" applyAlignment="1">
      <alignment horizontal="center" vertical="center"/>
    </xf>
    <xf numFmtId="0" fontId="15" fillId="8" borderId="52" xfId="0" applyFont="1" applyFill="1" applyBorder="1" applyAlignment="1">
      <alignment horizontal="center" vertical="center"/>
    </xf>
    <xf numFmtId="0" fontId="15" fillId="8" borderId="41" xfId="0" applyFont="1" applyFill="1" applyBorder="1" applyAlignment="1">
      <alignment horizontal="center" vertical="center"/>
    </xf>
    <xf numFmtId="0" fontId="5" fillId="0" borderId="26" xfId="0" applyFont="1" applyBorder="1" applyAlignment="1">
      <alignment horizontal="left" vertical="center" wrapText="1"/>
    </xf>
    <xf numFmtId="0" fontId="5" fillId="0" borderId="52" xfId="0" applyFont="1" applyBorder="1" applyAlignment="1">
      <alignment horizontal="left" vertical="center" wrapText="1"/>
    </xf>
    <xf numFmtId="0" fontId="5" fillId="0" borderId="41" xfId="0" applyFont="1" applyBorder="1" applyAlignment="1">
      <alignment horizontal="left" vertical="center" wrapText="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0" fontId="14" fillId="0" borderId="10" xfId="3" applyFill="1" applyBorder="1" applyAlignment="1">
      <alignment horizontal="center" vertical="center" wrapText="1"/>
    </xf>
    <xf numFmtId="0" fontId="14" fillId="0" borderId="40" xfId="3" applyFill="1"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15" fillId="8" borderId="3" xfId="0" applyFont="1" applyFill="1" applyBorder="1" applyAlignment="1">
      <alignment horizontal="center" vertical="center" wrapText="1"/>
    </xf>
    <xf numFmtId="0" fontId="15" fillId="8" borderId="27"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4" fillId="0" borderId="5" xfId="4" applyFill="1" applyBorder="1" applyAlignment="1">
      <alignment horizontal="center" vertical="center" wrapText="1"/>
    </xf>
    <xf numFmtId="0" fontId="14" fillId="0" borderId="10" xfId="4" applyFill="1" applyBorder="1" applyAlignment="1">
      <alignment horizontal="center" vertical="center" wrapText="1"/>
    </xf>
    <xf numFmtId="0" fontId="14" fillId="0" borderId="17" xfId="4" applyFill="1" applyBorder="1" applyAlignment="1">
      <alignment horizontal="center" vertical="center" wrapText="1"/>
    </xf>
    <xf numFmtId="0" fontId="0" fillId="0" borderId="8" xfId="0" applyBorder="1" applyAlignment="1">
      <alignment horizontal="center" vertical="center" wrapText="1"/>
    </xf>
    <xf numFmtId="0" fontId="0" fillId="0" borderId="38" xfId="0"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13" borderId="4" xfId="0" applyFont="1" applyFill="1" applyBorder="1" applyAlignment="1" applyProtection="1">
      <alignment horizontal="center" vertical="center" wrapText="1"/>
      <protection locked="0"/>
    </xf>
    <xf numFmtId="0" fontId="7" fillId="13" borderId="7"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9" fillId="13" borderId="4" xfId="0" applyFont="1" applyFill="1" applyBorder="1" applyAlignment="1" applyProtection="1">
      <alignment horizontal="center" vertical="center" wrapText="1"/>
      <protection locked="0"/>
    </xf>
    <xf numFmtId="0" fontId="9" fillId="13"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2" fillId="0" borderId="5" xfId="0" applyFont="1" applyBorder="1" applyAlignment="1" applyProtection="1">
      <alignment horizontal="center" vertical="center" wrapText="1"/>
      <protection hidden="1"/>
    </xf>
    <xf numFmtId="0" fontId="0" fillId="0" borderId="1" xfId="0" applyBorder="1" applyAlignment="1" applyProtection="1">
      <alignment horizontal="left" vertical="center" wrapText="1"/>
      <protection locked="0"/>
    </xf>
    <xf numFmtId="43" fontId="0" fillId="0" borderId="1" xfId="2"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hidden="1"/>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0" fillId="0" borderId="4" xfId="0" applyBorder="1" applyAlignment="1" applyProtection="1">
      <alignment horizontal="left"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9" fontId="0" fillId="0" borderId="1" xfId="1" applyFont="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9" fillId="3" borderId="5"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1" xfId="0" applyFont="1" applyFill="1" applyBorder="1" applyAlignment="1" applyProtection="1">
      <alignment horizontal="center" vertical="center"/>
      <protection hidden="1"/>
    </xf>
    <xf numFmtId="0" fontId="11" fillId="14" borderId="4" xfId="0" applyFont="1" applyFill="1" applyBorder="1" applyAlignment="1" applyProtection="1">
      <alignment horizontal="center" vertical="center" wrapText="1"/>
      <protection hidden="1"/>
    </xf>
    <xf numFmtId="0" fontId="11" fillId="14" borderId="1" xfId="0" applyFont="1" applyFill="1" applyBorder="1" applyAlignment="1" applyProtection="1">
      <alignment horizontal="center" vertical="center" wrapText="1"/>
      <protection hidden="1"/>
    </xf>
    <xf numFmtId="0" fontId="11" fillId="15" borderId="4" xfId="0" applyFont="1" applyFill="1" applyBorder="1" applyAlignment="1" applyProtection="1">
      <alignment horizontal="center" vertical="center"/>
      <protection hidden="1"/>
    </xf>
    <xf numFmtId="9" fontId="10" fillId="6" borderId="4" xfId="1" applyFont="1" applyFill="1" applyBorder="1" applyAlignment="1" applyProtection="1">
      <alignment horizontal="center" vertical="center"/>
      <protection hidden="1"/>
    </xf>
    <xf numFmtId="9" fontId="10" fillId="6" borderId="30" xfId="1" applyFont="1" applyFill="1" applyBorder="1" applyAlignment="1" applyProtection="1">
      <alignment horizontal="center" vertical="center"/>
      <protection hidden="1"/>
    </xf>
    <xf numFmtId="0" fontId="10" fillId="5" borderId="3" xfId="0" applyFont="1" applyFill="1" applyBorder="1" applyAlignment="1" applyProtection="1">
      <alignment horizontal="center" vertical="center"/>
      <protection hidden="1"/>
    </xf>
    <xf numFmtId="0" fontId="10" fillId="5" borderId="4" xfId="0" applyFont="1" applyFill="1" applyBorder="1" applyAlignment="1" applyProtection="1">
      <alignment horizontal="center" vertical="center"/>
      <protection hidden="1"/>
    </xf>
    <xf numFmtId="0" fontId="10" fillId="5" borderId="27" xfId="0" applyFont="1" applyFill="1" applyBorder="1" applyAlignment="1" applyProtection="1">
      <alignment horizontal="center" vertical="center"/>
      <protection hidden="1"/>
    </xf>
    <xf numFmtId="9" fontId="1" fillId="0" borderId="4"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0" fontId="9" fillId="12" borderId="38" xfId="0" applyFont="1" applyFill="1" applyBorder="1" applyAlignment="1" applyProtection="1">
      <alignment horizontal="center" vertical="center" wrapText="1"/>
      <protection locked="0"/>
    </xf>
    <xf numFmtId="0" fontId="9" fillId="12" borderId="8"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9" fillId="12" borderId="4" xfId="0" applyFont="1" applyFill="1" applyBorder="1" applyAlignment="1" applyProtection="1">
      <alignment horizontal="center" vertical="center" wrapText="1"/>
      <protection locked="0"/>
    </xf>
    <xf numFmtId="0" fontId="9" fillId="12" borderId="7"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9" fontId="1" fillId="0" borderId="15" xfId="1"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9" fontId="1" fillId="0" borderId="16" xfId="1" applyFont="1" applyBorder="1" applyAlignment="1" applyProtection="1">
      <alignment horizontal="center" vertical="center" wrapText="1"/>
      <protection locked="0"/>
    </xf>
    <xf numFmtId="0" fontId="9" fillId="12" borderId="15" xfId="0" applyFont="1" applyFill="1" applyBorder="1" applyAlignment="1" applyProtection="1">
      <alignment horizontal="center" vertical="center" wrapText="1"/>
      <protection locked="0"/>
    </xf>
    <xf numFmtId="0" fontId="9" fillId="12" borderId="2" xfId="0" applyFont="1" applyFill="1" applyBorder="1" applyAlignment="1" applyProtection="1">
      <alignment horizontal="center" vertical="center" wrapText="1"/>
      <protection locked="0"/>
    </xf>
    <xf numFmtId="0" fontId="9" fillId="0" borderId="4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9" fontId="2" fillId="0" borderId="15" xfId="1" applyFont="1" applyBorder="1" applyAlignment="1" applyProtection="1">
      <alignment horizontal="center" vertical="center" wrapText="1"/>
      <protection locked="0"/>
    </xf>
    <xf numFmtId="9" fontId="2" fillId="0" borderId="2" xfId="1" applyFont="1" applyBorder="1" applyAlignment="1" applyProtection="1">
      <alignment horizontal="center" vertical="center" wrapText="1"/>
      <protection locked="0"/>
    </xf>
    <xf numFmtId="9" fontId="2" fillId="0" borderId="16" xfId="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7" fillId="13" borderId="15" xfId="0" applyFont="1" applyFill="1" applyBorder="1" applyAlignment="1" applyProtection="1">
      <alignment horizontal="center" vertical="center" wrapText="1"/>
      <protection locked="0"/>
    </xf>
    <xf numFmtId="0" fontId="7" fillId="13" borderId="2" xfId="0" applyFont="1" applyFill="1" applyBorder="1" applyAlignment="1" applyProtection="1">
      <alignment horizontal="center" vertical="center" wrapText="1"/>
      <protection locked="0"/>
    </xf>
    <xf numFmtId="0" fontId="7" fillId="13" borderId="16"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9" fillId="13" borderId="15" xfId="0" applyFont="1" applyFill="1" applyBorder="1" applyAlignment="1" applyProtection="1">
      <alignment horizontal="center" vertical="center" wrapText="1"/>
      <protection locked="0"/>
    </xf>
    <xf numFmtId="0" fontId="9" fillId="13" borderId="2" xfId="0" applyFont="1" applyFill="1" applyBorder="1" applyAlignment="1" applyProtection="1">
      <alignment horizontal="center" vertical="center" wrapText="1"/>
      <protection locked="0"/>
    </xf>
    <xf numFmtId="0" fontId="9" fillId="13" borderId="16" xfId="0"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9" fontId="5" fillId="0" borderId="1" xfId="1" applyFont="1" applyBorder="1" applyAlignment="1" applyProtection="1">
      <alignment horizontal="left" vertical="center" wrapText="1"/>
      <protection locked="0"/>
    </xf>
    <xf numFmtId="0" fontId="9" fillId="12" borderId="1" xfId="0" applyFont="1" applyFill="1" applyBorder="1" applyAlignment="1" applyProtection="1">
      <alignment horizontal="center" vertical="center" wrapText="1"/>
      <protection locked="0"/>
    </xf>
    <xf numFmtId="0" fontId="54" fillId="8" borderId="0" xfId="0" applyFont="1" applyFill="1" applyAlignment="1" applyProtection="1">
      <alignment horizontal="center" vertical="center"/>
      <protection hidden="1"/>
    </xf>
    <xf numFmtId="0" fontId="10" fillId="5" borderId="47" xfId="0" applyFont="1" applyFill="1" applyBorder="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8" fillId="15" borderId="8"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32"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3" fillId="9" borderId="1" xfId="0" applyFont="1" applyFill="1" applyBorder="1" applyAlignment="1">
      <alignment horizontal="center" vertical="center" wrapText="1"/>
    </xf>
    <xf numFmtId="0" fontId="21" fillId="0" borderId="26" xfId="0" applyFont="1" applyBorder="1" applyAlignment="1">
      <alignment horizontal="center" vertical="center" wrapText="1"/>
    </xf>
    <xf numFmtId="0" fontId="18" fillId="9" borderId="1" xfId="0" applyFont="1" applyFill="1" applyBorder="1" applyAlignment="1">
      <alignment vertical="center" wrapText="1"/>
    </xf>
    <xf numFmtId="0" fontId="22" fillId="10"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9" fontId="20" fillId="0" borderId="1" xfId="0" applyNumberFormat="1" applyFont="1" applyBorder="1" applyAlignment="1">
      <alignment vertical="center" wrapText="1"/>
    </xf>
    <xf numFmtId="0" fontId="19" fillId="0" borderId="5" xfId="0" applyFont="1" applyBorder="1" applyAlignment="1">
      <alignment vertical="center" wrapText="1"/>
    </xf>
    <xf numFmtId="0" fontId="18" fillId="9" borderId="1" xfId="0" applyFont="1" applyFill="1" applyBorder="1" applyAlignment="1">
      <alignment wrapText="1"/>
    </xf>
    <xf numFmtId="0" fontId="21" fillId="0" borderId="1" xfId="0" applyFont="1" applyBorder="1" applyAlignment="1">
      <alignment vertical="center" wrapText="1"/>
    </xf>
    <xf numFmtId="0" fontId="2" fillId="0" borderId="15" xfId="0" applyFont="1" applyBorder="1" applyAlignment="1" applyProtection="1">
      <alignment horizontal="justify" vertical="center" wrapText="1"/>
      <protection locked="0"/>
    </xf>
    <xf numFmtId="0" fontId="2" fillId="0" borderId="16" xfId="0" applyFont="1" applyBorder="1" applyAlignment="1" applyProtection="1">
      <alignment horizontal="justify" vertical="center" wrapText="1"/>
      <protection locked="0"/>
    </xf>
    <xf numFmtId="0" fontId="2" fillId="0" borderId="11" xfId="0" applyFont="1" applyBorder="1" applyAlignment="1" applyProtection="1">
      <alignment horizontal="justify" vertical="center" wrapText="1"/>
      <protection locked="0"/>
    </xf>
    <xf numFmtId="0" fontId="2" fillId="0" borderId="44"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2" fillId="0" borderId="16" xfId="5" applyFont="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16"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9" fillId="0" borderId="51"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0" fillId="0" borderId="2" xfId="5" applyFont="1" applyBorder="1" applyAlignment="1" applyProtection="1">
      <alignment horizontal="justify" vertical="center" wrapText="1"/>
      <protection locked="0"/>
    </xf>
    <xf numFmtId="0" fontId="37" fillId="2" borderId="1"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0" fontId="38" fillId="16"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7" fillId="12" borderId="7"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left" vertical="center" wrapText="1"/>
      <protection locked="0"/>
    </xf>
    <xf numFmtId="9" fontId="39" fillId="0" borderId="7" xfId="1" applyFont="1" applyFill="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hidden="1"/>
    </xf>
    <xf numFmtId="0" fontId="39" fillId="0" borderId="7" xfId="0" applyFont="1" applyBorder="1" applyAlignment="1" applyProtection="1">
      <alignment horizontal="center" vertical="center" wrapText="1"/>
      <protection locked="0" hidden="1"/>
    </xf>
    <xf numFmtId="10" fontId="39" fillId="0" borderId="1" xfId="1" applyNumberFormat="1" applyFont="1" applyBorder="1" applyAlignment="1" applyProtection="1">
      <alignment horizontal="center" vertical="center" wrapText="1"/>
      <protection locked="0"/>
    </xf>
    <xf numFmtId="10" fontId="39" fillId="0" borderId="7" xfId="1" applyNumberFormat="1" applyFont="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9" fontId="39" fillId="0" borderId="7"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8" fillId="17" borderId="1" xfId="0" applyFont="1" applyFill="1" applyBorder="1" applyAlignment="1" applyProtection="1">
      <alignment horizontal="center" vertical="center" wrapText="1"/>
      <protection locked="0"/>
    </xf>
    <xf numFmtId="0" fontId="38" fillId="17" borderId="7"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9" fontId="1" fillId="0" borderId="1" xfId="1" applyFont="1" applyBorder="1" applyAlignment="1" applyProtection="1">
      <alignment horizontal="center" vertical="center" wrapText="1"/>
      <protection locked="0"/>
    </xf>
    <xf numFmtId="10" fontId="2" fillId="0" borderId="1" xfId="1" applyNumberFormat="1" applyFont="1" applyBorder="1" applyAlignment="1" applyProtection="1">
      <alignment horizontal="center" vertical="center" wrapText="1"/>
      <protection locked="0"/>
    </xf>
    <xf numFmtId="10" fontId="2" fillId="0" borderId="7" xfId="1"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hidden="1"/>
    </xf>
    <xf numFmtId="9" fontId="35" fillId="0" borderId="1" xfId="1"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9" fontId="37" fillId="0" borderId="1" xfId="1" applyFont="1" applyBorder="1" applyAlignment="1" applyProtection="1">
      <alignment horizontal="center" vertical="center" wrapText="1"/>
      <protection locked="0"/>
    </xf>
    <xf numFmtId="9" fontId="41" fillId="0" borderId="1" xfId="1"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9" fontId="2"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2" fillId="0" borderId="8"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9" fontId="7" fillId="0" borderId="8" xfId="1" applyFont="1" applyBorder="1" applyAlignment="1" applyProtection="1">
      <alignment horizontal="center" vertical="center" wrapText="1"/>
      <protection locked="0"/>
    </xf>
    <xf numFmtId="9" fontId="7" fillId="0" borderId="16" xfId="1" applyFont="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0" borderId="35"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9" fillId="0" borderId="21"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9" fontId="2" fillId="0" borderId="21" xfId="1" applyFont="1" applyBorder="1" applyAlignment="1" applyProtection="1">
      <alignment horizontal="center" vertical="center" wrapText="1"/>
      <protection locked="0"/>
    </xf>
    <xf numFmtId="9" fontId="2" fillId="0" borderId="24" xfId="1" applyFont="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12" borderId="24" xfId="0" applyFont="1" applyFill="1" applyBorder="1" applyAlignment="1" applyProtection="1">
      <alignment horizontal="center" vertical="center" wrapText="1"/>
      <protection locked="0"/>
    </xf>
    <xf numFmtId="0" fontId="9" fillId="12" borderId="21" xfId="0" applyFont="1" applyFill="1" applyBorder="1" applyAlignment="1" applyProtection="1">
      <alignment horizontal="center" vertical="center" wrapText="1"/>
      <protection locked="0"/>
    </xf>
    <xf numFmtId="0" fontId="9" fillId="12" borderId="24" xfId="0"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9" fontId="7" fillId="12" borderId="21" xfId="1" applyFont="1" applyFill="1" applyBorder="1" applyAlignment="1" applyProtection="1">
      <alignment horizontal="center" vertical="center" wrapText="1"/>
      <protection locked="0"/>
    </xf>
    <xf numFmtId="9" fontId="7" fillId="12" borderId="24" xfId="1"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9" fontId="1" fillId="0" borderId="21" xfId="1" applyFont="1" applyBorder="1" applyAlignment="1" applyProtection="1">
      <alignment horizontal="left" vertical="center" wrapText="1"/>
      <protection locked="0"/>
    </xf>
    <xf numFmtId="9" fontId="1" fillId="0" borderId="24" xfId="1" applyFont="1" applyBorder="1" applyAlignment="1" applyProtection="1">
      <alignment horizontal="left" vertical="center" wrapText="1"/>
      <protection locked="0"/>
    </xf>
    <xf numFmtId="9" fontId="7" fillId="0" borderId="21" xfId="1" applyFont="1" applyBorder="1" applyAlignment="1" applyProtection="1">
      <alignment horizontal="center" vertical="center" wrapText="1"/>
      <protection locked="0"/>
    </xf>
    <xf numFmtId="9" fontId="7" fillId="0" borderId="24" xfId="1" applyFont="1" applyBorder="1" applyAlignment="1" applyProtection="1">
      <alignment horizontal="center" vertical="center" wrapText="1"/>
      <protection locked="0"/>
    </xf>
    <xf numFmtId="0" fontId="2" fillId="0" borderId="15"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9" fillId="2" borderId="38" xfId="0" applyFont="1" applyFill="1" applyBorder="1" applyAlignment="1" applyProtection="1">
      <alignment horizontal="center" vertical="center" wrapText="1"/>
      <protection locked="0"/>
    </xf>
    <xf numFmtId="9" fontId="0" fillId="0" borderId="16" xfId="5" applyFont="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9" fontId="2" fillId="0" borderId="15" xfId="0" applyNumberFormat="1" applyFont="1" applyBorder="1" applyAlignment="1" applyProtection="1">
      <alignment horizontal="center" vertical="center" wrapText="1"/>
      <protection locked="0"/>
    </xf>
    <xf numFmtId="9" fontId="2" fillId="0" borderId="15" xfId="5" applyFont="1" applyFill="1" applyBorder="1" applyAlignment="1" applyProtection="1">
      <alignment horizontal="center" vertical="center" wrapText="1"/>
      <protection locked="0"/>
    </xf>
    <xf numFmtId="9" fontId="2" fillId="0" borderId="16" xfId="5" applyFont="1" applyFill="1" applyBorder="1" applyAlignment="1" applyProtection="1">
      <alignment horizontal="center" vertical="center" wrapText="1"/>
      <protection locked="0"/>
    </xf>
    <xf numFmtId="0" fontId="2" fillId="18" borderId="15" xfId="0" applyFont="1" applyFill="1" applyBorder="1" applyAlignment="1" applyProtection="1">
      <alignment horizontal="center" vertical="center" wrapText="1"/>
      <protection locked="0"/>
    </xf>
    <xf numFmtId="0" fontId="2" fillId="18" borderId="16"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7" fillId="2" borderId="38"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9" fontId="2" fillId="11" borderId="1" xfId="1" applyFont="1" applyFill="1" applyBorder="1" applyAlignment="1" applyProtection="1">
      <alignment horizontal="center" vertical="center" wrapText="1"/>
      <protection locked="0"/>
    </xf>
    <xf numFmtId="165" fontId="2" fillId="11" borderId="1" xfId="0" applyNumberFormat="1" applyFont="1" applyFill="1" applyBorder="1" applyAlignment="1" applyProtection="1">
      <alignment horizontal="center" vertical="center" wrapText="1"/>
      <protection locked="0" hidden="1"/>
    </xf>
    <xf numFmtId="0" fontId="2" fillId="11" borderId="1" xfId="0" applyFont="1" applyFill="1" applyBorder="1" applyAlignment="1" applyProtection="1">
      <alignment horizontal="center" vertical="center" wrapText="1"/>
      <protection locked="0" hidden="1"/>
    </xf>
    <xf numFmtId="0" fontId="9" fillId="0" borderId="36" xfId="0" applyFont="1" applyBorder="1" applyAlignment="1" applyProtection="1">
      <alignment horizontal="center" vertical="center" wrapText="1"/>
      <protection locked="0"/>
    </xf>
    <xf numFmtId="0" fontId="9" fillId="11" borderId="36" xfId="0" applyFont="1" applyFill="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7" fillId="11" borderId="1" xfId="0"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wrapText="1"/>
      <protection locked="0"/>
    </xf>
    <xf numFmtId="9" fontId="2" fillId="0" borderId="38" xfId="1" applyFont="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2" fillId="11" borderId="5" xfId="0" quotePrefix="1" applyFont="1" applyFill="1" applyBorder="1" applyAlignment="1" applyProtection="1">
      <alignment horizontal="center" vertical="center" wrapText="1"/>
      <protection hidden="1"/>
    </xf>
    <xf numFmtId="0" fontId="9" fillId="2" borderId="2"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hidden="1"/>
    </xf>
    <xf numFmtId="0" fontId="2" fillId="0" borderId="2" xfId="0" applyFont="1" applyBorder="1" applyAlignment="1" applyProtection="1">
      <alignment horizontal="center" vertical="center" wrapText="1"/>
      <protection locked="0" hidden="1"/>
    </xf>
    <xf numFmtId="0" fontId="2" fillId="0" borderId="38" xfId="0" applyFont="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7" fillId="0" borderId="2" xfId="1" applyFont="1" applyBorder="1" applyAlignment="1" applyProtection="1">
      <alignment horizontal="center" vertical="center" wrapText="1"/>
      <protection locked="0"/>
    </xf>
    <xf numFmtId="9" fontId="7" fillId="0" borderId="38" xfId="1" applyFont="1" applyBorder="1" applyAlignment="1" applyProtection="1">
      <alignment horizontal="center" vertical="center" wrapText="1"/>
      <protection locked="0"/>
    </xf>
    <xf numFmtId="0" fontId="9" fillId="11" borderId="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9" fontId="1" fillId="0" borderId="38" xfId="1" applyFont="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38" xfId="0" applyFont="1" applyFill="1" applyBorder="1" applyAlignment="1" applyProtection="1">
      <alignment horizontal="center" vertical="center" wrapText="1"/>
      <protection locked="0"/>
    </xf>
    <xf numFmtId="0" fontId="2" fillId="18" borderId="38" xfId="0" applyFont="1" applyFill="1" applyBorder="1" applyAlignment="1" applyProtection="1">
      <alignment horizontal="center" vertical="center" wrapText="1"/>
      <protection locked="0"/>
    </xf>
    <xf numFmtId="9" fontId="2" fillId="0" borderId="38" xfId="5"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7"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13" borderId="1" xfId="0" applyFont="1" applyFill="1" applyBorder="1" applyAlignment="1" applyProtection="1">
      <alignment horizontal="center" vertical="center" wrapText="1"/>
      <protection locked="0"/>
    </xf>
    <xf numFmtId="9" fontId="5" fillId="0" borderId="1" xfId="1" applyFont="1" applyFill="1" applyBorder="1" applyAlignment="1" applyProtection="1">
      <alignment horizontal="left" vertical="center" wrapText="1"/>
      <protection locked="0"/>
    </xf>
    <xf numFmtId="0" fontId="41" fillId="13" borderId="1" xfId="0" applyFont="1" applyFill="1" applyBorder="1" applyAlignment="1" applyProtection="1">
      <alignment horizontal="center" vertical="center" wrapText="1"/>
      <protection locked="0"/>
    </xf>
    <xf numFmtId="0" fontId="41" fillId="12"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hidden="1"/>
    </xf>
    <xf numFmtId="0" fontId="28" fillId="16" borderId="1" xfId="0"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9" fontId="15" fillId="0" borderId="1" xfId="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9" fontId="41" fillId="12" borderId="1" xfId="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hidden="1"/>
    </xf>
    <xf numFmtId="0" fontId="33" fillId="0" borderId="1" xfId="0" applyFont="1" applyBorder="1" applyAlignment="1" applyProtection="1">
      <alignment horizontal="center" vertical="center" wrapText="1"/>
      <protection locked="0"/>
    </xf>
    <xf numFmtId="9" fontId="41" fillId="2" borderId="1" xfId="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9" fontId="0" fillId="0" borderId="38" xfId="1"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0" fontId="7" fillId="0" borderId="40"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9" fontId="7" fillId="12" borderId="7" xfId="1" applyFont="1" applyFill="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9" fontId="0" fillId="0" borderId="7" xfId="1"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0" fillId="0" borderId="5" xfId="0" quotePrefix="1" applyBorder="1" applyAlignment="1" applyProtection="1">
      <alignment horizontal="center" vertical="center" wrapText="1"/>
      <protection hidden="1"/>
    </xf>
    <xf numFmtId="9" fontId="0" fillId="0" borderId="1" xfId="1"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0" fillId="0" borderId="8" xfId="0"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hidden="1"/>
    </xf>
    <xf numFmtId="0" fontId="0" fillId="0" borderId="38" xfId="0" applyBorder="1" applyAlignment="1" applyProtection="1">
      <alignment horizontal="center" vertical="center" wrapText="1"/>
      <protection locked="0" hidden="1"/>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center" vertical="center" wrapText="1"/>
      <protection locked="0" hidden="1"/>
    </xf>
    <xf numFmtId="9" fontId="0" fillId="0" borderId="7" xfId="1" applyFont="1" applyBorder="1" applyAlignment="1" applyProtection="1">
      <alignment horizontal="left" vertical="center" wrapText="1"/>
      <protection locked="0"/>
    </xf>
    <xf numFmtId="0" fontId="7" fillId="0" borderId="46"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18" borderId="1" xfId="0" applyFill="1" applyBorder="1" applyAlignment="1" applyProtection="1">
      <alignmen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7" fillId="0" borderId="48"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9" fontId="0" fillId="0" borderId="15" xfId="5" applyFont="1" applyBorder="1" applyAlignment="1" applyProtection="1">
      <alignment horizontal="center" vertical="center" wrapText="1"/>
      <protection locked="0"/>
    </xf>
    <xf numFmtId="9" fontId="0" fillId="0" borderId="16" xfId="5"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9" fontId="0" fillId="0" borderId="16" xfId="5" applyFont="1" applyBorder="1" applyAlignment="1" applyProtection="1">
      <alignment horizontal="left" vertical="center" wrapText="1"/>
      <protection locked="0"/>
    </xf>
    <xf numFmtId="9" fontId="1" fillId="0" borderId="1" xfId="1" applyFont="1" applyFill="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hidden="1"/>
    </xf>
    <xf numFmtId="9" fontId="1" fillId="0" borderId="4" xfId="1" applyFont="1" applyFill="1" applyBorder="1" applyAlignment="1" applyProtection="1">
      <alignment horizontal="left" vertical="center" wrapText="1"/>
      <protection locked="0"/>
    </xf>
    <xf numFmtId="9" fontId="1" fillId="0" borderId="8" xfId="1" applyFont="1" applyFill="1" applyBorder="1" applyAlignment="1" applyProtection="1">
      <alignment horizontal="left" vertical="center" wrapText="1"/>
      <protection locked="0"/>
    </xf>
    <xf numFmtId="9" fontId="7" fillId="2" borderId="8" xfId="1" applyFont="1" applyFill="1" applyBorder="1" applyAlignment="1" applyProtection="1">
      <alignment horizontal="center" vertical="center" wrapText="1"/>
      <protection locked="0"/>
    </xf>
    <xf numFmtId="0" fontId="2" fillId="0" borderId="4" xfId="0" applyFont="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7" fillId="0" borderId="15" xfId="1" applyFont="1" applyBorder="1" applyAlignment="1" applyProtection="1">
      <alignment horizontal="center" vertical="center" wrapText="1"/>
      <protection locked="0"/>
    </xf>
    <xf numFmtId="9" fontId="7" fillId="0" borderId="15" xfId="5" applyFont="1" applyBorder="1" applyAlignment="1" applyProtection="1">
      <alignment horizontal="center" vertical="center" wrapText="1"/>
      <protection locked="0"/>
    </xf>
    <xf numFmtId="9" fontId="7" fillId="0" borderId="16" xfId="5" applyFont="1" applyBorder="1" applyAlignment="1" applyProtection="1">
      <alignment horizontal="center" vertical="center" wrapText="1"/>
      <protection locked="0"/>
    </xf>
    <xf numFmtId="9" fontId="7" fillId="0" borderId="38" xfId="5" applyFont="1" applyBorder="1" applyAlignment="1" applyProtection="1">
      <alignment horizontal="center" vertical="center" wrapText="1"/>
      <protection locked="0"/>
    </xf>
    <xf numFmtId="0" fontId="15" fillId="16" borderId="15" xfId="0" applyFont="1" applyFill="1" applyBorder="1" applyAlignment="1" applyProtection="1">
      <alignment horizontal="center" vertical="center" wrapText="1"/>
      <protection locked="0"/>
    </xf>
    <xf numFmtId="0" fontId="15" fillId="16" borderId="16" xfId="0" applyFont="1" applyFill="1" applyBorder="1" applyAlignment="1" applyProtection="1">
      <alignment horizontal="center" vertical="center" wrapText="1"/>
      <protection locked="0"/>
    </xf>
    <xf numFmtId="9" fontId="7" fillId="2" borderId="15" xfId="1" applyFont="1" applyFill="1" applyBorder="1" applyAlignment="1" applyProtection="1">
      <alignment horizontal="center" vertical="center" wrapText="1"/>
      <protection locked="0"/>
    </xf>
    <xf numFmtId="9" fontId="7" fillId="2" borderId="16" xfId="1" applyFont="1" applyFill="1" applyBorder="1" applyAlignment="1" applyProtection="1">
      <alignment horizontal="center" vertical="center" wrapText="1"/>
      <protection locked="0"/>
    </xf>
    <xf numFmtId="0" fontId="9" fillId="0" borderId="4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14" fontId="27" fillId="0" borderId="1" xfId="0" applyNumberFormat="1" applyFont="1" applyBorder="1" applyAlignment="1" applyProtection="1">
      <alignment horizontal="center" vertical="center" wrapText="1"/>
      <protection locked="0" hidden="1"/>
    </xf>
    <xf numFmtId="0" fontId="4" fillId="0" borderId="15"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9" fontId="0" fillId="0" borderId="15" xfId="1" applyFont="1" applyBorder="1" applyAlignment="1" applyProtection="1">
      <alignment horizontal="center" vertical="center" wrapText="1"/>
      <protection locked="0"/>
    </xf>
    <xf numFmtId="9" fontId="0" fillId="0" borderId="4" xfId="1" applyFont="1" applyBorder="1" applyAlignment="1" applyProtection="1">
      <alignment horizontal="left" vertical="center" wrapText="1"/>
      <protection locked="0"/>
    </xf>
    <xf numFmtId="9" fontId="1" fillId="0" borderId="8" xfId="1" applyFont="1" applyBorder="1" applyAlignment="1" applyProtection="1">
      <alignment horizontal="left" vertical="center" wrapText="1"/>
      <protection locked="0"/>
    </xf>
    <xf numFmtId="9" fontId="7" fillId="2" borderId="7" xfId="1" applyFont="1" applyFill="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13" borderId="8" xfId="0" applyFont="1" applyFill="1" applyBorder="1" applyAlignment="1" applyProtection="1">
      <alignment horizontal="center" vertical="center" wrapText="1"/>
      <protection locked="0"/>
    </xf>
    <xf numFmtId="0" fontId="7" fillId="13" borderId="8"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4" fillId="0" borderId="1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2" fillId="19" borderId="15" xfId="0" applyFont="1" applyFill="1" applyBorder="1" applyAlignment="1" applyProtection="1">
      <alignment horizontal="center" vertical="center" wrapText="1"/>
      <protection locked="0"/>
    </xf>
    <xf numFmtId="0" fontId="2" fillId="19" borderId="16" xfId="0" applyFont="1" applyFill="1" applyBorder="1" applyAlignment="1" applyProtection="1">
      <alignment horizontal="center" vertical="center" wrapText="1"/>
      <protection locked="0"/>
    </xf>
    <xf numFmtId="9" fontId="4" fillId="0" borderId="1" xfId="1" applyFont="1" applyBorder="1" applyAlignment="1" applyProtection="1">
      <alignment horizontal="center" vertical="center" wrapText="1"/>
      <protection locked="0"/>
    </xf>
    <xf numFmtId="9" fontId="4" fillId="0" borderId="1" xfId="1" applyFont="1" applyFill="1" applyBorder="1" applyAlignment="1" applyProtection="1">
      <alignment horizontal="justify" vertical="center" wrapText="1"/>
      <protection locked="0"/>
    </xf>
    <xf numFmtId="9" fontId="5" fillId="0" borderId="15" xfId="5" applyFont="1" applyFill="1" applyBorder="1" applyAlignment="1" applyProtection="1">
      <alignment horizontal="justify" vertical="center" wrapText="1"/>
      <protection locked="0"/>
    </xf>
    <xf numFmtId="9" fontId="5" fillId="0" borderId="16" xfId="5" applyFont="1" applyFill="1" applyBorder="1" applyAlignment="1" applyProtection="1">
      <alignment horizontal="justify" vertical="center" wrapText="1"/>
      <protection locked="0"/>
    </xf>
    <xf numFmtId="9" fontId="4" fillId="0" borderId="1" xfId="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9" fontId="2" fillId="0" borderId="2" xfId="5" applyFont="1" applyBorder="1" applyAlignment="1" applyProtection="1">
      <alignment horizontal="center" vertical="center" wrapText="1"/>
      <protection locked="0"/>
    </xf>
    <xf numFmtId="0" fontId="2" fillId="0" borderId="2" xfId="0" applyFont="1" applyBorder="1" applyAlignment="1" applyProtection="1">
      <alignment horizontal="justify" vertical="center" wrapText="1"/>
      <protection locked="0"/>
    </xf>
    <xf numFmtId="0" fontId="4" fillId="18" borderId="1" xfId="0" applyFont="1" applyFill="1" applyBorder="1" applyAlignment="1" applyProtection="1">
      <alignment vertical="center" wrapText="1"/>
      <protection locked="0"/>
    </xf>
    <xf numFmtId="0" fontId="2" fillId="0" borderId="2" xfId="0" applyFont="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6" xfId="0" applyFont="1" applyBorder="1" applyAlignment="1" applyProtection="1">
      <alignment vertical="center" wrapText="1"/>
      <protection locked="0"/>
    </xf>
    <xf numFmtId="0" fontId="0" fillId="0" borderId="1" xfId="0" applyFill="1" applyBorder="1" applyAlignment="1" applyProtection="1">
      <alignment horizontal="justify" vertical="center" wrapText="1"/>
      <protection locked="0"/>
    </xf>
    <xf numFmtId="0" fontId="0" fillId="0" borderId="1" xfId="0" applyFill="1" applyBorder="1" applyAlignment="1" applyProtection="1">
      <alignment horizontal="center" vertical="center" wrapText="1"/>
      <protection locked="0"/>
    </xf>
    <xf numFmtId="0" fontId="2" fillId="0" borderId="1" xfId="0" applyFont="1" applyFill="1" applyBorder="1" applyAlignment="1" applyProtection="1">
      <alignment horizontal="justify" vertical="center" wrapText="1"/>
      <protection locked="0"/>
    </xf>
    <xf numFmtId="0" fontId="2" fillId="0" borderId="1"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justify" vertical="center" wrapText="1"/>
      <protection locked="0"/>
    </xf>
    <xf numFmtId="0" fontId="0" fillId="0" borderId="7" xfId="0" applyFill="1" applyBorder="1" applyAlignment="1" applyProtection="1">
      <alignment horizontal="justify" vertical="center" wrapText="1"/>
      <protection locked="0"/>
    </xf>
    <xf numFmtId="0" fontId="0" fillId="0" borderId="7" xfId="0" applyFill="1" applyBorder="1" applyAlignment="1" applyProtection="1">
      <alignment horizontal="center" vertical="center" wrapText="1"/>
      <protection locked="0"/>
    </xf>
    <xf numFmtId="0" fontId="0" fillId="0" borderId="1" xfId="0" applyFill="1" applyBorder="1" applyAlignment="1" applyProtection="1">
      <alignment horizontal="left" vertical="center" wrapText="1"/>
      <protection locked="0"/>
    </xf>
    <xf numFmtId="0" fontId="39" fillId="0" borderId="1" xfId="0" applyFont="1" applyFill="1" applyBorder="1" applyAlignment="1">
      <alignment horizontal="center" vertical="center" wrapText="1"/>
    </xf>
    <xf numFmtId="0" fontId="0" fillId="0" borderId="1" xfId="0" applyFill="1" applyBorder="1" applyAlignment="1" applyProtection="1">
      <alignment horizontal="justify" vertical="center" wrapText="1"/>
      <protection hidden="1"/>
    </xf>
    <xf numFmtId="0" fontId="0" fillId="0" borderId="1"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2" fillId="0" borderId="1" xfId="0" applyFont="1" applyFill="1" applyBorder="1" applyAlignment="1" applyProtection="1">
      <alignment horizontal="justify" vertical="center" wrapText="1"/>
      <protection locked="0" hidden="1"/>
    </xf>
    <xf numFmtId="165" fontId="2" fillId="0" borderId="1" xfId="0" applyNumberFormat="1" applyFont="1" applyFill="1" applyBorder="1" applyAlignment="1" applyProtection="1">
      <alignment horizontal="justify" vertical="center" wrapText="1"/>
      <protection locked="0" hidden="1"/>
    </xf>
    <xf numFmtId="0" fontId="2" fillId="0" borderId="4"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hidden="1"/>
    </xf>
    <xf numFmtId="0" fontId="2" fillId="0" borderId="1" xfId="0" applyFont="1" applyFill="1" applyBorder="1" applyAlignment="1" applyProtection="1">
      <alignment horizontal="center" vertical="center" wrapText="1"/>
      <protection locked="0" hidden="1"/>
    </xf>
    <xf numFmtId="0" fontId="2" fillId="0" borderId="15" xfId="0" applyFont="1" applyFill="1" applyBorder="1" applyAlignment="1" applyProtection="1">
      <alignment horizontal="center" vertical="center" wrapText="1"/>
      <protection locked="0" hidden="1"/>
    </xf>
    <xf numFmtId="0" fontId="2" fillId="0" borderId="15"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hidden="1"/>
    </xf>
    <xf numFmtId="0" fontId="2" fillId="0" borderId="16"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justify" vertical="center" wrapText="1"/>
      <protection locked="0"/>
    </xf>
    <xf numFmtId="0" fontId="2" fillId="0" borderId="4" xfId="0" applyFont="1" applyFill="1" applyBorder="1" applyAlignment="1" applyProtection="1">
      <alignment horizontal="center" vertical="center" wrapText="1"/>
      <protection locked="0" hidden="1"/>
    </xf>
    <xf numFmtId="0" fontId="2" fillId="0" borderId="4"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Font="1" applyFill="1" applyBorder="1" applyAlignment="1" applyProtection="1">
      <alignment vertical="center" wrapText="1"/>
      <protection locked="0"/>
    </xf>
    <xf numFmtId="0" fontId="2" fillId="0" borderId="15" xfId="0" applyFont="1" applyFill="1" applyBorder="1" applyAlignment="1" applyProtection="1">
      <alignment horizontal="left" vertical="center" wrapText="1"/>
      <protection locked="0"/>
    </xf>
    <xf numFmtId="0" fontId="2" fillId="0" borderId="16"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justify" vertical="center" wrapText="1"/>
      <protection locked="0"/>
    </xf>
    <xf numFmtId="0" fontId="27" fillId="0" borderId="1" xfId="0" applyFont="1" applyFill="1" applyBorder="1" applyAlignment="1">
      <alignment horizontal="justify" vertical="center"/>
    </xf>
    <xf numFmtId="0" fontId="2" fillId="0" borderId="1" xfId="0" applyFont="1" applyFill="1" applyBorder="1" applyAlignment="1" applyProtection="1">
      <alignment vertical="center" wrapText="1"/>
      <protection locked="0"/>
    </xf>
    <xf numFmtId="0" fontId="2" fillId="0" borderId="8" xfId="0" applyFont="1" applyFill="1" applyBorder="1" applyAlignment="1" applyProtection="1">
      <alignment vertical="center" wrapText="1"/>
      <protection locked="0"/>
    </xf>
    <xf numFmtId="0" fontId="2" fillId="0" borderId="38" xfId="0" applyFont="1" applyFill="1" applyBorder="1" applyAlignment="1" applyProtection="1">
      <alignment vertical="center" wrapText="1"/>
      <protection locked="0"/>
    </xf>
    <xf numFmtId="0" fontId="2" fillId="0" borderId="4" xfId="0" applyFont="1" applyFill="1" applyBorder="1" applyAlignment="1" applyProtection="1">
      <alignment vertical="center" wrapText="1"/>
      <protection locked="0"/>
    </xf>
    <xf numFmtId="0" fontId="0" fillId="0" borderId="8" xfId="0" applyFill="1" applyBorder="1" applyAlignment="1" applyProtection="1">
      <alignment horizontal="left" vertical="center" wrapText="1"/>
      <protection hidden="1"/>
    </xf>
    <xf numFmtId="0" fontId="2" fillId="0" borderId="10" xfId="0" quotePrefix="1" applyFont="1" applyFill="1" applyBorder="1" applyAlignment="1" applyProtection="1">
      <alignment vertical="center" wrapText="1"/>
      <protection hidden="1"/>
    </xf>
    <xf numFmtId="0" fontId="2" fillId="0" borderId="6" xfId="0" quotePrefix="1" applyFont="1" applyFill="1" applyBorder="1" applyAlignment="1" applyProtection="1">
      <alignment horizontal="left" vertical="center" wrapText="1"/>
      <protection hidden="1"/>
    </xf>
    <xf numFmtId="0" fontId="0" fillId="0" borderId="1" xfId="0" applyFill="1" applyBorder="1" applyAlignment="1" applyProtection="1">
      <alignment vertical="center"/>
      <protection hidden="1"/>
    </xf>
  </cellXfs>
  <cellStyles count="8">
    <cellStyle name="Hipervínculo" xfId="4" builtinId="8"/>
    <cellStyle name="Hyperlink" xfId="3" xr:uid="{00000000-0005-0000-0000-000001000000}"/>
    <cellStyle name="Hyperlink 2" xfId="6" xr:uid="{6C700EED-4091-4DC9-B8FC-7AA43F459BE7}"/>
    <cellStyle name="Millares" xfId="2" builtinId="3"/>
    <cellStyle name="Millares 2" xfId="7" xr:uid="{74ED8753-16B7-4041-AAE6-0988ADB3F41A}"/>
    <cellStyle name="Normal" xfId="0" builtinId="0"/>
    <cellStyle name="Percent 2" xfId="5" xr:uid="{8711109F-B0FE-4D7C-BC9A-D773FCD58E5B}"/>
    <cellStyle name="Porcentaje" xfId="1" builtinId="5"/>
  </cellStyles>
  <dxfs count="1108">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ill>
        <patternFill>
          <bgColor rgb="FFFFC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ill>
        <patternFill>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ill>
        <patternFill>
          <bgColor rgb="FFFFFF00"/>
        </patternFill>
      </fill>
    </dxf>
    <dxf>
      <font>
        <color auto="1"/>
      </font>
      <numFmt numFmtId="0" formatCode="General"/>
      <fill>
        <patternFill>
          <fgColor auto="1"/>
          <bgColor rgb="FF00B050"/>
        </patternFill>
      </fill>
    </dxf>
    <dxf>
      <fill>
        <patternFill>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ill>
        <patternFill>
          <bgColor rgb="FF00B050"/>
        </patternFill>
      </fill>
    </dxf>
    <dxf>
      <font>
        <color auto="1"/>
      </font>
      <numFmt numFmtId="0" formatCode="General"/>
      <fill>
        <patternFill>
          <fgColor auto="1"/>
          <bgColor rgb="FFFF000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ill>
        <patternFill>
          <bgColor rgb="FFFFC000"/>
        </patternFill>
      </fill>
    </dxf>
    <dxf>
      <font>
        <color auto="1"/>
      </font>
      <numFmt numFmtId="0" formatCode="General"/>
      <fill>
        <patternFill>
          <fgColor auto="1"/>
          <bgColor rgb="FF00B05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ill>
        <patternFill>
          <bgColor rgb="FF00B050"/>
        </patternFill>
      </fill>
    </dxf>
    <dxf>
      <fill>
        <patternFill>
          <bgColor rgb="FFFFFF00"/>
        </patternFill>
      </fill>
    </dxf>
    <dxf>
      <font>
        <color theme="0"/>
      </font>
      <numFmt numFmtId="0" formatCode="General"/>
      <fill>
        <patternFill>
          <fgColor auto="1"/>
          <bgColor rgb="FFFF0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C0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ill>
        <patternFill>
          <bgColor rgb="FF92D05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color auto="1"/>
      </font>
      <numFmt numFmtId="0" formatCode="General"/>
      <fill>
        <patternFill>
          <fgColor auto="1"/>
          <bgColor rgb="FF92D050"/>
        </patternFill>
      </fill>
    </dxf>
    <dxf>
      <fill>
        <patternFill>
          <bgColor rgb="FFFFC000"/>
        </patternFill>
      </fill>
    </dxf>
    <dxf>
      <fill>
        <patternFill>
          <bgColor rgb="FFFFFF00"/>
        </patternFill>
      </fill>
    </dxf>
    <dxf>
      <fill>
        <patternFill>
          <bgColor rgb="FF00B050"/>
        </patternFill>
      </fill>
    </dxf>
    <dxf>
      <font>
        <color theme="0"/>
      </font>
      <numFmt numFmtId="0" formatCode="General"/>
      <fill>
        <patternFill>
          <bgColor rgb="FFFF00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ill>
        <patternFill>
          <bgColor rgb="FFFFC000"/>
        </patternFill>
      </fill>
    </dxf>
    <dxf>
      <fill>
        <patternFill>
          <bgColor rgb="FFFFFF00"/>
        </patternFill>
      </fill>
    </dxf>
    <dxf>
      <font>
        <color auto="1"/>
      </font>
      <numFmt numFmtId="0" formatCode="General"/>
      <fill>
        <patternFill>
          <fgColor auto="1"/>
          <bgColor rgb="FFFFFF00"/>
        </patternFill>
      </fill>
    </dxf>
    <dxf>
      <fill>
        <patternFill>
          <bgColor rgb="FF00B050"/>
        </patternFill>
      </fill>
    </dxf>
    <dxf>
      <font>
        <color auto="1"/>
      </font>
      <numFmt numFmtId="0" formatCode="General"/>
      <fill>
        <patternFill>
          <fgColor auto="1"/>
          <bgColor rgb="FFC0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92D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92D050"/>
        </patternFill>
      </fill>
    </dxf>
    <dxf>
      <font>
        <color auto="1"/>
      </font>
      <numFmt numFmtId="0" formatCode="General"/>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ill>
        <patternFill>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ont>
        <color auto="1"/>
      </font>
      <numFmt numFmtId="0" formatCode="General"/>
      <fill>
        <patternFill>
          <fgColor auto="1"/>
          <bgColor rgb="FFE37303"/>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fgColor auto="1"/>
          <bgColor rgb="FFFFC0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auto="1"/>
      </font>
      <numFmt numFmtId="0" formatCode="General"/>
      <fill>
        <patternFill>
          <fgColor auto="1"/>
          <bgColor rgb="FF92D050"/>
        </patternFill>
      </fill>
    </dxf>
    <dxf>
      <fill>
        <patternFill>
          <bgColor rgb="FFFFFF00"/>
        </patternFill>
      </fill>
    </dxf>
    <dxf>
      <fill>
        <patternFill>
          <bgColor rgb="FFFFC0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00"/>
        </patternFill>
      </fill>
    </dxf>
    <dxf>
      <fill>
        <patternFill>
          <bgColor rgb="FF92D050"/>
        </patternFill>
      </fill>
    </dxf>
    <dxf>
      <font>
        <color theme="0"/>
      </font>
      <numFmt numFmtId="0" formatCode="General"/>
      <fill>
        <patternFill>
          <bgColor rgb="FFFF00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F8F16E"/>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C0000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rgb="FFFFFF00"/>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8</xdr:col>
      <xdr:colOff>769621</xdr:colOff>
      <xdr:row>5</xdr:row>
      <xdr:rowOff>45720</xdr:rowOff>
    </xdr:from>
    <xdr:ext cx="4113752" cy="3866750"/>
    <xdr:pic>
      <xdr:nvPicPr>
        <xdr:cNvPr id="2" name="Imagen 1">
          <a:extLst>
            <a:ext uri="{FF2B5EF4-FFF2-40B4-BE49-F238E27FC236}">
              <a16:creationId xmlns:a16="http://schemas.microsoft.com/office/drawing/2014/main" id="{9403AC1F-C0A0-4B19-951F-0255B4D8DF6C}"/>
            </a:ext>
          </a:extLst>
        </xdr:cNvPr>
        <xdr:cNvPicPr>
          <a:picLocks noChangeAspect="1"/>
        </xdr:cNvPicPr>
      </xdr:nvPicPr>
      <xdr:blipFill>
        <a:blip xmlns:r="http://schemas.openxmlformats.org/officeDocument/2006/relationships" r:embed="rId1"/>
        <a:stretch>
          <a:fillRect/>
        </a:stretch>
      </xdr:blipFill>
      <xdr:spPr>
        <a:xfrm>
          <a:off x="6856096" y="998220"/>
          <a:ext cx="4113752" cy="3866750"/>
        </a:xfrm>
        <a:prstGeom prst="rect">
          <a:avLst/>
        </a:prstGeom>
      </xdr:spPr>
    </xdr:pic>
    <xdr:clientData/>
  </xdr:oneCellAnchor>
  <xdr:oneCellAnchor>
    <xdr:from>
      <xdr:col>1</xdr:col>
      <xdr:colOff>0</xdr:colOff>
      <xdr:row>5</xdr:row>
      <xdr:rowOff>0</xdr:rowOff>
    </xdr:from>
    <xdr:ext cx="4128180" cy="6176508"/>
    <xdr:pic>
      <xdr:nvPicPr>
        <xdr:cNvPr id="3" name="Imagen 2">
          <a:extLst>
            <a:ext uri="{FF2B5EF4-FFF2-40B4-BE49-F238E27FC236}">
              <a16:creationId xmlns:a16="http://schemas.microsoft.com/office/drawing/2014/main" id="{4C3D5E45-1EE3-432C-A392-FE77DD4501AB}"/>
            </a:ext>
          </a:extLst>
        </xdr:cNvPr>
        <xdr:cNvPicPr>
          <a:picLocks noChangeAspect="1"/>
        </xdr:cNvPicPr>
      </xdr:nvPicPr>
      <xdr:blipFill>
        <a:blip xmlns:r="http://schemas.openxmlformats.org/officeDocument/2006/relationships" r:embed="rId2"/>
        <a:stretch>
          <a:fillRect/>
        </a:stretch>
      </xdr:blipFill>
      <xdr:spPr>
        <a:xfrm>
          <a:off x="762000" y="952500"/>
          <a:ext cx="4128180" cy="6176508"/>
        </a:xfrm>
        <a:prstGeom prst="rect">
          <a:avLst/>
        </a:prstGeom>
      </xdr:spPr>
    </xdr:pic>
    <xdr:clientData/>
  </xdr:oneCellAnchor>
  <xdr:oneCellAnchor>
    <xdr:from>
      <xdr:col>1</xdr:col>
      <xdr:colOff>0</xdr:colOff>
      <xdr:row>36</xdr:row>
      <xdr:rowOff>129540</xdr:rowOff>
    </xdr:from>
    <xdr:ext cx="4131252" cy="1594954"/>
    <xdr:pic>
      <xdr:nvPicPr>
        <xdr:cNvPr id="4" name="Imagen 3">
          <a:extLst>
            <a:ext uri="{FF2B5EF4-FFF2-40B4-BE49-F238E27FC236}">
              <a16:creationId xmlns:a16="http://schemas.microsoft.com/office/drawing/2014/main" id="{253C7A66-B751-444D-8FF6-87AA84A04B18}"/>
            </a:ext>
          </a:extLst>
        </xdr:cNvPr>
        <xdr:cNvPicPr>
          <a:picLocks noChangeAspect="1"/>
        </xdr:cNvPicPr>
      </xdr:nvPicPr>
      <xdr:blipFill>
        <a:blip xmlns:r="http://schemas.openxmlformats.org/officeDocument/2006/relationships" r:embed="rId3"/>
        <a:stretch>
          <a:fillRect/>
        </a:stretch>
      </xdr:blipFill>
      <xdr:spPr>
        <a:xfrm>
          <a:off x="762000" y="6987540"/>
          <a:ext cx="4131252" cy="1594954"/>
        </a:xfrm>
        <a:prstGeom prst="rect">
          <a:avLst/>
        </a:prstGeom>
      </xdr:spPr>
    </xdr:pic>
    <xdr:clientData/>
  </xdr:oneCellAnchor>
  <xdr:twoCellAnchor>
    <xdr:from>
      <xdr:col>6</xdr:col>
      <xdr:colOff>685800</xdr:colOff>
      <xdr:row>13</xdr:row>
      <xdr:rowOff>7620</xdr:rowOff>
    </xdr:from>
    <xdr:to>
      <xdr:col>8</xdr:col>
      <xdr:colOff>533400</xdr:colOff>
      <xdr:row>16</xdr:row>
      <xdr:rowOff>60960</xdr:rowOff>
    </xdr:to>
    <xdr:sp macro="" textlink="">
      <xdr:nvSpPr>
        <xdr:cNvPr id="5" name="Flecha: a la derecha 4">
          <a:extLst>
            <a:ext uri="{FF2B5EF4-FFF2-40B4-BE49-F238E27FC236}">
              <a16:creationId xmlns:a16="http://schemas.microsoft.com/office/drawing/2014/main" id="{4B7F08E8-7E0A-4C58-87C4-F3FDA3F5DBE5}"/>
            </a:ext>
          </a:extLst>
        </xdr:cNvPr>
        <xdr:cNvSpPr/>
      </xdr:nvSpPr>
      <xdr:spPr>
        <a:xfrm>
          <a:off x="5257800" y="2484120"/>
          <a:ext cx="137160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6" name="Flecha: a la derecha 5">
          <a:extLst>
            <a:ext uri="{FF2B5EF4-FFF2-40B4-BE49-F238E27FC236}">
              <a16:creationId xmlns:a16="http://schemas.microsoft.com/office/drawing/2014/main" id="{3CA3CC9E-D0A2-4306-AF7F-45B226C0CE5D}"/>
            </a:ext>
          </a:extLst>
        </xdr:cNvPr>
        <xdr:cNvSpPr/>
      </xdr:nvSpPr>
      <xdr:spPr>
        <a:xfrm>
          <a:off x="11094720" y="237744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7" name="Flecha: a la derecha 6">
          <a:extLst>
            <a:ext uri="{FF2B5EF4-FFF2-40B4-BE49-F238E27FC236}">
              <a16:creationId xmlns:a16="http://schemas.microsoft.com/office/drawing/2014/main" id="{B3900542-5C5E-4498-8AB3-A9CB7147CF7A}"/>
            </a:ext>
          </a:extLst>
        </xdr:cNvPr>
        <xdr:cNvSpPr/>
      </xdr:nvSpPr>
      <xdr:spPr>
        <a:xfrm>
          <a:off x="16870680" y="2186940"/>
          <a:ext cx="127254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8" name="Flecha: a la derecha 7">
          <a:extLst>
            <a:ext uri="{FF2B5EF4-FFF2-40B4-BE49-F238E27FC236}">
              <a16:creationId xmlns:a16="http://schemas.microsoft.com/office/drawing/2014/main" id="{5F74FB48-B1E9-421B-B985-4DA23230AAA0}"/>
            </a:ext>
          </a:extLst>
        </xdr:cNvPr>
        <xdr:cNvSpPr/>
      </xdr:nvSpPr>
      <xdr:spPr>
        <a:xfrm>
          <a:off x="2286000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31</xdr:col>
      <xdr:colOff>498672</xdr:colOff>
      <xdr:row>5</xdr:row>
      <xdr:rowOff>68580</xdr:rowOff>
    </xdr:from>
    <xdr:ext cx="4842149" cy="3120522"/>
    <xdr:pic>
      <xdr:nvPicPr>
        <xdr:cNvPr id="9" name="Imagen 8">
          <a:extLst>
            <a:ext uri="{FF2B5EF4-FFF2-40B4-BE49-F238E27FC236}">
              <a16:creationId xmlns:a16="http://schemas.microsoft.com/office/drawing/2014/main" id="{A3B20D7F-6B38-42EF-94C6-B814FF165231}"/>
            </a:ext>
          </a:extLst>
        </xdr:cNvPr>
        <xdr:cNvPicPr>
          <a:picLocks noChangeAspect="1"/>
        </xdr:cNvPicPr>
      </xdr:nvPicPr>
      <xdr:blipFill>
        <a:blip xmlns:r="http://schemas.openxmlformats.org/officeDocument/2006/relationships" r:embed="rId4"/>
        <a:stretch>
          <a:fillRect/>
        </a:stretch>
      </xdr:blipFill>
      <xdr:spPr>
        <a:xfrm>
          <a:off x="24120672" y="1021080"/>
          <a:ext cx="4842149" cy="3120522"/>
        </a:xfrm>
        <a:prstGeom prst="rect">
          <a:avLst/>
        </a:prstGeom>
      </xdr:spPr>
    </xdr:pic>
    <xdr:clientData/>
  </xdr:oneCellAnchor>
  <xdr:twoCellAnchor>
    <xdr:from>
      <xdr:col>38</xdr:col>
      <xdr:colOff>403860</xdr:colOff>
      <xdr:row>10</xdr:row>
      <xdr:rowOff>68580</xdr:rowOff>
    </xdr:from>
    <xdr:to>
      <xdr:col>40</xdr:col>
      <xdr:colOff>121920</xdr:colOff>
      <xdr:row>13</xdr:row>
      <xdr:rowOff>121920</xdr:rowOff>
    </xdr:to>
    <xdr:sp macro="" textlink="">
      <xdr:nvSpPr>
        <xdr:cNvPr id="10" name="Flecha: a la derecha 9">
          <a:extLst>
            <a:ext uri="{FF2B5EF4-FFF2-40B4-BE49-F238E27FC236}">
              <a16:creationId xmlns:a16="http://schemas.microsoft.com/office/drawing/2014/main" id="{8E8E1840-1FB3-4299-9577-9648D754BB9F}"/>
            </a:ext>
          </a:extLst>
        </xdr:cNvPr>
        <xdr:cNvSpPr/>
      </xdr:nvSpPr>
      <xdr:spPr>
        <a:xfrm>
          <a:off x="2935986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41</xdr:col>
      <xdr:colOff>22860</xdr:colOff>
      <xdr:row>5</xdr:row>
      <xdr:rowOff>95507</xdr:rowOff>
    </xdr:from>
    <xdr:ext cx="4748991" cy="2879805"/>
    <xdr:pic>
      <xdr:nvPicPr>
        <xdr:cNvPr id="11" name="Imagen 10">
          <a:extLst>
            <a:ext uri="{FF2B5EF4-FFF2-40B4-BE49-F238E27FC236}">
              <a16:creationId xmlns:a16="http://schemas.microsoft.com/office/drawing/2014/main" id="{D84C0943-D51F-4AB5-9EF8-7995C5B41FB7}"/>
            </a:ext>
          </a:extLst>
        </xdr:cNvPr>
        <xdr:cNvPicPr>
          <a:picLocks noChangeAspect="1"/>
        </xdr:cNvPicPr>
      </xdr:nvPicPr>
      <xdr:blipFill>
        <a:blip xmlns:r="http://schemas.openxmlformats.org/officeDocument/2006/relationships" r:embed="rId5"/>
        <a:stretch>
          <a:fillRect/>
        </a:stretch>
      </xdr:blipFill>
      <xdr:spPr>
        <a:xfrm>
          <a:off x="31264860" y="1048007"/>
          <a:ext cx="4748991" cy="2879805"/>
        </a:xfrm>
        <a:prstGeom prst="rect">
          <a:avLst/>
        </a:prstGeom>
      </xdr:spPr>
    </xdr:pic>
    <xdr:clientData/>
  </xdr:oneCellAnchor>
  <xdr:oneCellAnchor>
    <xdr:from>
      <xdr:col>41</xdr:col>
      <xdr:colOff>38101</xdr:colOff>
      <xdr:row>20</xdr:row>
      <xdr:rowOff>30480</xdr:rowOff>
    </xdr:from>
    <xdr:ext cx="4774622" cy="1482984"/>
    <xdr:pic>
      <xdr:nvPicPr>
        <xdr:cNvPr id="12" name="Imagen 11">
          <a:extLst>
            <a:ext uri="{FF2B5EF4-FFF2-40B4-BE49-F238E27FC236}">
              <a16:creationId xmlns:a16="http://schemas.microsoft.com/office/drawing/2014/main" id="{6D777A75-A809-4E76-91D1-4030B0497396}"/>
            </a:ext>
          </a:extLst>
        </xdr:cNvPr>
        <xdr:cNvPicPr>
          <a:picLocks noChangeAspect="1"/>
        </xdr:cNvPicPr>
      </xdr:nvPicPr>
      <xdr:blipFill>
        <a:blip xmlns:r="http://schemas.openxmlformats.org/officeDocument/2006/relationships" r:embed="rId6"/>
        <a:stretch>
          <a:fillRect/>
        </a:stretch>
      </xdr:blipFill>
      <xdr:spPr>
        <a:xfrm>
          <a:off x="31280101" y="3840480"/>
          <a:ext cx="4774622" cy="1482984"/>
        </a:xfrm>
        <a:prstGeom prst="rect">
          <a:avLst/>
        </a:prstGeom>
      </xdr:spPr>
    </xdr:pic>
    <xdr:clientData/>
  </xdr:oneCellAnchor>
  <xdr:oneCellAnchor>
    <xdr:from>
      <xdr:col>49</xdr:col>
      <xdr:colOff>126999</xdr:colOff>
      <xdr:row>5</xdr:row>
      <xdr:rowOff>52596</xdr:rowOff>
    </xdr:from>
    <xdr:ext cx="4037758" cy="2632587"/>
    <xdr:pic>
      <xdr:nvPicPr>
        <xdr:cNvPr id="13" name="Imagen 12">
          <a:extLst>
            <a:ext uri="{FF2B5EF4-FFF2-40B4-BE49-F238E27FC236}">
              <a16:creationId xmlns:a16="http://schemas.microsoft.com/office/drawing/2014/main" id="{8CAE4852-18FA-4787-8A18-B9AB44AD45CB}"/>
            </a:ext>
          </a:extLst>
        </xdr:cNvPr>
        <xdr:cNvPicPr>
          <a:picLocks noChangeAspect="1"/>
        </xdr:cNvPicPr>
      </xdr:nvPicPr>
      <xdr:blipFill>
        <a:blip xmlns:r="http://schemas.openxmlformats.org/officeDocument/2006/relationships" r:embed="rId7"/>
        <a:stretch>
          <a:fillRect/>
        </a:stretch>
      </xdr:blipFill>
      <xdr:spPr>
        <a:xfrm>
          <a:off x="37464999" y="1005096"/>
          <a:ext cx="4037758" cy="2632587"/>
        </a:xfrm>
        <a:prstGeom prst="rect">
          <a:avLst/>
        </a:prstGeom>
      </xdr:spPr>
    </xdr:pic>
    <xdr:clientData/>
  </xdr:oneCellAnchor>
  <xdr:twoCellAnchor>
    <xdr:from>
      <xdr:col>47</xdr:col>
      <xdr:colOff>384810</xdr:colOff>
      <xdr:row>10</xdr:row>
      <xdr:rowOff>57150</xdr:rowOff>
    </xdr:from>
    <xdr:to>
      <xdr:col>49</xdr:col>
      <xdr:colOff>102870</xdr:colOff>
      <xdr:row>13</xdr:row>
      <xdr:rowOff>110490</xdr:rowOff>
    </xdr:to>
    <xdr:sp macro="" textlink="">
      <xdr:nvSpPr>
        <xdr:cNvPr id="14" name="Flecha: a la derecha 13">
          <a:extLst>
            <a:ext uri="{FF2B5EF4-FFF2-40B4-BE49-F238E27FC236}">
              <a16:creationId xmlns:a16="http://schemas.microsoft.com/office/drawing/2014/main" id="{43C96D46-54AC-4C3C-8AE6-859D0C9C315F}"/>
            </a:ext>
          </a:extLst>
        </xdr:cNvPr>
        <xdr:cNvSpPr/>
      </xdr:nvSpPr>
      <xdr:spPr>
        <a:xfrm>
          <a:off x="36198810" y="196215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23</xdr:col>
      <xdr:colOff>688444</xdr:colOff>
      <xdr:row>6</xdr:row>
      <xdr:rowOff>16475</xdr:rowOff>
    </xdr:from>
    <xdr:ext cx="4948583" cy="3012648"/>
    <xdr:pic>
      <xdr:nvPicPr>
        <xdr:cNvPr id="15" name="Imagen 14">
          <a:extLst>
            <a:ext uri="{FF2B5EF4-FFF2-40B4-BE49-F238E27FC236}">
              <a16:creationId xmlns:a16="http://schemas.microsoft.com/office/drawing/2014/main" id="{478AB2C8-8FA7-457C-A83E-40EAC0C27D06}"/>
            </a:ext>
          </a:extLst>
        </xdr:cNvPr>
        <xdr:cNvPicPr>
          <a:picLocks noChangeAspect="1"/>
        </xdr:cNvPicPr>
      </xdr:nvPicPr>
      <xdr:blipFill>
        <a:blip xmlns:r="http://schemas.openxmlformats.org/officeDocument/2006/relationships" r:embed="rId8"/>
        <a:stretch>
          <a:fillRect/>
        </a:stretch>
      </xdr:blipFill>
      <xdr:spPr>
        <a:xfrm>
          <a:off x="18214444" y="1159475"/>
          <a:ext cx="4948583" cy="3012648"/>
        </a:xfrm>
        <a:prstGeom prst="rect">
          <a:avLst/>
        </a:prstGeom>
      </xdr:spPr>
    </xdr:pic>
    <xdr:clientData/>
  </xdr:oneCellAnchor>
  <xdr:oneCellAnchor>
    <xdr:from>
      <xdr:col>17</xdr:col>
      <xdr:colOff>205740</xdr:colOff>
      <xdr:row>8</xdr:row>
      <xdr:rowOff>144780</xdr:rowOff>
    </xdr:from>
    <xdr:ext cx="3150696" cy="1773151"/>
    <xdr:pic>
      <xdr:nvPicPr>
        <xdr:cNvPr id="16" name="Imagen 15">
          <a:extLst>
            <a:ext uri="{FF2B5EF4-FFF2-40B4-BE49-F238E27FC236}">
              <a16:creationId xmlns:a16="http://schemas.microsoft.com/office/drawing/2014/main" id="{5B2222DF-E309-42CB-A777-5F0065FF9562}"/>
            </a:ext>
          </a:extLst>
        </xdr:cNvPr>
        <xdr:cNvPicPr/>
      </xdr:nvPicPr>
      <xdr:blipFill>
        <a:blip xmlns:r="http://schemas.openxmlformats.org/officeDocument/2006/relationships" r:embed="rId9"/>
        <a:stretch>
          <a:fillRect/>
        </a:stretch>
      </xdr:blipFill>
      <xdr:spPr>
        <a:xfrm>
          <a:off x="13159740" y="1668780"/>
          <a:ext cx="3150696" cy="1773151"/>
        </a:xfrm>
        <a:prstGeom prst="rect">
          <a:avLst/>
        </a:prstGeom>
      </xdr:spPr>
    </xdr:pic>
    <xdr:clientData/>
  </xdr:oneCellAnchor>
  <xdr:twoCellAnchor>
    <xdr:from>
      <xdr:col>19</xdr:col>
      <xdr:colOff>228600</xdr:colOff>
      <xdr:row>18</xdr:row>
      <xdr:rowOff>106680</xdr:rowOff>
    </xdr:from>
    <xdr:to>
      <xdr:col>20</xdr:col>
      <xdr:colOff>38100</xdr:colOff>
      <xdr:row>24</xdr:row>
      <xdr:rowOff>312420</xdr:rowOff>
    </xdr:to>
    <xdr:sp macro="" textlink="">
      <xdr:nvSpPr>
        <xdr:cNvPr id="17" name="Flecha: a la derecha 16">
          <a:extLst>
            <a:ext uri="{FF2B5EF4-FFF2-40B4-BE49-F238E27FC236}">
              <a16:creationId xmlns:a16="http://schemas.microsoft.com/office/drawing/2014/main" id="{94188311-BA6A-48A0-98CE-BBF6BC4204A6}"/>
            </a:ext>
          </a:extLst>
        </xdr:cNvPr>
        <xdr:cNvSpPr/>
      </xdr:nvSpPr>
      <xdr:spPr>
        <a:xfrm rot="5400000">
          <a:off x="14379892" y="3862388"/>
          <a:ext cx="1224915" cy="5715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18</xdr:col>
      <xdr:colOff>236220</xdr:colOff>
      <xdr:row>24</xdr:row>
      <xdr:rowOff>502920</xdr:rowOff>
    </xdr:from>
    <xdr:ext cx="2026516" cy="1671291"/>
    <xdr:pic>
      <xdr:nvPicPr>
        <xdr:cNvPr id="18" name="Imagen 17">
          <a:extLst>
            <a:ext uri="{FF2B5EF4-FFF2-40B4-BE49-F238E27FC236}">
              <a16:creationId xmlns:a16="http://schemas.microsoft.com/office/drawing/2014/main" id="{82CE4718-5C47-4C7C-A3B0-7F1CF676A520}"/>
            </a:ext>
          </a:extLst>
        </xdr:cNvPr>
        <xdr:cNvPicPr/>
      </xdr:nvPicPr>
      <xdr:blipFill>
        <a:blip xmlns:r="http://schemas.openxmlformats.org/officeDocument/2006/relationships" r:embed="rId10"/>
        <a:stretch>
          <a:fillRect/>
        </a:stretch>
      </xdr:blipFill>
      <xdr:spPr>
        <a:xfrm>
          <a:off x="13952220" y="4760595"/>
          <a:ext cx="2026516" cy="167129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552685</xdr:rowOff>
    </xdr:to>
    <xdr:pic>
      <xdr:nvPicPr>
        <xdr:cNvPr id="2" name="Imagen 1">
          <a:extLst>
            <a:ext uri="{FF2B5EF4-FFF2-40B4-BE49-F238E27FC236}">
              <a16:creationId xmlns:a16="http://schemas.microsoft.com/office/drawing/2014/main" id="{5BB2021F-E170-425C-A4EA-57A3C23E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52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519545</xdr:rowOff>
    </xdr:to>
    <xdr:pic>
      <xdr:nvPicPr>
        <xdr:cNvPr id="2" name="Imagen 1">
          <a:extLst>
            <a:ext uri="{FF2B5EF4-FFF2-40B4-BE49-F238E27FC236}">
              <a16:creationId xmlns:a16="http://schemas.microsoft.com/office/drawing/2014/main" id="{B91760D4-5380-4242-985D-C5AB45FFB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573942</xdr:rowOff>
    </xdr:to>
    <xdr:pic>
      <xdr:nvPicPr>
        <xdr:cNvPr id="2" name="Imagen 1">
          <a:extLst>
            <a:ext uri="{FF2B5EF4-FFF2-40B4-BE49-F238E27FC236}">
              <a16:creationId xmlns:a16="http://schemas.microsoft.com/office/drawing/2014/main" id="{0B62A52D-1663-4639-B239-066925BC5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73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514910</xdr:rowOff>
    </xdr:to>
    <xdr:pic>
      <xdr:nvPicPr>
        <xdr:cNvPr id="2" name="Imagen 1">
          <a:extLst>
            <a:ext uri="{FF2B5EF4-FFF2-40B4-BE49-F238E27FC236}">
              <a16:creationId xmlns:a16="http://schemas.microsoft.com/office/drawing/2014/main" id="{79EB2A65-E2BD-4F32-9164-13082E031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4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0</xdr:rowOff>
    </xdr:to>
    <xdr:pic>
      <xdr:nvPicPr>
        <xdr:cNvPr id="2" name="Imagen 1">
          <a:extLst>
            <a:ext uri="{FF2B5EF4-FFF2-40B4-BE49-F238E27FC236}">
              <a16:creationId xmlns:a16="http://schemas.microsoft.com/office/drawing/2014/main" id="{8F121159-08EA-4CD4-994A-D5897C118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530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54153</xdr:rowOff>
    </xdr:to>
    <xdr:pic>
      <xdr:nvPicPr>
        <xdr:cNvPr id="2" name="Imagen 1">
          <a:extLst>
            <a:ext uri="{FF2B5EF4-FFF2-40B4-BE49-F238E27FC236}">
              <a16:creationId xmlns:a16="http://schemas.microsoft.com/office/drawing/2014/main" id="{A5B4FE9E-4F16-426D-9D95-7EED02737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0</xdr:row>
      <xdr:rowOff>492303</xdr:rowOff>
    </xdr:to>
    <xdr:pic>
      <xdr:nvPicPr>
        <xdr:cNvPr id="2" name="Imagen 1">
          <a:extLst>
            <a:ext uri="{FF2B5EF4-FFF2-40B4-BE49-F238E27FC236}">
              <a16:creationId xmlns:a16="http://schemas.microsoft.com/office/drawing/2014/main" id="{699D7E3D-7DBD-42D2-A414-E6FED84B4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557893</xdr:colOff>
      <xdr:row>0</xdr:row>
      <xdr:rowOff>543290</xdr:rowOff>
    </xdr:to>
    <xdr:pic>
      <xdr:nvPicPr>
        <xdr:cNvPr id="2" name="Imagen 1">
          <a:extLst>
            <a:ext uri="{FF2B5EF4-FFF2-40B4-BE49-F238E27FC236}">
              <a16:creationId xmlns:a16="http://schemas.microsoft.com/office/drawing/2014/main" id="{C9069270-4DFF-4562-A33B-F0285DA50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473847" cy="543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630333</xdr:colOff>
      <xdr:row>0</xdr:row>
      <xdr:rowOff>537167</xdr:rowOff>
    </xdr:to>
    <xdr:pic>
      <xdr:nvPicPr>
        <xdr:cNvPr id="3" name="Imagen 2">
          <a:extLst>
            <a:ext uri="{FF2B5EF4-FFF2-40B4-BE49-F238E27FC236}">
              <a16:creationId xmlns:a16="http://schemas.microsoft.com/office/drawing/2014/main" id="{B503644B-E73B-482C-972B-7F8A5730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546287" cy="537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493059</xdr:rowOff>
    </xdr:to>
    <xdr:pic>
      <xdr:nvPicPr>
        <xdr:cNvPr id="2" name="Imagen 1">
          <a:extLst>
            <a:ext uri="{FF2B5EF4-FFF2-40B4-BE49-F238E27FC236}">
              <a16:creationId xmlns:a16="http://schemas.microsoft.com/office/drawing/2014/main" id="{E7BD45E6-84DF-4063-B45E-E951E5F46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93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416719</xdr:rowOff>
    </xdr:to>
    <xdr:pic>
      <xdr:nvPicPr>
        <xdr:cNvPr id="2" name="Imagen 1">
          <a:extLst>
            <a:ext uri="{FF2B5EF4-FFF2-40B4-BE49-F238E27FC236}">
              <a16:creationId xmlns:a16="http://schemas.microsoft.com/office/drawing/2014/main" id="{FEC9C651-3306-47AA-9C8E-44C2A1495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16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525860</xdr:rowOff>
    </xdr:to>
    <xdr:pic>
      <xdr:nvPicPr>
        <xdr:cNvPr id="2" name="Imagen 1">
          <a:extLst>
            <a:ext uri="{FF2B5EF4-FFF2-40B4-BE49-F238E27FC236}">
              <a16:creationId xmlns:a16="http://schemas.microsoft.com/office/drawing/2014/main" id="{5B81F50A-5BA0-4CC8-8BC4-0D2EB3698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52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1</xdr:row>
      <xdr:rowOff>31229</xdr:rowOff>
    </xdr:to>
    <xdr:pic>
      <xdr:nvPicPr>
        <xdr:cNvPr id="2" name="Imagen 1">
          <a:extLst>
            <a:ext uri="{FF2B5EF4-FFF2-40B4-BE49-F238E27FC236}">
              <a16:creationId xmlns:a16="http://schemas.microsoft.com/office/drawing/2014/main" id="{99073021-021E-4086-85A7-774E12791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608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0</xdr:row>
      <xdr:rowOff>449037</xdr:rowOff>
    </xdr:to>
    <xdr:pic>
      <xdr:nvPicPr>
        <xdr:cNvPr id="2" name="Imagen 1">
          <a:extLst>
            <a:ext uri="{FF2B5EF4-FFF2-40B4-BE49-F238E27FC236}">
              <a16:creationId xmlns:a16="http://schemas.microsoft.com/office/drawing/2014/main" id="{3F133CFA-4751-4AA2-B034-F5BC28FAF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44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116656</xdr:colOff>
      <xdr:row>0</xdr:row>
      <xdr:rowOff>0</xdr:rowOff>
    </xdr:from>
    <xdr:to>
      <xdr:col>0</xdr:col>
      <xdr:colOff>546318</xdr:colOff>
      <xdr:row>0</xdr:row>
      <xdr:rowOff>515283</xdr:rowOff>
    </xdr:to>
    <xdr:pic>
      <xdr:nvPicPr>
        <xdr:cNvPr id="2" name="Imagen 1">
          <a:extLst>
            <a:ext uri="{FF2B5EF4-FFF2-40B4-BE49-F238E27FC236}">
              <a16:creationId xmlns:a16="http://schemas.microsoft.com/office/drawing/2014/main" id="{DEB2616B-81B4-43C4-99DA-A086A573B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0"/>
          <a:ext cx="429662" cy="51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508000</xdr:rowOff>
    </xdr:to>
    <xdr:pic>
      <xdr:nvPicPr>
        <xdr:cNvPr id="2" name="Imagen 1">
          <a:extLst>
            <a:ext uri="{FF2B5EF4-FFF2-40B4-BE49-F238E27FC236}">
              <a16:creationId xmlns:a16="http://schemas.microsoft.com/office/drawing/2014/main" id="{7EB95021-E560-437B-977E-4E8508326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estadistica\Downloads\Matriz-de-Riesgos-2023%20V2%20(2).xlsx" TargetMode="External"/><Relationship Id="rId1" Type="http://schemas.openxmlformats.org/officeDocument/2006/relationships/externalLinkPath" Target="file:///C:\Users\estadistica\Downloads\Matriz-de-Riesgos-2023%20V2%20(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4%20ajuste%20%20RC05%20y%20RC07.xlsx" TargetMode="External"/><Relationship Id="rId1" Type="http://schemas.openxmlformats.org/officeDocument/2006/relationships/externalLinkPath" Target="file:///C:\Users\estadistica\Downloads\Matriz%20de%20Riesgos%202023%20V4%20ajuste%20%20RC05%20y%20RC0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eb\Downloads\Matriz%20de%20Riesgos%202024%20V3.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20GTI%2011012024.xlsx" TargetMode="External"/><Relationship Id="rId1" Type="http://schemas.openxmlformats.org/officeDocument/2006/relationships/externalLinkPath" Target="file:///C:\Users\estadistica\Downloads\Matriz%20de%20Riesgos%202023%20V%20GTI%201101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Seb\Downloads\Matriz%20de%20Riesgos%20de%20Datos%20Personales%20GTI.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estadistica\Downloads\Matriz%20de%20Riesgos%202024%20definitivo.xlsx" TargetMode="External"/><Relationship Id="rId1" Type="http://schemas.openxmlformats.org/officeDocument/2006/relationships/externalLinkPath" Target="file:///C:\Users\estadistica\Downloads\Matriz%20de%20Riesgos%202024%20definitivo.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https://loteriadbogota-my.sharepoint.com/personal/david_pinzon_loteriadebogota_com/Documents/2023/4.%20Riesgos/OCDI%20Matriz%20de%20riesgos%20V3.xlsx" TargetMode="External"/><Relationship Id="rId1" Type="http://schemas.openxmlformats.org/officeDocument/2006/relationships/externalLinkPath" Target="/personal/david_pinzon_loteriadebogota_com/Documents/2023/4.%20Riesgos/OCDI%20Matriz%20de%20riesgo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4%20ajuste%20Comunicaciones%20y%20Mercadeo%2014.01.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eb\Downloads\Matriz%20de%20Riesgos%202023%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AVD/Downloads/19_01_2023_MAPA_RIESGOS%20LOTE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AVD/Downloads/MATRIZ%20RIESGOS%202023%20control%20y%20fiscaliz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Financiera"/>
      <sheetName val="Gestión ByS"/>
      <sheetName val="G. Documental"/>
      <sheetName val="G. TIC"/>
      <sheetName val="G Jurídica"/>
      <sheetName val="Evaluación Independiente G"/>
      <sheetName val="Control Disciplinario Interno"/>
      <sheetName val="Protección de Datos Personales"/>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G. TIC"/>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s diligenciamiento"/>
      <sheetName val="Gestión de las Tecnologías"/>
      <sheetName val="Diseño Controles"/>
    </sheetNames>
    <sheetDataSet>
      <sheetData sheetId="0"/>
      <sheetData sheetId="1"/>
      <sheetData sheetId="2">
        <row r="2">
          <cell r="H2" t="str">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ell>
        </row>
        <row r="3">
          <cell r="H3" t="str">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ell>
        </row>
        <row r="4">
          <cell r="H4" t="str">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row>
        <row r="2">
          <cell r="C2" t="str">
            <v>Muy bajaLeve</v>
          </cell>
          <cell r="D2" t="str">
            <v>Bajo</v>
          </cell>
        </row>
        <row r="3">
          <cell r="C3" t="str">
            <v>Muy bajaMenor</v>
          </cell>
          <cell r="D3" t="str">
            <v>Bajo</v>
          </cell>
        </row>
        <row r="4">
          <cell r="C4" t="str">
            <v>Muy bajaModerado</v>
          </cell>
          <cell r="D4" t="str">
            <v>Moderado</v>
          </cell>
        </row>
        <row r="5">
          <cell r="C5" t="str">
            <v>Muy bajaMayor</v>
          </cell>
          <cell r="D5" t="str">
            <v>Alto</v>
          </cell>
        </row>
        <row r="6">
          <cell r="C6" t="str">
            <v>Muy bajaCatastrófico</v>
          </cell>
          <cell r="D6" t="str">
            <v>Extremo</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persons/person.xml><?xml version="1.0" encoding="utf-8"?>
<personList xmlns="http://schemas.microsoft.com/office/spreadsheetml/2018/threadedcomments" xmlns:x="http://schemas.openxmlformats.org/spreadsheetml/2006/main">
  <person displayName="Wellfin Jhonathan Canro Rodriguez" id="{EBC44616-D14D-4C3E-AA11-6E2204CEEFDA}" userId="S::wellfin.canro@loteriadebogota.com::3dfe08c3-c282-42dd-a728-bdbd6be1f7b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4" dT="2023-12-14T19:19:36.54" personId="{EBC44616-D14D-4C3E-AA11-6E2204CEEFDA}" id="{7CB3CD56-A4DD-4520-BE01-95BF3988D201}">
    <text>Pendiente por aprobar en el siguiente comité institucional de gestión y desempeño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DAVD/AppData/:f:/s/CARPETASCOMPARTIDAS/EtpHiyFHPPpCp9pArybH5qgBO_ZONfR1jTQXUJHgnKDcHQ" TargetMode="External"/><Relationship Id="rId13" Type="http://schemas.openxmlformats.org/officeDocument/2006/relationships/hyperlink" Target="../../../../../:f:/s/CARPETASCOMPARTIDAS/En5AA0HOxvZCmEHUTNAjAHMBECLUKVdzvpmQO86IX9Ihjg" TargetMode="External"/><Relationship Id="rId18" Type="http://schemas.openxmlformats.org/officeDocument/2006/relationships/hyperlink" Target="../../../../../:u:/g/personal/sandra_henao_loteriadebogota_com/ES08D6yRPKtHsstdK-b9XzoBmFoKjmiJym-3v37JMAoEsQ" TargetMode="External"/><Relationship Id="rId3" Type="http://schemas.openxmlformats.org/officeDocument/2006/relationships/hyperlink" Target="../../../../../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DAVD/AppData/:f:/s/CARPETASCOMPARTIDAS/EtpHiyFHPPpCp9pArybH5qgBO_ZONfR1jTQXUJHgnKDcHQ" TargetMode="External"/><Relationship Id="rId12" Type="http://schemas.openxmlformats.org/officeDocument/2006/relationships/hyperlink" Target="../../../../../:f:/s/CARPETASCOMPARTIDAS/EldmcAembrtGqRQ-Libedi0BbSMv_yd--CQfbn6uJRep_A" TargetMode="External"/><Relationship Id="rId17" Type="http://schemas.openxmlformats.org/officeDocument/2006/relationships/hyperlink" Target="../../../../../:f:/g/personal/sandra_henao_loteriadebogota_com/Ehi5FvOLcYRFmrt9B9-5cpEB2IoR7M4iBCbZ4FgDejqtRg" TargetMode="External"/><Relationship Id="rId2" Type="http://schemas.openxmlformats.org/officeDocument/2006/relationships/hyperlink" Target="../../../../../:f:/g/personal/administrativo_apuestas_loteriadebogota_com/EoS9TI0u7gNPu8SlfUIBc8EBUAzUAUptcMyNUEC-0uazYg" TargetMode="External"/><Relationship Id="rId16" Type="http://schemas.openxmlformats.org/officeDocument/2006/relationships/hyperlink" Target="../../../../../:f:/g/personal/claudia_vega_loteriadebogota_com/EqD2eiWWv4VEpjj8FHA3600BahqY2Z7TaO76E_1wja3uZQ" TargetMode="External"/><Relationship Id="rId20" Type="http://schemas.openxmlformats.org/officeDocument/2006/relationships/hyperlink" Target="../../../../../:f:/s/GESTINJURDICA/EvZvAQAv1RtCvlkKy35txmAB_1KXusrEkmBzkEfkthoFVw" TargetMode="External"/><Relationship Id="rId1" Type="http://schemas.openxmlformats.org/officeDocument/2006/relationships/hyperlink" Target="../../../../../:f:/g/personal/administrativo_apuestas_loteriadebogota_com/EoS9TI0u7gNPu8SlfUIBc8EBUAzUAUptcMyNUEC-0uazYg" TargetMode="External"/><Relationship Id="rId6" Type="http://schemas.openxmlformats.org/officeDocument/2006/relationships/hyperlink" Target="../../../../../DAVD/AppData/:f:/s/CARPETASCOMPARTIDAS/EtpHiyFHPPpCp9pArybH5qgBO_ZONfR1jTQXUJHgnKDcHQ" TargetMode="External"/><Relationship Id="rId11" Type="http://schemas.openxmlformats.org/officeDocument/2006/relationships/hyperlink" Target="../../../../../:f:/s/CARPETASCOMPARTIDAS/Eg66LdMRGPhIhIzpqtfPpMcBbcYqV8f8SiJ2_wyyjY7REw" TargetMode="External"/><Relationship Id="rId5" Type="http://schemas.openxmlformats.org/officeDocument/2006/relationships/hyperlink" Target="../../../../../DAVD/:x:/g/personal/paula_forero_loteriadebogota_com/EU99GsN1HJFDiVgHRA2Uu0AB1teJ54AWpbRZyTm9kxQTug" TargetMode="External"/><Relationship Id="rId15" Type="http://schemas.openxmlformats.org/officeDocument/2006/relationships/hyperlink" Target="../../../../../:b:/g/personal/claudia_vega_loteriadebogota_com/EU4fByOMoNpNm4BBuQ5AmKMBCZIC0F_l7M_zmT3rD_MYow" TargetMode="External"/><Relationship Id="rId10" Type="http://schemas.openxmlformats.org/officeDocument/2006/relationships/hyperlink" Target="../../../../../:f:/s/CARPETASCOMPARTIDAS/EjOS3yPNLmxKoUEzGo38kY0Bce5DAzrKvpIOjs4P6bvZig" TargetMode="External"/><Relationship Id="rId19" Type="http://schemas.openxmlformats.org/officeDocument/2006/relationships/hyperlink" Target="../../../../../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b:/s/CARPETASCOMPARTIDAS/EaoyCVeskS1LhCi9MI_Ims0BY8h5-TAc3FRZrugATI3nFw" TargetMode="External"/><Relationship Id="rId14" Type="http://schemas.openxmlformats.org/officeDocument/2006/relationships/hyperlink" Target="../../../../../:f:/s/CARPETASCOMPARTIDAS/EsZ5nRakQydAhyvCxddWIrYBaFzmTVAjmpjs3g8J7coNK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topLeftCell="A8" workbookViewId="0">
      <selection activeCell="G14" sqref="G14"/>
    </sheetView>
  </sheetViews>
  <sheetFormatPr baseColWidth="10" defaultColWidth="11.42578125" defaultRowHeight="15" x14ac:dyDescent="0.25"/>
  <cols>
    <col min="2" max="2" width="14.7109375" customWidth="1"/>
    <col min="3" max="3" width="15.42578125" customWidth="1"/>
    <col min="8" max="8" width="14.85546875" customWidth="1"/>
    <col min="13" max="13" width="13.28515625" customWidth="1"/>
  </cols>
  <sheetData>
    <row r="1" spans="1:18" ht="45.75" thickBot="1" x14ac:dyDescent="0.3">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402" t="s">
        <v>17</v>
      </c>
    </row>
    <row r="2" spans="1:18" ht="105.75" thickBot="1" x14ac:dyDescent="0.3">
      <c r="A2" s="7" t="s">
        <v>13</v>
      </c>
      <c r="B2" s="7" t="s">
        <v>18</v>
      </c>
      <c r="C2" s="7" t="s">
        <v>19</v>
      </c>
      <c r="D2" s="7" t="s">
        <v>20</v>
      </c>
      <c r="E2" s="7" t="s">
        <v>21</v>
      </c>
      <c r="F2" s="7" t="s">
        <v>22</v>
      </c>
      <c r="G2" s="10" t="s">
        <v>23</v>
      </c>
      <c r="H2" s="10" t="s">
        <v>24</v>
      </c>
      <c r="I2" s="10" t="s">
        <v>25</v>
      </c>
      <c r="J2" s="10" t="s">
        <v>26</v>
      </c>
      <c r="K2" s="10" t="s">
        <v>27</v>
      </c>
      <c r="L2" s="10" t="s">
        <v>28</v>
      </c>
      <c r="M2" s="10" t="s">
        <v>29</v>
      </c>
      <c r="N2" s="51" t="s">
        <v>30</v>
      </c>
      <c r="O2" s="52" t="s">
        <v>31</v>
      </c>
      <c r="P2" s="51" t="s">
        <v>32</v>
      </c>
      <c r="Q2" s="54" t="s">
        <v>33</v>
      </c>
      <c r="R2" s="26" t="s">
        <v>34</v>
      </c>
    </row>
    <row r="3" spans="1:18" ht="240.75" thickBot="1" x14ac:dyDescent="0.3">
      <c r="A3" s="7" t="s">
        <v>14</v>
      </c>
      <c r="B3" s="27" t="s">
        <v>35</v>
      </c>
      <c r="C3" s="7" t="s">
        <v>36</v>
      </c>
      <c r="D3" s="10" t="s">
        <v>37</v>
      </c>
      <c r="E3" s="7" t="s">
        <v>38</v>
      </c>
      <c r="F3" s="7" t="s">
        <v>39</v>
      </c>
      <c r="G3" s="10" t="s">
        <v>40</v>
      </c>
      <c r="H3" s="10" t="s">
        <v>41</v>
      </c>
      <c r="I3" s="10" t="s">
        <v>42</v>
      </c>
      <c r="J3" s="10" t="s">
        <v>43</v>
      </c>
      <c r="K3" s="10" t="s">
        <v>44</v>
      </c>
      <c r="L3" s="10" t="s">
        <v>45</v>
      </c>
      <c r="M3" s="10" t="s">
        <v>46</v>
      </c>
      <c r="N3" s="51" t="s">
        <v>47</v>
      </c>
      <c r="O3" s="52" t="s">
        <v>48</v>
      </c>
      <c r="P3" s="51" t="s">
        <v>49</v>
      </c>
      <c r="Q3" s="26" t="s">
        <v>50</v>
      </c>
      <c r="R3" s="26" t="s">
        <v>51</v>
      </c>
    </row>
    <row r="4" spans="1:18" ht="150.75" thickBot="1" x14ac:dyDescent="0.3">
      <c r="A4" s="7" t="s">
        <v>52</v>
      </c>
      <c r="B4" s="7" t="s">
        <v>53</v>
      </c>
      <c r="C4" s="7" t="s">
        <v>54</v>
      </c>
      <c r="D4" s="7" t="s">
        <v>55</v>
      </c>
      <c r="E4" s="7" t="s">
        <v>56</v>
      </c>
      <c r="F4" s="7" t="s">
        <v>57</v>
      </c>
      <c r="G4" s="7" t="s">
        <v>58</v>
      </c>
      <c r="J4" s="26" t="s">
        <v>59</v>
      </c>
      <c r="K4" s="26" t="s">
        <v>60</v>
      </c>
      <c r="L4" s="26" t="s">
        <v>61</v>
      </c>
      <c r="M4" s="10" t="s">
        <v>62</v>
      </c>
      <c r="N4" s="51" t="s">
        <v>63</v>
      </c>
      <c r="O4" s="52" t="s">
        <v>64</v>
      </c>
      <c r="P4" s="51" t="s">
        <v>65</v>
      </c>
      <c r="Q4" s="54" t="s">
        <v>66</v>
      </c>
    </row>
    <row r="5" spans="1:18" ht="210.75" thickBot="1" x14ac:dyDescent="0.3">
      <c r="A5" s="7"/>
      <c r="B5" s="7" t="s">
        <v>12</v>
      </c>
      <c r="C5" s="7" t="s">
        <v>67</v>
      </c>
      <c r="D5" s="7" t="s">
        <v>68</v>
      </c>
      <c r="E5" s="7" t="s">
        <v>69</v>
      </c>
      <c r="F5" s="7"/>
      <c r="G5" s="10" t="s">
        <v>70</v>
      </c>
      <c r="J5" s="26" t="s">
        <v>71</v>
      </c>
      <c r="K5" s="26" t="s">
        <v>72</v>
      </c>
      <c r="L5" s="26" t="s">
        <v>73</v>
      </c>
      <c r="M5" s="26" t="s">
        <v>74</v>
      </c>
      <c r="N5" s="51" t="s">
        <v>75</v>
      </c>
      <c r="O5" s="52" t="s">
        <v>76</v>
      </c>
      <c r="P5" s="51" t="s">
        <v>77</v>
      </c>
      <c r="Q5" s="54" t="s">
        <v>78</v>
      </c>
    </row>
    <row r="6" spans="1:18" ht="150.75" thickBot="1" x14ac:dyDescent="0.3">
      <c r="A6" s="7"/>
      <c r="B6" s="7" t="s">
        <v>79</v>
      </c>
      <c r="C6" s="7" t="s">
        <v>80</v>
      </c>
      <c r="D6" s="7" t="s">
        <v>81</v>
      </c>
      <c r="E6" s="7" t="s">
        <v>82</v>
      </c>
      <c r="F6" s="7"/>
      <c r="G6" s="10" t="s">
        <v>35</v>
      </c>
      <c r="J6" s="26" t="s">
        <v>83</v>
      </c>
      <c r="K6" s="26" t="s">
        <v>73</v>
      </c>
      <c r="L6" s="26" t="s">
        <v>84</v>
      </c>
      <c r="M6" s="10" t="s">
        <v>85</v>
      </c>
      <c r="N6" s="51" t="s">
        <v>86</v>
      </c>
      <c r="O6" s="52" t="s">
        <v>87</v>
      </c>
      <c r="P6" s="51" t="s">
        <v>88</v>
      </c>
      <c r="Q6" s="54" t="s">
        <v>89</v>
      </c>
    </row>
    <row r="7" spans="1:18" ht="45" x14ac:dyDescent="0.25">
      <c r="A7" s="7"/>
      <c r="B7" s="7" t="s">
        <v>90</v>
      </c>
      <c r="C7" s="7" t="s">
        <v>91</v>
      </c>
      <c r="D7" s="7"/>
      <c r="E7" s="7"/>
      <c r="F7" s="7"/>
      <c r="G7" s="7" t="s">
        <v>92</v>
      </c>
      <c r="K7" s="26" t="s">
        <v>93</v>
      </c>
      <c r="M7" s="10" t="s">
        <v>94</v>
      </c>
      <c r="N7" s="53" t="s">
        <v>73</v>
      </c>
      <c r="O7" s="53" t="s">
        <v>73</v>
      </c>
      <c r="P7" s="53" t="s">
        <v>73</v>
      </c>
      <c r="Q7" s="54" t="s">
        <v>95</v>
      </c>
    </row>
    <row r="8" spans="1:18" ht="45" x14ac:dyDescent="0.25">
      <c r="A8" s="7"/>
      <c r="B8" s="7"/>
      <c r="C8" s="7" t="s">
        <v>96</v>
      </c>
      <c r="D8" s="7"/>
      <c r="E8" s="7"/>
      <c r="F8" s="7"/>
      <c r="G8" s="10" t="s">
        <v>12</v>
      </c>
      <c r="K8" s="26" t="s">
        <v>97</v>
      </c>
      <c r="M8" s="10" t="s">
        <v>98</v>
      </c>
      <c r="Q8" s="54" t="s">
        <v>99</v>
      </c>
    </row>
    <row r="9" spans="1:18" ht="60" x14ac:dyDescent="0.25">
      <c r="C9" s="10" t="s">
        <v>100</v>
      </c>
      <c r="G9" s="7" t="s">
        <v>101</v>
      </c>
      <c r="M9" s="10" t="s">
        <v>102</v>
      </c>
    </row>
    <row r="10" spans="1:18" ht="45" x14ac:dyDescent="0.25">
      <c r="G10" s="7" t="s">
        <v>103</v>
      </c>
      <c r="M10" s="10" t="s">
        <v>104</v>
      </c>
    </row>
    <row r="11" spans="1:18" ht="45" x14ac:dyDescent="0.25">
      <c r="G11" s="10" t="s">
        <v>105</v>
      </c>
      <c r="M11" s="10" t="s">
        <v>106</v>
      </c>
    </row>
    <row r="12" spans="1:18" ht="30" x14ac:dyDescent="0.25">
      <c r="G12" s="10" t="s">
        <v>107</v>
      </c>
      <c r="M12" s="10" t="s">
        <v>108</v>
      </c>
    </row>
    <row r="13" spans="1:18" ht="45" x14ac:dyDescent="0.25">
      <c r="G13" s="10" t="s">
        <v>109</v>
      </c>
      <c r="M13" s="10" t="s">
        <v>110</v>
      </c>
    </row>
    <row r="14" spans="1:18" ht="60" x14ac:dyDescent="0.25">
      <c r="M14" s="10" t="s">
        <v>111</v>
      </c>
    </row>
    <row r="15" spans="1:18" x14ac:dyDescent="0.25">
      <c r="M15" s="10" t="s">
        <v>112</v>
      </c>
    </row>
  </sheetData>
  <sheetProtection algorithmName="SHA-512" hashValue="/EigozQjdHa/4ALmB90DGV2oA7vHTyrbgyiWzJwFwrHAXfwb0kMOxK8A8+8mP0vO6v3zvz76MAWe4OcLnJLHWw==" saltValue="0lJkUv8C98DVQjiFZrfSX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BC17"/>
  <sheetViews>
    <sheetView topLeftCell="AN1" zoomScale="68" zoomScaleNormal="70" workbookViewId="0">
      <pane ySplit="3" topLeftCell="A4" activePane="bottomLeft" state="frozen"/>
      <selection activeCell="B9" sqref="B9:B10"/>
      <selection pane="bottomLeft" activeCell="BB1" sqref="BB1:BC1"/>
    </sheetView>
  </sheetViews>
  <sheetFormatPr baseColWidth="10" defaultColWidth="11.42578125" defaultRowHeight="15" customHeight="1" x14ac:dyDescent="0.25"/>
  <cols>
    <col min="1" max="1" width="14.28515625" style="1" customWidth="1"/>
    <col min="2" max="2" width="26" style="6" customWidth="1"/>
    <col min="3" max="3" width="16.7109375" style="6" customWidth="1"/>
    <col min="4" max="4" width="11.28515625" style="6" customWidth="1"/>
    <col min="5" max="5" width="19.5703125" style="6" customWidth="1"/>
    <col min="6" max="6" width="44.28515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28515625" style="2" customWidth="1"/>
    <col min="18" max="18" width="3" style="2" hidden="1" customWidth="1"/>
    <col min="19" max="20" width="21.7109375" style="2" customWidth="1"/>
    <col min="21" max="21" width="21.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8.7109375" style="2" customWidth="1"/>
    <col min="29" max="29" width="98.5703125" style="2" customWidth="1"/>
    <col min="30" max="30" width="57.140625" style="2" hidden="1" customWidth="1"/>
    <col min="31" max="31" width="10" style="2" bestFit="1" customWidth="1"/>
    <col min="32" max="32" width="8.42578125" style="21" customWidth="1"/>
    <col min="33" max="33" width="20.28515625" style="21" customWidth="1"/>
    <col min="34" max="34" width="9" style="21" customWidth="1"/>
    <col min="35" max="35" width="14.28515625" style="21" customWidth="1"/>
    <col min="36" max="36" width="16.42578125" style="2" customWidth="1"/>
    <col min="37" max="37" width="6.7109375" style="2" hidden="1" customWidth="1"/>
    <col min="38" max="38" width="63.7109375" style="2" hidden="1" customWidth="1"/>
    <col min="39" max="39" width="14.7109375" style="6" customWidth="1"/>
    <col min="40" max="40" width="20.7109375" style="2" customWidth="1"/>
    <col min="41" max="41" width="8.7109375" style="2" hidden="1" customWidth="1"/>
    <col min="42" max="42" width="14.42578125" style="2" hidden="1" customWidth="1"/>
    <col min="43" max="43" width="14.7109375" style="2" hidden="1" customWidth="1"/>
    <col min="44" max="44" width="9.28515625" style="2" hidden="1" customWidth="1"/>
    <col min="45" max="45" width="33.7109375" style="2" hidden="1" customWidth="1"/>
    <col min="46" max="47" width="13.7109375" style="2" hidden="1" customWidth="1"/>
    <col min="48" max="48" width="13.7109375" style="24" customWidth="1"/>
    <col min="49" max="49" width="13.7109375" style="2" customWidth="1"/>
    <col min="50" max="50" width="15.28515625" style="2" customWidth="1"/>
    <col min="51" max="51" width="2.28515625" style="5" customWidth="1"/>
    <col min="52" max="52" width="49.85546875" style="5" customWidth="1"/>
    <col min="53" max="53" width="17" style="4" customWidth="1"/>
    <col min="54" max="208" width="11.42578125" style="1"/>
    <col min="209" max="209" width="21.7109375" style="1" customWidth="1"/>
    <col min="210" max="210" width="13.7109375" style="1" customWidth="1"/>
    <col min="211" max="211" width="38.7109375" style="1" customWidth="1"/>
    <col min="212" max="212" width="3" style="1" bestFit="1" customWidth="1"/>
    <col min="213" max="213" width="32.28515625" style="1" customWidth="1"/>
    <col min="214" max="214" width="46.28515625" style="1" customWidth="1"/>
    <col min="215" max="215" width="19" style="1" customWidth="1"/>
    <col min="216" max="216" width="0" style="1" hidden="1" customWidth="1"/>
    <col min="217" max="217" width="17.7109375" style="1" customWidth="1"/>
    <col min="218" max="218" width="0" style="1" hidden="1" customWidth="1"/>
    <col min="219" max="219" width="22.28515625" style="1" customWidth="1"/>
    <col min="220" max="220" width="5.28515625" style="1" customWidth="1"/>
    <col min="221" max="221" width="36.28515625" style="1" customWidth="1"/>
    <col min="222" max="222" width="5.7109375" style="1" customWidth="1"/>
    <col min="223" max="223" width="0" style="1" hidden="1" customWidth="1"/>
    <col min="224" max="224" width="20.7109375" style="1" customWidth="1"/>
    <col min="225" max="225" width="4.7109375" style="1" customWidth="1"/>
    <col min="226" max="226" width="0" style="1" hidden="1" customWidth="1"/>
    <col min="227" max="227" width="24.7109375" style="1" customWidth="1"/>
    <col min="228" max="228" width="12.28515625" style="1" customWidth="1"/>
    <col min="229" max="229" width="0" style="1" hidden="1" customWidth="1"/>
    <col min="230" max="230" width="3.42578125" style="1" customWidth="1"/>
    <col min="231" max="231" width="0" style="1" hidden="1" customWidth="1"/>
    <col min="232" max="232" width="17.7109375" style="1" customWidth="1"/>
    <col min="233" max="233" width="3.42578125" style="1" customWidth="1"/>
    <col min="234" max="234" width="0" style="1" hidden="1" customWidth="1"/>
    <col min="235" max="235" width="23.7109375" style="1" customWidth="1"/>
    <col min="236" max="236" width="10" style="1" customWidth="1"/>
    <col min="237" max="237" width="0" style="1" hidden="1" customWidth="1"/>
    <col min="238" max="239" width="14.7109375" style="1" customWidth="1"/>
    <col min="240" max="240" width="12.7109375" style="1" customWidth="1"/>
    <col min="241" max="241" width="3.28515625" style="1" customWidth="1"/>
    <col min="242" max="242" width="30.28515625" style="1" customWidth="1"/>
    <col min="243" max="243" width="5" style="1" customWidth="1"/>
    <col min="244" max="244" width="0" style="1" hidden="1" customWidth="1"/>
    <col min="245" max="245" width="14.28515625" style="1" customWidth="1"/>
    <col min="246" max="246" width="5.7109375" style="1" customWidth="1"/>
    <col min="247" max="247" width="0" style="1" hidden="1" customWidth="1"/>
    <col min="248" max="248" width="17.28515625" style="1" customWidth="1"/>
    <col min="249" max="249" width="12.7109375" style="1" customWidth="1"/>
    <col min="250" max="250" width="0" style="1" hidden="1" customWidth="1"/>
    <col min="251" max="251" width="5.28515625" style="1" customWidth="1"/>
    <col min="252" max="252" width="0" style="1" hidden="1" customWidth="1"/>
    <col min="253" max="253" width="17" style="1" customWidth="1"/>
    <col min="254" max="254" width="6.28515625" style="1" customWidth="1"/>
    <col min="255" max="255" width="0" style="1" hidden="1" customWidth="1"/>
    <col min="256" max="256" width="14.28515625" style="1" customWidth="1"/>
    <col min="257" max="257" width="7.5703125" style="1" customWidth="1"/>
    <col min="258" max="258" width="0" style="1" hidden="1" customWidth="1"/>
    <col min="259" max="260" width="14.28515625" style="1" customWidth="1"/>
    <col min="261" max="261" width="20.7109375" style="1" customWidth="1"/>
    <col min="262" max="262" width="14.42578125" style="1" customWidth="1"/>
    <col min="263" max="263" width="15" style="1" customWidth="1"/>
    <col min="264" max="264" width="2.7109375" style="1" customWidth="1"/>
    <col min="265" max="265" width="11.7109375" style="1" customWidth="1"/>
    <col min="266" max="266" width="11.5703125" style="1" customWidth="1"/>
    <col min="267" max="267" width="2.28515625" style="1" customWidth="1"/>
    <col min="268" max="268" width="41" style="1" customWidth="1"/>
    <col min="269" max="269" width="14.28515625" style="1" customWidth="1"/>
    <col min="270" max="271" width="11.5703125" style="1" customWidth="1"/>
    <col min="272" max="272" width="21.7109375" style="1" customWidth="1"/>
    <col min="273" max="464" width="11.42578125" style="1"/>
    <col min="465" max="465" width="21.7109375" style="1" customWidth="1"/>
    <col min="466" max="466" width="13.7109375" style="1" customWidth="1"/>
    <col min="467" max="467" width="38.7109375" style="1" customWidth="1"/>
    <col min="468" max="468" width="3" style="1" bestFit="1" customWidth="1"/>
    <col min="469" max="469" width="32.28515625" style="1" customWidth="1"/>
    <col min="470" max="470" width="46.28515625" style="1" customWidth="1"/>
    <col min="471" max="471" width="19" style="1" customWidth="1"/>
    <col min="472" max="472" width="0" style="1" hidden="1" customWidth="1"/>
    <col min="473" max="473" width="17.7109375" style="1" customWidth="1"/>
    <col min="474" max="474" width="0" style="1" hidden="1" customWidth="1"/>
    <col min="475" max="475" width="22.28515625" style="1" customWidth="1"/>
    <col min="476" max="476" width="5.28515625" style="1" customWidth="1"/>
    <col min="477" max="477" width="36.28515625" style="1" customWidth="1"/>
    <col min="478" max="478" width="5.7109375" style="1" customWidth="1"/>
    <col min="479" max="479" width="0" style="1" hidden="1" customWidth="1"/>
    <col min="480" max="480" width="20.7109375" style="1" customWidth="1"/>
    <col min="481" max="481" width="4.7109375" style="1" customWidth="1"/>
    <col min="482" max="482" width="0" style="1" hidden="1" customWidth="1"/>
    <col min="483" max="483" width="24.7109375" style="1" customWidth="1"/>
    <col min="484" max="484" width="12.28515625" style="1" customWidth="1"/>
    <col min="485" max="485" width="0" style="1" hidden="1" customWidth="1"/>
    <col min="486" max="486" width="3.42578125" style="1" customWidth="1"/>
    <col min="487" max="487" width="0" style="1" hidden="1" customWidth="1"/>
    <col min="488" max="488" width="17.7109375" style="1" customWidth="1"/>
    <col min="489" max="489" width="3.42578125" style="1" customWidth="1"/>
    <col min="490" max="490" width="0" style="1" hidden="1" customWidth="1"/>
    <col min="491" max="491" width="23.7109375" style="1" customWidth="1"/>
    <col min="492" max="492" width="10" style="1" customWidth="1"/>
    <col min="493" max="493" width="0" style="1" hidden="1" customWidth="1"/>
    <col min="494" max="495" width="14.7109375" style="1" customWidth="1"/>
    <col min="496" max="496" width="12.7109375" style="1" customWidth="1"/>
    <col min="497" max="497" width="3.28515625" style="1" customWidth="1"/>
    <col min="498" max="498" width="30.28515625" style="1" customWidth="1"/>
    <col min="499" max="499" width="5" style="1" customWidth="1"/>
    <col min="500" max="500" width="0" style="1" hidden="1" customWidth="1"/>
    <col min="501" max="501" width="14.28515625" style="1" customWidth="1"/>
    <col min="502" max="502" width="5.7109375" style="1" customWidth="1"/>
    <col min="503" max="503" width="0" style="1" hidden="1" customWidth="1"/>
    <col min="504" max="504" width="17.28515625" style="1" customWidth="1"/>
    <col min="505" max="505" width="12.7109375" style="1" customWidth="1"/>
    <col min="506" max="506" width="0" style="1" hidden="1" customWidth="1"/>
    <col min="507" max="507" width="5.28515625" style="1" customWidth="1"/>
    <col min="508" max="508" width="0" style="1" hidden="1" customWidth="1"/>
    <col min="509" max="509" width="17" style="1" customWidth="1"/>
    <col min="510" max="510" width="6.28515625" style="1" customWidth="1"/>
    <col min="511" max="511" width="0" style="1" hidden="1" customWidth="1"/>
    <col min="512" max="512" width="14.28515625" style="1" customWidth="1"/>
    <col min="513" max="513" width="7.5703125" style="1" customWidth="1"/>
    <col min="514" max="514" width="0" style="1" hidden="1" customWidth="1"/>
    <col min="515" max="516" width="14.28515625" style="1" customWidth="1"/>
    <col min="517" max="517" width="20.7109375" style="1" customWidth="1"/>
    <col min="518" max="518" width="14.42578125" style="1" customWidth="1"/>
    <col min="519" max="519" width="15" style="1" customWidth="1"/>
    <col min="520" max="520" width="2.7109375" style="1" customWidth="1"/>
    <col min="521" max="521" width="11.7109375" style="1" customWidth="1"/>
    <col min="522" max="522" width="11.5703125" style="1" customWidth="1"/>
    <col min="523" max="523" width="2.28515625" style="1" customWidth="1"/>
    <col min="524" max="524" width="41" style="1" customWidth="1"/>
    <col min="525" max="525" width="14.28515625" style="1" customWidth="1"/>
    <col min="526" max="527" width="11.5703125" style="1" customWidth="1"/>
    <col min="528" max="528" width="21.7109375" style="1" customWidth="1"/>
    <col min="529" max="720" width="11.42578125" style="1"/>
    <col min="721" max="721" width="21.7109375" style="1" customWidth="1"/>
    <col min="722" max="722" width="13.7109375" style="1" customWidth="1"/>
    <col min="723" max="723" width="38.7109375" style="1" customWidth="1"/>
    <col min="724" max="724" width="3" style="1" bestFit="1" customWidth="1"/>
    <col min="725" max="725" width="32.28515625" style="1" customWidth="1"/>
    <col min="726" max="726" width="46.28515625" style="1" customWidth="1"/>
    <col min="727" max="727" width="19" style="1" customWidth="1"/>
    <col min="728" max="728" width="0" style="1" hidden="1" customWidth="1"/>
    <col min="729" max="729" width="17.7109375" style="1" customWidth="1"/>
    <col min="730" max="730" width="0" style="1" hidden="1" customWidth="1"/>
    <col min="731" max="731" width="22.28515625" style="1" customWidth="1"/>
    <col min="732" max="732" width="5.28515625" style="1" customWidth="1"/>
    <col min="733" max="733" width="36.28515625" style="1" customWidth="1"/>
    <col min="734" max="734" width="5.7109375" style="1" customWidth="1"/>
    <col min="735" max="735" width="0" style="1" hidden="1" customWidth="1"/>
    <col min="736" max="736" width="20.7109375" style="1" customWidth="1"/>
    <col min="737" max="737" width="4.7109375" style="1" customWidth="1"/>
    <col min="738" max="738" width="0" style="1" hidden="1" customWidth="1"/>
    <col min="739" max="739" width="24.7109375" style="1" customWidth="1"/>
    <col min="740" max="740" width="12.28515625" style="1" customWidth="1"/>
    <col min="741" max="741" width="0" style="1" hidden="1" customWidth="1"/>
    <col min="742" max="742" width="3.42578125" style="1" customWidth="1"/>
    <col min="743" max="743" width="0" style="1" hidden="1" customWidth="1"/>
    <col min="744" max="744" width="17.7109375" style="1" customWidth="1"/>
    <col min="745" max="745" width="3.42578125" style="1" customWidth="1"/>
    <col min="746" max="746" width="0" style="1" hidden="1" customWidth="1"/>
    <col min="747" max="747" width="23.7109375" style="1" customWidth="1"/>
    <col min="748" max="748" width="10" style="1" customWidth="1"/>
    <col min="749" max="749" width="0" style="1" hidden="1" customWidth="1"/>
    <col min="750" max="751" width="14.7109375" style="1" customWidth="1"/>
    <col min="752" max="752" width="12.7109375" style="1" customWidth="1"/>
    <col min="753" max="753" width="3.28515625" style="1" customWidth="1"/>
    <col min="754" max="754" width="30.28515625" style="1" customWidth="1"/>
    <col min="755" max="755" width="5" style="1" customWidth="1"/>
    <col min="756" max="756" width="0" style="1" hidden="1" customWidth="1"/>
    <col min="757" max="757" width="14.28515625" style="1" customWidth="1"/>
    <col min="758" max="758" width="5.7109375" style="1" customWidth="1"/>
    <col min="759" max="759" width="0" style="1" hidden="1" customWidth="1"/>
    <col min="760" max="760" width="17.28515625" style="1" customWidth="1"/>
    <col min="761" max="761" width="12.7109375" style="1" customWidth="1"/>
    <col min="762" max="762" width="0" style="1" hidden="1" customWidth="1"/>
    <col min="763" max="763" width="5.28515625" style="1" customWidth="1"/>
    <col min="764" max="764" width="0" style="1" hidden="1" customWidth="1"/>
    <col min="765" max="765" width="17" style="1" customWidth="1"/>
    <col min="766" max="766" width="6.28515625" style="1" customWidth="1"/>
    <col min="767" max="767" width="0" style="1" hidden="1" customWidth="1"/>
    <col min="768" max="768" width="14.28515625" style="1" customWidth="1"/>
    <col min="769" max="769" width="7.5703125" style="1" customWidth="1"/>
    <col min="770" max="770" width="0" style="1" hidden="1" customWidth="1"/>
    <col min="771" max="772" width="14.28515625" style="1" customWidth="1"/>
    <col min="773" max="773" width="20.7109375" style="1" customWidth="1"/>
    <col min="774" max="774" width="14.42578125" style="1" customWidth="1"/>
    <col min="775" max="775" width="15" style="1" customWidth="1"/>
    <col min="776" max="776" width="2.7109375" style="1" customWidth="1"/>
    <col min="777" max="777" width="11.7109375" style="1" customWidth="1"/>
    <col min="778" max="778" width="11.5703125" style="1" customWidth="1"/>
    <col min="779" max="779" width="2.28515625" style="1" customWidth="1"/>
    <col min="780" max="780" width="41" style="1" customWidth="1"/>
    <col min="781" max="781" width="14.28515625" style="1" customWidth="1"/>
    <col min="782" max="783" width="11.5703125" style="1" customWidth="1"/>
    <col min="784" max="784" width="21.7109375" style="1" customWidth="1"/>
    <col min="785" max="976" width="11.42578125" style="1"/>
    <col min="977" max="977" width="21.7109375" style="1" customWidth="1"/>
    <col min="978" max="978" width="13.7109375" style="1" customWidth="1"/>
    <col min="979" max="979" width="38.7109375" style="1" customWidth="1"/>
    <col min="980" max="980" width="3" style="1" bestFit="1" customWidth="1"/>
    <col min="981" max="981" width="32.28515625" style="1" customWidth="1"/>
    <col min="982" max="982" width="46.28515625" style="1" customWidth="1"/>
    <col min="983" max="983" width="19" style="1" customWidth="1"/>
    <col min="984" max="984" width="0" style="1" hidden="1" customWidth="1"/>
    <col min="985" max="985" width="17.7109375" style="1" customWidth="1"/>
    <col min="986" max="986" width="0" style="1" hidden="1" customWidth="1"/>
    <col min="987" max="987" width="22.28515625" style="1" customWidth="1"/>
    <col min="988" max="988" width="5.28515625" style="1" customWidth="1"/>
    <col min="989" max="989" width="36.28515625" style="1" customWidth="1"/>
    <col min="990" max="990" width="5.7109375" style="1" customWidth="1"/>
    <col min="991" max="991" width="0" style="1" hidden="1" customWidth="1"/>
    <col min="992" max="992" width="20.7109375" style="1" customWidth="1"/>
    <col min="993" max="993" width="4.7109375" style="1" customWidth="1"/>
    <col min="994" max="994" width="0" style="1" hidden="1" customWidth="1"/>
    <col min="995" max="995" width="24.7109375" style="1" customWidth="1"/>
    <col min="996" max="996" width="12.28515625" style="1" customWidth="1"/>
    <col min="997" max="997" width="0" style="1" hidden="1" customWidth="1"/>
    <col min="998" max="998" width="3.42578125" style="1" customWidth="1"/>
    <col min="999" max="999" width="0" style="1" hidden="1" customWidth="1"/>
    <col min="1000" max="1000" width="17.7109375" style="1" customWidth="1"/>
    <col min="1001" max="1001" width="3.42578125" style="1" customWidth="1"/>
    <col min="1002" max="1002" width="0" style="1" hidden="1" customWidth="1"/>
    <col min="1003" max="1003" width="23.7109375" style="1" customWidth="1"/>
    <col min="1004" max="1004" width="10" style="1" customWidth="1"/>
    <col min="1005" max="1005" width="0" style="1" hidden="1" customWidth="1"/>
    <col min="1006" max="1007" width="14.7109375" style="1" customWidth="1"/>
    <col min="1008" max="1008" width="12.7109375" style="1" customWidth="1"/>
    <col min="1009" max="1009" width="3.28515625" style="1" customWidth="1"/>
    <col min="1010" max="1010" width="30.28515625" style="1" customWidth="1"/>
    <col min="1011" max="1011" width="5" style="1" customWidth="1"/>
    <col min="1012" max="1012" width="0" style="1" hidden="1" customWidth="1"/>
    <col min="1013" max="1013" width="14.28515625" style="1" customWidth="1"/>
    <col min="1014" max="1014" width="5.7109375" style="1" customWidth="1"/>
    <col min="1015" max="1015" width="0" style="1" hidden="1" customWidth="1"/>
    <col min="1016" max="1016" width="17.28515625" style="1" customWidth="1"/>
    <col min="1017" max="1017" width="12.7109375" style="1" customWidth="1"/>
    <col min="1018" max="1018" width="0" style="1" hidden="1" customWidth="1"/>
    <col min="1019" max="1019" width="5.28515625" style="1" customWidth="1"/>
    <col min="1020" max="1020" width="0" style="1" hidden="1" customWidth="1"/>
    <col min="1021" max="1021" width="17" style="1" customWidth="1"/>
    <col min="1022" max="1022" width="6.28515625" style="1" customWidth="1"/>
    <col min="1023" max="1023" width="0" style="1" hidden="1" customWidth="1"/>
    <col min="1024" max="1024" width="14.28515625" style="1" customWidth="1"/>
    <col min="1025" max="1025" width="7.5703125" style="1" customWidth="1"/>
    <col min="1026" max="1026" width="0" style="1" hidden="1" customWidth="1"/>
    <col min="1027" max="1028" width="14.28515625" style="1" customWidth="1"/>
    <col min="1029" max="1029" width="20.7109375" style="1" customWidth="1"/>
    <col min="1030" max="1030" width="14.42578125" style="1" customWidth="1"/>
    <col min="1031" max="1031" width="15" style="1" customWidth="1"/>
    <col min="1032" max="1032" width="2.7109375" style="1" customWidth="1"/>
    <col min="1033" max="1033" width="11.7109375" style="1" customWidth="1"/>
    <col min="1034" max="1034" width="11.5703125" style="1" customWidth="1"/>
    <col min="1035" max="1035" width="2.28515625" style="1" customWidth="1"/>
    <col min="1036" max="1036" width="41" style="1" customWidth="1"/>
    <col min="1037" max="1037" width="14.28515625" style="1" customWidth="1"/>
    <col min="1038" max="1039" width="11.5703125" style="1" customWidth="1"/>
    <col min="1040" max="1040" width="21.7109375" style="1" customWidth="1"/>
    <col min="1041" max="1232" width="11.42578125" style="1"/>
    <col min="1233" max="1233" width="21.7109375" style="1" customWidth="1"/>
    <col min="1234" max="1234" width="13.7109375" style="1" customWidth="1"/>
    <col min="1235" max="1235" width="38.7109375" style="1" customWidth="1"/>
    <col min="1236" max="1236" width="3" style="1" bestFit="1" customWidth="1"/>
    <col min="1237" max="1237" width="32.28515625" style="1" customWidth="1"/>
    <col min="1238" max="1238" width="46.28515625" style="1" customWidth="1"/>
    <col min="1239" max="1239" width="19" style="1" customWidth="1"/>
    <col min="1240" max="1240" width="0" style="1" hidden="1" customWidth="1"/>
    <col min="1241" max="1241" width="17.7109375" style="1" customWidth="1"/>
    <col min="1242" max="1242" width="0" style="1" hidden="1" customWidth="1"/>
    <col min="1243" max="1243" width="22.28515625" style="1" customWidth="1"/>
    <col min="1244" max="1244" width="5.28515625" style="1" customWidth="1"/>
    <col min="1245" max="1245" width="36.28515625" style="1" customWidth="1"/>
    <col min="1246" max="1246" width="5.7109375" style="1" customWidth="1"/>
    <col min="1247" max="1247" width="0" style="1" hidden="1" customWidth="1"/>
    <col min="1248" max="1248" width="20.7109375" style="1" customWidth="1"/>
    <col min="1249" max="1249" width="4.7109375" style="1" customWidth="1"/>
    <col min="1250" max="1250" width="0" style="1" hidden="1" customWidth="1"/>
    <col min="1251" max="1251" width="24.7109375" style="1" customWidth="1"/>
    <col min="1252" max="1252" width="12.28515625" style="1" customWidth="1"/>
    <col min="1253" max="1253" width="0" style="1" hidden="1" customWidth="1"/>
    <col min="1254" max="1254" width="3.42578125" style="1" customWidth="1"/>
    <col min="1255" max="1255" width="0" style="1" hidden="1" customWidth="1"/>
    <col min="1256" max="1256" width="17.7109375" style="1" customWidth="1"/>
    <col min="1257" max="1257" width="3.42578125" style="1" customWidth="1"/>
    <col min="1258" max="1258" width="0" style="1" hidden="1" customWidth="1"/>
    <col min="1259" max="1259" width="23.7109375" style="1" customWidth="1"/>
    <col min="1260" max="1260" width="10" style="1" customWidth="1"/>
    <col min="1261" max="1261" width="0" style="1" hidden="1" customWidth="1"/>
    <col min="1262" max="1263" width="14.7109375" style="1" customWidth="1"/>
    <col min="1264" max="1264" width="12.7109375" style="1" customWidth="1"/>
    <col min="1265" max="1265" width="3.28515625" style="1" customWidth="1"/>
    <col min="1266" max="1266" width="30.28515625" style="1" customWidth="1"/>
    <col min="1267" max="1267" width="5" style="1" customWidth="1"/>
    <col min="1268" max="1268" width="0" style="1" hidden="1" customWidth="1"/>
    <col min="1269" max="1269" width="14.28515625" style="1" customWidth="1"/>
    <col min="1270" max="1270" width="5.7109375" style="1" customWidth="1"/>
    <col min="1271" max="1271" width="0" style="1" hidden="1" customWidth="1"/>
    <col min="1272" max="1272" width="17.28515625" style="1" customWidth="1"/>
    <col min="1273" max="1273" width="12.7109375" style="1" customWidth="1"/>
    <col min="1274" max="1274" width="0" style="1" hidden="1" customWidth="1"/>
    <col min="1275" max="1275" width="5.28515625" style="1" customWidth="1"/>
    <col min="1276" max="1276" width="0" style="1" hidden="1" customWidth="1"/>
    <col min="1277" max="1277" width="17" style="1" customWidth="1"/>
    <col min="1278" max="1278" width="6.28515625" style="1" customWidth="1"/>
    <col min="1279" max="1279" width="0" style="1" hidden="1" customWidth="1"/>
    <col min="1280" max="1280" width="14.28515625" style="1" customWidth="1"/>
    <col min="1281" max="1281" width="7.5703125" style="1" customWidth="1"/>
    <col min="1282" max="1282" width="0" style="1" hidden="1" customWidth="1"/>
    <col min="1283" max="1284" width="14.28515625" style="1" customWidth="1"/>
    <col min="1285" max="1285" width="20.7109375" style="1" customWidth="1"/>
    <col min="1286" max="1286" width="14.42578125" style="1" customWidth="1"/>
    <col min="1287" max="1287" width="15" style="1" customWidth="1"/>
    <col min="1288" max="1288" width="2.7109375" style="1" customWidth="1"/>
    <col min="1289" max="1289" width="11.7109375" style="1" customWidth="1"/>
    <col min="1290" max="1290" width="11.5703125" style="1" customWidth="1"/>
    <col min="1291" max="1291" width="2.28515625" style="1" customWidth="1"/>
    <col min="1292" max="1292" width="41" style="1" customWidth="1"/>
    <col min="1293" max="1293" width="14.28515625" style="1" customWidth="1"/>
    <col min="1294" max="1295" width="11.5703125" style="1" customWidth="1"/>
    <col min="1296" max="1296" width="21.7109375" style="1" customWidth="1"/>
    <col min="1297" max="1488" width="11.42578125" style="1"/>
    <col min="1489" max="1489" width="21.7109375" style="1" customWidth="1"/>
    <col min="1490" max="1490" width="13.7109375" style="1" customWidth="1"/>
    <col min="1491" max="1491" width="38.7109375" style="1" customWidth="1"/>
    <col min="1492" max="1492" width="3" style="1" bestFit="1" customWidth="1"/>
    <col min="1493" max="1493" width="32.28515625" style="1" customWidth="1"/>
    <col min="1494" max="1494" width="46.28515625" style="1" customWidth="1"/>
    <col min="1495" max="1495" width="19" style="1" customWidth="1"/>
    <col min="1496" max="1496" width="0" style="1" hidden="1" customWidth="1"/>
    <col min="1497" max="1497" width="17.7109375" style="1" customWidth="1"/>
    <col min="1498" max="1498" width="0" style="1" hidden="1" customWidth="1"/>
    <col min="1499" max="1499" width="22.28515625" style="1" customWidth="1"/>
    <col min="1500" max="1500" width="5.28515625" style="1" customWidth="1"/>
    <col min="1501" max="1501" width="36.28515625" style="1" customWidth="1"/>
    <col min="1502" max="1502" width="5.7109375" style="1" customWidth="1"/>
    <col min="1503" max="1503" width="0" style="1" hidden="1" customWidth="1"/>
    <col min="1504" max="1504" width="20.7109375" style="1" customWidth="1"/>
    <col min="1505" max="1505" width="4.7109375" style="1" customWidth="1"/>
    <col min="1506" max="1506" width="0" style="1" hidden="1" customWidth="1"/>
    <col min="1507" max="1507" width="24.7109375" style="1" customWidth="1"/>
    <col min="1508" max="1508" width="12.28515625" style="1" customWidth="1"/>
    <col min="1509" max="1509" width="0" style="1" hidden="1" customWidth="1"/>
    <col min="1510" max="1510" width="3.42578125" style="1" customWidth="1"/>
    <col min="1511" max="1511" width="0" style="1" hidden="1" customWidth="1"/>
    <col min="1512" max="1512" width="17.7109375" style="1" customWidth="1"/>
    <col min="1513" max="1513" width="3.42578125" style="1" customWidth="1"/>
    <col min="1514" max="1514" width="0" style="1" hidden="1" customWidth="1"/>
    <col min="1515" max="1515" width="23.7109375" style="1" customWidth="1"/>
    <col min="1516" max="1516" width="10" style="1" customWidth="1"/>
    <col min="1517" max="1517" width="0" style="1" hidden="1" customWidth="1"/>
    <col min="1518" max="1519" width="14.7109375" style="1" customWidth="1"/>
    <col min="1520" max="1520" width="12.7109375" style="1" customWidth="1"/>
    <col min="1521" max="1521" width="3.28515625" style="1" customWidth="1"/>
    <col min="1522" max="1522" width="30.28515625" style="1" customWidth="1"/>
    <col min="1523" max="1523" width="5" style="1" customWidth="1"/>
    <col min="1524" max="1524" width="0" style="1" hidden="1" customWidth="1"/>
    <col min="1525" max="1525" width="14.28515625" style="1" customWidth="1"/>
    <col min="1526" max="1526" width="5.7109375" style="1" customWidth="1"/>
    <col min="1527" max="1527" width="0" style="1" hidden="1" customWidth="1"/>
    <col min="1528" max="1528" width="17.28515625" style="1" customWidth="1"/>
    <col min="1529" max="1529" width="12.7109375" style="1" customWidth="1"/>
    <col min="1530" max="1530" width="0" style="1" hidden="1" customWidth="1"/>
    <col min="1531" max="1531" width="5.28515625" style="1" customWidth="1"/>
    <col min="1532" max="1532" width="0" style="1" hidden="1" customWidth="1"/>
    <col min="1533" max="1533" width="17" style="1" customWidth="1"/>
    <col min="1534" max="1534" width="6.28515625" style="1" customWidth="1"/>
    <col min="1535" max="1535" width="0" style="1" hidden="1" customWidth="1"/>
    <col min="1536" max="1536" width="14.28515625" style="1" customWidth="1"/>
    <col min="1537" max="1537" width="7.5703125" style="1" customWidth="1"/>
    <col min="1538" max="1538" width="0" style="1" hidden="1" customWidth="1"/>
    <col min="1539" max="1540" width="14.28515625" style="1" customWidth="1"/>
    <col min="1541" max="1541" width="20.7109375" style="1" customWidth="1"/>
    <col min="1542" max="1542" width="14.42578125" style="1" customWidth="1"/>
    <col min="1543" max="1543" width="15" style="1" customWidth="1"/>
    <col min="1544" max="1544" width="2.7109375" style="1" customWidth="1"/>
    <col min="1545" max="1545" width="11.7109375" style="1" customWidth="1"/>
    <col min="1546" max="1546" width="11.5703125" style="1" customWidth="1"/>
    <col min="1547" max="1547" width="2.28515625" style="1" customWidth="1"/>
    <col min="1548" max="1548" width="41" style="1" customWidth="1"/>
    <col min="1549" max="1549" width="14.28515625" style="1" customWidth="1"/>
    <col min="1550" max="1551" width="11.5703125" style="1" customWidth="1"/>
    <col min="1552" max="1552" width="21.7109375" style="1" customWidth="1"/>
    <col min="1553" max="1744" width="11.42578125" style="1"/>
    <col min="1745" max="1745" width="21.7109375" style="1" customWidth="1"/>
    <col min="1746" max="1746" width="13.7109375" style="1" customWidth="1"/>
    <col min="1747" max="1747" width="38.7109375" style="1" customWidth="1"/>
    <col min="1748" max="1748" width="3" style="1" bestFit="1" customWidth="1"/>
    <col min="1749" max="1749" width="32.28515625" style="1" customWidth="1"/>
    <col min="1750" max="1750" width="46.28515625" style="1" customWidth="1"/>
    <col min="1751" max="1751" width="19" style="1" customWidth="1"/>
    <col min="1752" max="1752" width="0" style="1" hidden="1" customWidth="1"/>
    <col min="1753" max="1753" width="17.7109375" style="1" customWidth="1"/>
    <col min="1754" max="1754" width="0" style="1" hidden="1" customWidth="1"/>
    <col min="1755" max="1755" width="22.28515625" style="1" customWidth="1"/>
    <col min="1756" max="1756" width="5.28515625" style="1" customWidth="1"/>
    <col min="1757" max="1757" width="36.28515625" style="1" customWidth="1"/>
    <col min="1758" max="1758" width="5.7109375" style="1" customWidth="1"/>
    <col min="1759" max="1759" width="0" style="1" hidden="1" customWidth="1"/>
    <col min="1760" max="1760" width="20.7109375" style="1" customWidth="1"/>
    <col min="1761" max="1761" width="4.7109375" style="1" customWidth="1"/>
    <col min="1762" max="1762" width="0" style="1" hidden="1" customWidth="1"/>
    <col min="1763" max="1763" width="24.7109375" style="1" customWidth="1"/>
    <col min="1764" max="1764" width="12.28515625" style="1" customWidth="1"/>
    <col min="1765" max="1765" width="0" style="1" hidden="1" customWidth="1"/>
    <col min="1766" max="1766" width="3.42578125" style="1" customWidth="1"/>
    <col min="1767" max="1767" width="0" style="1" hidden="1" customWidth="1"/>
    <col min="1768" max="1768" width="17.7109375" style="1" customWidth="1"/>
    <col min="1769" max="1769" width="3.42578125" style="1" customWidth="1"/>
    <col min="1770" max="1770" width="0" style="1" hidden="1" customWidth="1"/>
    <col min="1771" max="1771" width="23.7109375" style="1" customWidth="1"/>
    <col min="1772" max="1772" width="10" style="1" customWidth="1"/>
    <col min="1773" max="1773" width="0" style="1" hidden="1" customWidth="1"/>
    <col min="1774" max="1775" width="14.7109375" style="1" customWidth="1"/>
    <col min="1776" max="1776" width="12.7109375" style="1" customWidth="1"/>
    <col min="1777" max="1777" width="3.28515625" style="1" customWidth="1"/>
    <col min="1778" max="1778" width="30.28515625" style="1" customWidth="1"/>
    <col min="1779" max="1779" width="5" style="1" customWidth="1"/>
    <col min="1780" max="1780" width="0" style="1" hidden="1" customWidth="1"/>
    <col min="1781" max="1781" width="14.28515625" style="1" customWidth="1"/>
    <col min="1782" max="1782" width="5.7109375" style="1" customWidth="1"/>
    <col min="1783" max="1783" width="0" style="1" hidden="1" customWidth="1"/>
    <col min="1784" max="1784" width="17.28515625" style="1" customWidth="1"/>
    <col min="1785" max="1785" width="12.7109375" style="1" customWidth="1"/>
    <col min="1786" max="1786" width="0" style="1" hidden="1" customWidth="1"/>
    <col min="1787" max="1787" width="5.28515625" style="1" customWidth="1"/>
    <col min="1788" max="1788" width="0" style="1" hidden="1" customWidth="1"/>
    <col min="1789" max="1789" width="17" style="1" customWidth="1"/>
    <col min="1790" max="1790" width="6.28515625" style="1" customWidth="1"/>
    <col min="1791" max="1791" width="0" style="1" hidden="1" customWidth="1"/>
    <col min="1792" max="1792" width="14.28515625" style="1" customWidth="1"/>
    <col min="1793" max="1793" width="7.5703125" style="1" customWidth="1"/>
    <col min="1794" max="1794" width="0" style="1" hidden="1" customWidth="1"/>
    <col min="1795" max="1796" width="14.28515625" style="1" customWidth="1"/>
    <col min="1797" max="1797" width="20.7109375" style="1" customWidth="1"/>
    <col min="1798" max="1798" width="14.42578125" style="1" customWidth="1"/>
    <col min="1799" max="1799" width="15" style="1" customWidth="1"/>
    <col min="1800" max="1800" width="2.7109375" style="1" customWidth="1"/>
    <col min="1801" max="1801" width="11.7109375" style="1" customWidth="1"/>
    <col min="1802" max="1802" width="11.5703125" style="1" customWidth="1"/>
    <col min="1803" max="1803" width="2.28515625" style="1" customWidth="1"/>
    <col min="1804" max="1804" width="41" style="1" customWidth="1"/>
    <col min="1805" max="1805" width="14.28515625" style="1" customWidth="1"/>
    <col min="1806" max="1807" width="11.5703125" style="1" customWidth="1"/>
    <col min="1808" max="1808" width="21.7109375" style="1" customWidth="1"/>
    <col min="1809" max="2000" width="11.42578125" style="1"/>
    <col min="2001" max="2001" width="21.7109375" style="1" customWidth="1"/>
    <col min="2002" max="2002" width="13.7109375" style="1" customWidth="1"/>
    <col min="2003" max="2003" width="38.7109375" style="1" customWidth="1"/>
    <col min="2004" max="2004" width="3" style="1" bestFit="1" customWidth="1"/>
    <col min="2005" max="2005" width="32.28515625" style="1" customWidth="1"/>
    <col min="2006" max="2006" width="46.28515625" style="1" customWidth="1"/>
    <col min="2007" max="2007" width="19" style="1" customWidth="1"/>
    <col min="2008" max="2008" width="0" style="1" hidden="1" customWidth="1"/>
    <col min="2009" max="2009" width="17.7109375" style="1" customWidth="1"/>
    <col min="2010" max="2010" width="0" style="1" hidden="1" customWidth="1"/>
    <col min="2011" max="2011" width="22.28515625" style="1" customWidth="1"/>
    <col min="2012" max="2012" width="5.28515625" style="1" customWidth="1"/>
    <col min="2013" max="2013" width="36.28515625" style="1" customWidth="1"/>
    <col min="2014" max="2014" width="5.7109375" style="1" customWidth="1"/>
    <col min="2015" max="2015" width="0" style="1" hidden="1" customWidth="1"/>
    <col min="2016" max="2016" width="20.7109375" style="1" customWidth="1"/>
    <col min="2017" max="2017" width="4.7109375" style="1" customWidth="1"/>
    <col min="2018" max="2018" width="0" style="1" hidden="1" customWidth="1"/>
    <col min="2019" max="2019" width="24.7109375" style="1" customWidth="1"/>
    <col min="2020" max="2020" width="12.28515625" style="1" customWidth="1"/>
    <col min="2021" max="2021" width="0" style="1" hidden="1" customWidth="1"/>
    <col min="2022" max="2022" width="3.42578125" style="1" customWidth="1"/>
    <col min="2023" max="2023" width="0" style="1" hidden="1" customWidth="1"/>
    <col min="2024" max="2024" width="17.7109375" style="1" customWidth="1"/>
    <col min="2025" max="2025" width="3.42578125" style="1" customWidth="1"/>
    <col min="2026" max="2026" width="0" style="1" hidden="1" customWidth="1"/>
    <col min="2027" max="2027" width="23.7109375" style="1" customWidth="1"/>
    <col min="2028" max="2028" width="10" style="1" customWidth="1"/>
    <col min="2029" max="2029" width="0" style="1" hidden="1" customWidth="1"/>
    <col min="2030" max="2031" width="14.7109375" style="1" customWidth="1"/>
    <col min="2032" max="2032" width="12.7109375" style="1" customWidth="1"/>
    <col min="2033" max="2033" width="3.28515625" style="1" customWidth="1"/>
    <col min="2034" max="2034" width="30.28515625" style="1" customWidth="1"/>
    <col min="2035" max="2035" width="5" style="1" customWidth="1"/>
    <col min="2036" max="2036" width="0" style="1" hidden="1" customWidth="1"/>
    <col min="2037" max="2037" width="14.28515625" style="1" customWidth="1"/>
    <col min="2038" max="2038" width="5.7109375" style="1" customWidth="1"/>
    <col min="2039" max="2039" width="0" style="1" hidden="1" customWidth="1"/>
    <col min="2040" max="2040" width="17.28515625" style="1" customWidth="1"/>
    <col min="2041" max="2041" width="12.7109375" style="1" customWidth="1"/>
    <col min="2042" max="2042" width="0" style="1" hidden="1" customWidth="1"/>
    <col min="2043" max="2043" width="5.28515625" style="1" customWidth="1"/>
    <col min="2044" max="2044" width="0" style="1" hidden="1" customWidth="1"/>
    <col min="2045" max="2045" width="17" style="1" customWidth="1"/>
    <col min="2046" max="2046" width="6.28515625" style="1" customWidth="1"/>
    <col min="2047" max="2047" width="0" style="1" hidden="1" customWidth="1"/>
    <col min="2048" max="2048" width="14.28515625" style="1" customWidth="1"/>
    <col min="2049" max="2049" width="7.5703125" style="1" customWidth="1"/>
    <col min="2050" max="2050" width="0" style="1" hidden="1" customWidth="1"/>
    <col min="2051" max="2052" width="14.28515625" style="1" customWidth="1"/>
    <col min="2053" max="2053" width="20.7109375" style="1" customWidth="1"/>
    <col min="2054" max="2054" width="14.42578125" style="1" customWidth="1"/>
    <col min="2055" max="2055" width="15" style="1" customWidth="1"/>
    <col min="2056" max="2056" width="2.7109375" style="1" customWidth="1"/>
    <col min="2057" max="2057" width="11.7109375" style="1" customWidth="1"/>
    <col min="2058" max="2058" width="11.5703125" style="1" customWidth="1"/>
    <col min="2059" max="2059" width="2.28515625" style="1" customWidth="1"/>
    <col min="2060" max="2060" width="41" style="1" customWidth="1"/>
    <col min="2061" max="2061" width="14.28515625" style="1" customWidth="1"/>
    <col min="2062" max="2063" width="11.5703125" style="1" customWidth="1"/>
    <col min="2064" max="2064" width="21.7109375" style="1" customWidth="1"/>
    <col min="2065" max="2256" width="11.42578125" style="1"/>
    <col min="2257" max="2257" width="21.7109375" style="1" customWidth="1"/>
    <col min="2258" max="2258" width="13.7109375" style="1" customWidth="1"/>
    <col min="2259" max="2259" width="38.7109375" style="1" customWidth="1"/>
    <col min="2260" max="2260" width="3" style="1" bestFit="1" customWidth="1"/>
    <col min="2261" max="2261" width="32.28515625" style="1" customWidth="1"/>
    <col min="2262" max="2262" width="46.28515625" style="1" customWidth="1"/>
    <col min="2263" max="2263" width="19" style="1" customWidth="1"/>
    <col min="2264" max="2264" width="0" style="1" hidden="1" customWidth="1"/>
    <col min="2265" max="2265" width="17.7109375" style="1" customWidth="1"/>
    <col min="2266" max="2266" width="0" style="1" hidden="1" customWidth="1"/>
    <col min="2267" max="2267" width="22.28515625" style="1" customWidth="1"/>
    <col min="2268" max="2268" width="5.28515625" style="1" customWidth="1"/>
    <col min="2269" max="2269" width="36.28515625" style="1" customWidth="1"/>
    <col min="2270" max="2270" width="5.7109375" style="1" customWidth="1"/>
    <col min="2271" max="2271" width="0" style="1" hidden="1" customWidth="1"/>
    <col min="2272" max="2272" width="20.7109375" style="1" customWidth="1"/>
    <col min="2273" max="2273" width="4.7109375" style="1" customWidth="1"/>
    <col min="2274" max="2274" width="0" style="1" hidden="1" customWidth="1"/>
    <col min="2275" max="2275" width="24.7109375" style="1" customWidth="1"/>
    <col min="2276" max="2276" width="12.28515625" style="1" customWidth="1"/>
    <col min="2277" max="2277" width="0" style="1" hidden="1" customWidth="1"/>
    <col min="2278" max="2278" width="3.42578125" style="1" customWidth="1"/>
    <col min="2279" max="2279" width="0" style="1" hidden="1" customWidth="1"/>
    <col min="2280" max="2280" width="17.7109375" style="1" customWidth="1"/>
    <col min="2281" max="2281" width="3.42578125" style="1" customWidth="1"/>
    <col min="2282" max="2282" width="0" style="1" hidden="1" customWidth="1"/>
    <col min="2283" max="2283" width="23.7109375" style="1" customWidth="1"/>
    <col min="2284" max="2284" width="10" style="1" customWidth="1"/>
    <col min="2285" max="2285" width="0" style="1" hidden="1" customWidth="1"/>
    <col min="2286" max="2287" width="14.7109375" style="1" customWidth="1"/>
    <col min="2288" max="2288" width="12.7109375" style="1" customWidth="1"/>
    <col min="2289" max="2289" width="3.28515625" style="1" customWidth="1"/>
    <col min="2290" max="2290" width="30.28515625" style="1" customWidth="1"/>
    <col min="2291" max="2291" width="5" style="1" customWidth="1"/>
    <col min="2292" max="2292" width="0" style="1" hidden="1" customWidth="1"/>
    <col min="2293" max="2293" width="14.28515625" style="1" customWidth="1"/>
    <col min="2294" max="2294" width="5.7109375" style="1" customWidth="1"/>
    <col min="2295" max="2295" width="0" style="1" hidden="1" customWidth="1"/>
    <col min="2296" max="2296" width="17.28515625" style="1" customWidth="1"/>
    <col min="2297" max="2297" width="12.7109375" style="1" customWidth="1"/>
    <col min="2298" max="2298" width="0" style="1" hidden="1" customWidth="1"/>
    <col min="2299" max="2299" width="5.28515625" style="1" customWidth="1"/>
    <col min="2300" max="2300" width="0" style="1" hidden="1" customWidth="1"/>
    <col min="2301" max="2301" width="17" style="1" customWidth="1"/>
    <col min="2302" max="2302" width="6.28515625" style="1" customWidth="1"/>
    <col min="2303" max="2303" width="0" style="1" hidden="1" customWidth="1"/>
    <col min="2304" max="2304" width="14.28515625" style="1" customWidth="1"/>
    <col min="2305" max="2305" width="7.5703125" style="1" customWidth="1"/>
    <col min="2306" max="2306" width="0" style="1" hidden="1" customWidth="1"/>
    <col min="2307" max="2308" width="14.28515625" style="1" customWidth="1"/>
    <col min="2309" max="2309" width="20.7109375" style="1" customWidth="1"/>
    <col min="2310" max="2310" width="14.42578125" style="1" customWidth="1"/>
    <col min="2311" max="2311" width="15" style="1" customWidth="1"/>
    <col min="2312" max="2312" width="2.7109375" style="1" customWidth="1"/>
    <col min="2313" max="2313" width="11.7109375" style="1" customWidth="1"/>
    <col min="2314" max="2314" width="11.5703125" style="1" customWidth="1"/>
    <col min="2315" max="2315" width="2.28515625" style="1" customWidth="1"/>
    <col min="2316" max="2316" width="41" style="1" customWidth="1"/>
    <col min="2317" max="2317" width="14.28515625" style="1" customWidth="1"/>
    <col min="2318" max="2319" width="11.5703125" style="1" customWidth="1"/>
    <col min="2320" max="2320" width="21.7109375" style="1" customWidth="1"/>
    <col min="2321" max="2512" width="11.42578125" style="1"/>
    <col min="2513" max="2513" width="21.7109375" style="1" customWidth="1"/>
    <col min="2514" max="2514" width="13.7109375" style="1" customWidth="1"/>
    <col min="2515" max="2515" width="38.7109375" style="1" customWidth="1"/>
    <col min="2516" max="2516" width="3" style="1" bestFit="1" customWidth="1"/>
    <col min="2517" max="2517" width="32.28515625" style="1" customWidth="1"/>
    <col min="2518" max="2518" width="46.28515625" style="1" customWidth="1"/>
    <col min="2519" max="2519" width="19" style="1" customWidth="1"/>
    <col min="2520" max="2520" width="0" style="1" hidden="1" customWidth="1"/>
    <col min="2521" max="2521" width="17.7109375" style="1" customWidth="1"/>
    <col min="2522" max="2522" width="0" style="1" hidden="1" customWidth="1"/>
    <col min="2523" max="2523" width="22.28515625" style="1" customWidth="1"/>
    <col min="2524" max="2524" width="5.28515625" style="1" customWidth="1"/>
    <col min="2525" max="2525" width="36.28515625" style="1" customWidth="1"/>
    <col min="2526" max="2526" width="5.7109375" style="1" customWidth="1"/>
    <col min="2527" max="2527" width="0" style="1" hidden="1" customWidth="1"/>
    <col min="2528" max="2528" width="20.7109375" style="1" customWidth="1"/>
    <col min="2529" max="2529" width="4.7109375" style="1" customWidth="1"/>
    <col min="2530" max="2530" width="0" style="1" hidden="1" customWidth="1"/>
    <col min="2531" max="2531" width="24.7109375" style="1" customWidth="1"/>
    <col min="2532" max="2532" width="12.28515625" style="1" customWidth="1"/>
    <col min="2533" max="2533" width="0" style="1" hidden="1" customWidth="1"/>
    <col min="2534" max="2534" width="3.42578125" style="1" customWidth="1"/>
    <col min="2535" max="2535" width="0" style="1" hidden="1" customWidth="1"/>
    <col min="2536" max="2536" width="17.7109375" style="1" customWidth="1"/>
    <col min="2537" max="2537" width="3.42578125" style="1" customWidth="1"/>
    <col min="2538" max="2538" width="0" style="1" hidden="1" customWidth="1"/>
    <col min="2539" max="2539" width="23.7109375" style="1" customWidth="1"/>
    <col min="2540" max="2540" width="10" style="1" customWidth="1"/>
    <col min="2541" max="2541" width="0" style="1" hidden="1" customWidth="1"/>
    <col min="2542" max="2543" width="14.7109375" style="1" customWidth="1"/>
    <col min="2544" max="2544" width="12.7109375" style="1" customWidth="1"/>
    <col min="2545" max="2545" width="3.28515625" style="1" customWidth="1"/>
    <col min="2546" max="2546" width="30.28515625" style="1" customWidth="1"/>
    <col min="2547" max="2547" width="5" style="1" customWidth="1"/>
    <col min="2548" max="2548" width="0" style="1" hidden="1" customWidth="1"/>
    <col min="2549" max="2549" width="14.28515625" style="1" customWidth="1"/>
    <col min="2550" max="2550" width="5.7109375" style="1" customWidth="1"/>
    <col min="2551" max="2551" width="0" style="1" hidden="1" customWidth="1"/>
    <col min="2552" max="2552" width="17.28515625" style="1" customWidth="1"/>
    <col min="2553" max="2553" width="12.7109375" style="1" customWidth="1"/>
    <col min="2554" max="2554" width="0" style="1" hidden="1" customWidth="1"/>
    <col min="2555" max="2555" width="5.28515625" style="1" customWidth="1"/>
    <col min="2556" max="2556" width="0" style="1" hidden="1" customWidth="1"/>
    <col min="2557" max="2557" width="17" style="1" customWidth="1"/>
    <col min="2558" max="2558" width="6.28515625" style="1" customWidth="1"/>
    <col min="2559" max="2559" width="0" style="1" hidden="1" customWidth="1"/>
    <col min="2560" max="2560" width="14.28515625" style="1" customWidth="1"/>
    <col min="2561" max="2561" width="7.5703125" style="1" customWidth="1"/>
    <col min="2562" max="2562" width="0" style="1" hidden="1" customWidth="1"/>
    <col min="2563" max="2564" width="14.28515625" style="1" customWidth="1"/>
    <col min="2565" max="2565" width="20.7109375" style="1" customWidth="1"/>
    <col min="2566" max="2566" width="14.42578125" style="1" customWidth="1"/>
    <col min="2567" max="2567" width="15" style="1" customWidth="1"/>
    <col min="2568" max="2568" width="2.7109375" style="1" customWidth="1"/>
    <col min="2569" max="2569" width="11.7109375" style="1" customWidth="1"/>
    <col min="2570" max="2570" width="11.5703125" style="1" customWidth="1"/>
    <col min="2571" max="2571" width="2.28515625" style="1" customWidth="1"/>
    <col min="2572" max="2572" width="41" style="1" customWidth="1"/>
    <col min="2573" max="2573" width="14.28515625" style="1" customWidth="1"/>
    <col min="2574" max="2575" width="11.5703125" style="1" customWidth="1"/>
    <col min="2576" max="2576" width="21.7109375" style="1" customWidth="1"/>
    <col min="2577" max="2768" width="11.42578125" style="1"/>
    <col min="2769" max="2769" width="21.7109375" style="1" customWidth="1"/>
    <col min="2770" max="2770" width="13.7109375" style="1" customWidth="1"/>
    <col min="2771" max="2771" width="38.7109375" style="1" customWidth="1"/>
    <col min="2772" max="2772" width="3" style="1" bestFit="1" customWidth="1"/>
    <col min="2773" max="2773" width="32.28515625" style="1" customWidth="1"/>
    <col min="2774" max="2774" width="46.28515625" style="1" customWidth="1"/>
    <col min="2775" max="2775" width="19" style="1" customWidth="1"/>
    <col min="2776" max="2776" width="0" style="1" hidden="1" customWidth="1"/>
    <col min="2777" max="2777" width="17.7109375" style="1" customWidth="1"/>
    <col min="2778" max="2778" width="0" style="1" hidden="1" customWidth="1"/>
    <col min="2779" max="2779" width="22.28515625" style="1" customWidth="1"/>
    <col min="2780" max="2780" width="5.28515625" style="1" customWidth="1"/>
    <col min="2781" max="2781" width="36.28515625" style="1" customWidth="1"/>
    <col min="2782" max="2782" width="5.7109375" style="1" customWidth="1"/>
    <col min="2783" max="2783" width="0" style="1" hidden="1" customWidth="1"/>
    <col min="2784" max="2784" width="20.7109375" style="1" customWidth="1"/>
    <col min="2785" max="2785" width="4.7109375" style="1" customWidth="1"/>
    <col min="2786" max="2786" width="0" style="1" hidden="1" customWidth="1"/>
    <col min="2787" max="2787" width="24.7109375" style="1" customWidth="1"/>
    <col min="2788" max="2788" width="12.28515625" style="1" customWidth="1"/>
    <col min="2789" max="2789" width="0" style="1" hidden="1" customWidth="1"/>
    <col min="2790" max="2790" width="3.42578125" style="1" customWidth="1"/>
    <col min="2791" max="2791" width="0" style="1" hidden="1" customWidth="1"/>
    <col min="2792" max="2792" width="17.7109375" style="1" customWidth="1"/>
    <col min="2793" max="2793" width="3.42578125" style="1" customWidth="1"/>
    <col min="2794" max="2794" width="0" style="1" hidden="1" customWidth="1"/>
    <col min="2795" max="2795" width="23.7109375" style="1" customWidth="1"/>
    <col min="2796" max="2796" width="10" style="1" customWidth="1"/>
    <col min="2797" max="2797" width="0" style="1" hidden="1" customWidth="1"/>
    <col min="2798" max="2799" width="14.7109375" style="1" customWidth="1"/>
    <col min="2800" max="2800" width="12.7109375" style="1" customWidth="1"/>
    <col min="2801" max="2801" width="3.28515625" style="1" customWidth="1"/>
    <col min="2802" max="2802" width="30.28515625" style="1" customWidth="1"/>
    <col min="2803" max="2803" width="5" style="1" customWidth="1"/>
    <col min="2804" max="2804" width="0" style="1" hidden="1" customWidth="1"/>
    <col min="2805" max="2805" width="14.28515625" style="1" customWidth="1"/>
    <col min="2806" max="2806" width="5.7109375" style="1" customWidth="1"/>
    <col min="2807" max="2807" width="0" style="1" hidden="1" customWidth="1"/>
    <col min="2808" max="2808" width="17.28515625" style="1" customWidth="1"/>
    <col min="2809" max="2809" width="12.7109375" style="1" customWidth="1"/>
    <col min="2810" max="2810" width="0" style="1" hidden="1" customWidth="1"/>
    <col min="2811" max="2811" width="5.28515625" style="1" customWidth="1"/>
    <col min="2812" max="2812" width="0" style="1" hidden="1" customWidth="1"/>
    <col min="2813" max="2813" width="17" style="1" customWidth="1"/>
    <col min="2814" max="2814" width="6.28515625" style="1" customWidth="1"/>
    <col min="2815" max="2815" width="0" style="1" hidden="1" customWidth="1"/>
    <col min="2816" max="2816" width="14.28515625" style="1" customWidth="1"/>
    <col min="2817" max="2817" width="7.5703125" style="1" customWidth="1"/>
    <col min="2818" max="2818" width="0" style="1" hidden="1" customWidth="1"/>
    <col min="2819" max="2820" width="14.28515625" style="1" customWidth="1"/>
    <col min="2821" max="2821" width="20.7109375" style="1" customWidth="1"/>
    <col min="2822" max="2822" width="14.42578125" style="1" customWidth="1"/>
    <col min="2823" max="2823" width="15" style="1" customWidth="1"/>
    <col min="2824" max="2824" width="2.7109375" style="1" customWidth="1"/>
    <col min="2825" max="2825" width="11.7109375" style="1" customWidth="1"/>
    <col min="2826" max="2826" width="11.5703125" style="1" customWidth="1"/>
    <col min="2827" max="2827" width="2.28515625" style="1" customWidth="1"/>
    <col min="2828" max="2828" width="41" style="1" customWidth="1"/>
    <col min="2829" max="2829" width="14.28515625" style="1" customWidth="1"/>
    <col min="2830" max="2831" width="11.5703125" style="1" customWidth="1"/>
    <col min="2832" max="2832" width="21.7109375" style="1" customWidth="1"/>
    <col min="2833" max="3024" width="11.42578125" style="1"/>
    <col min="3025" max="3025" width="21.7109375" style="1" customWidth="1"/>
    <col min="3026" max="3026" width="13.7109375" style="1" customWidth="1"/>
    <col min="3027" max="3027" width="38.7109375" style="1" customWidth="1"/>
    <col min="3028" max="3028" width="3" style="1" bestFit="1" customWidth="1"/>
    <col min="3029" max="3029" width="32.28515625" style="1" customWidth="1"/>
    <col min="3030" max="3030" width="46.28515625" style="1" customWidth="1"/>
    <col min="3031" max="3031" width="19" style="1" customWidth="1"/>
    <col min="3032" max="3032" width="0" style="1" hidden="1" customWidth="1"/>
    <col min="3033" max="3033" width="17.7109375" style="1" customWidth="1"/>
    <col min="3034" max="3034" width="0" style="1" hidden="1" customWidth="1"/>
    <col min="3035" max="3035" width="22.28515625" style="1" customWidth="1"/>
    <col min="3036" max="3036" width="5.28515625" style="1" customWidth="1"/>
    <col min="3037" max="3037" width="36.28515625" style="1" customWidth="1"/>
    <col min="3038" max="3038" width="5.7109375" style="1" customWidth="1"/>
    <col min="3039" max="3039" width="0" style="1" hidden="1" customWidth="1"/>
    <col min="3040" max="3040" width="20.7109375" style="1" customWidth="1"/>
    <col min="3041" max="3041" width="4.7109375" style="1" customWidth="1"/>
    <col min="3042" max="3042" width="0" style="1" hidden="1" customWidth="1"/>
    <col min="3043" max="3043" width="24.7109375" style="1" customWidth="1"/>
    <col min="3044" max="3044" width="12.28515625" style="1" customWidth="1"/>
    <col min="3045" max="3045" width="0" style="1" hidden="1" customWidth="1"/>
    <col min="3046" max="3046" width="3.42578125" style="1" customWidth="1"/>
    <col min="3047" max="3047" width="0" style="1" hidden="1" customWidth="1"/>
    <col min="3048" max="3048" width="17.7109375" style="1" customWidth="1"/>
    <col min="3049" max="3049" width="3.42578125" style="1" customWidth="1"/>
    <col min="3050" max="3050" width="0" style="1" hidden="1" customWidth="1"/>
    <col min="3051" max="3051" width="23.7109375" style="1" customWidth="1"/>
    <col min="3052" max="3052" width="10" style="1" customWidth="1"/>
    <col min="3053" max="3053" width="0" style="1" hidden="1" customWidth="1"/>
    <col min="3054" max="3055" width="14.7109375" style="1" customWidth="1"/>
    <col min="3056" max="3056" width="12.7109375" style="1" customWidth="1"/>
    <col min="3057" max="3057" width="3.28515625" style="1" customWidth="1"/>
    <col min="3058" max="3058" width="30.28515625" style="1" customWidth="1"/>
    <col min="3059" max="3059" width="5" style="1" customWidth="1"/>
    <col min="3060" max="3060" width="0" style="1" hidden="1" customWidth="1"/>
    <col min="3061" max="3061" width="14.28515625" style="1" customWidth="1"/>
    <col min="3062" max="3062" width="5.7109375" style="1" customWidth="1"/>
    <col min="3063" max="3063" width="0" style="1" hidden="1" customWidth="1"/>
    <col min="3064" max="3064" width="17.28515625" style="1" customWidth="1"/>
    <col min="3065" max="3065" width="12.7109375" style="1" customWidth="1"/>
    <col min="3066" max="3066" width="0" style="1" hidden="1" customWidth="1"/>
    <col min="3067" max="3067" width="5.28515625" style="1" customWidth="1"/>
    <col min="3068" max="3068" width="0" style="1" hidden="1" customWidth="1"/>
    <col min="3069" max="3069" width="17" style="1" customWidth="1"/>
    <col min="3070" max="3070" width="6.28515625" style="1" customWidth="1"/>
    <col min="3071" max="3071" width="0" style="1" hidden="1" customWidth="1"/>
    <col min="3072" max="3072" width="14.28515625" style="1" customWidth="1"/>
    <col min="3073" max="3073" width="7.5703125" style="1" customWidth="1"/>
    <col min="3074" max="3074" width="0" style="1" hidden="1" customWidth="1"/>
    <col min="3075" max="3076" width="14.28515625" style="1" customWidth="1"/>
    <col min="3077" max="3077" width="20.7109375" style="1" customWidth="1"/>
    <col min="3078" max="3078" width="14.42578125" style="1" customWidth="1"/>
    <col min="3079" max="3079" width="15" style="1" customWidth="1"/>
    <col min="3080" max="3080" width="2.7109375" style="1" customWidth="1"/>
    <col min="3081" max="3081" width="11.7109375" style="1" customWidth="1"/>
    <col min="3082" max="3082" width="11.5703125" style="1" customWidth="1"/>
    <col min="3083" max="3083" width="2.28515625" style="1" customWidth="1"/>
    <col min="3084" max="3084" width="41" style="1" customWidth="1"/>
    <col min="3085" max="3085" width="14.28515625" style="1" customWidth="1"/>
    <col min="3086" max="3087" width="11.5703125" style="1" customWidth="1"/>
    <col min="3088" max="3088" width="21.7109375" style="1" customWidth="1"/>
    <col min="3089" max="3280" width="11.42578125" style="1"/>
    <col min="3281" max="3281" width="21.7109375" style="1" customWidth="1"/>
    <col min="3282" max="3282" width="13.7109375" style="1" customWidth="1"/>
    <col min="3283" max="3283" width="38.7109375" style="1" customWidth="1"/>
    <col min="3284" max="3284" width="3" style="1" bestFit="1" customWidth="1"/>
    <col min="3285" max="3285" width="32.28515625" style="1" customWidth="1"/>
    <col min="3286" max="3286" width="46.28515625" style="1" customWidth="1"/>
    <col min="3287" max="3287" width="19" style="1" customWidth="1"/>
    <col min="3288" max="3288" width="0" style="1" hidden="1" customWidth="1"/>
    <col min="3289" max="3289" width="17.7109375" style="1" customWidth="1"/>
    <col min="3290" max="3290" width="0" style="1" hidden="1" customWidth="1"/>
    <col min="3291" max="3291" width="22.28515625" style="1" customWidth="1"/>
    <col min="3292" max="3292" width="5.28515625" style="1" customWidth="1"/>
    <col min="3293" max="3293" width="36.28515625" style="1" customWidth="1"/>
    <col min="3294" max="3294" width="5.7109375" style="1" customWidth="1"/>
    <col min="3295" max="3295" width="0" style="1" hidden="1" customWidth="1"/>
    <col min="3296" max="3296" width="20.7109375" style="1" customWidth="1"/>
    <col min="3297" max="3297" width="4.7109375" style="1" customWidth="1"/>
    <col min="3298" max="3298" width="0" style="1" hidden="1" customWidth="1"/>
    <col min="3299" max="3299" width="24.7109375" style="1" customWidth="1"/>
    <col min="3300" max="3300" width="12.28515625" style="1" customWidth="1"/>
    <col min="3301" max="3301" width="0" style="1" hidden="1" customWidth="1"/>
    <col min="3302" max="3302" width="3.42578125" style="1" customWidth="1"/>
    <col min="3303" max="3303" width="0" style="1" hidden="1" customWidth="1"/>
    <col min="3304" max="3304" width="17.7109375" style="1" customWidth="1"/>
    <col min="3305" max="3305" width="3.42578125" style="1" customWidth="1"/>
    <col min="3306" max="3306" width="0" style="1" hidden="1" customWidth="1"/>
    <col min="3307" max="3307" width="23.7109375" style="1" customWidth="1"/>
    <col min="3308" max="3308" width="10" style="1" customWidth="1"/>
    <col min="3309" max="3309" width="0" style="1" hidden="1" customWidth="1"/>
    <col min="3310" max="3311" width="14.7109375" style="1" customWidth="1"/>
    <col min="3312" max="3312" width="12.7109375" style="1" customWidth="1"/>
    <col min="3313" max="3313" width="3.28515625" style="1" customWidth="1"/>
    <col min="3314" max="3314" width="30.28515625" style="1" customWidth="1"/>
    <col min="3315" max="3315" width="5" style="1" customWidth="1"/>
    <col min="3316" max="3316" width="0" style="1" hidden="1" customWidth="1"/>
    <col min="3317" max="3317" width="14.28515625" style="1" customWidth="1"/>
    <col min="3318" max="3318" width="5.7109375" style="1" customWidth="1"/>
    <col min="3319" max="3319" width="0" style="1" hidden="1" customWidth="1"/>
    <col min="3320" max="3320" width="17.28515625" style="1" customWidth="1"/>
    <col min="3321" max="3321" width="12.7109375" style="1" customWidth="1"/>
    <col min="3322" max="3322" width="0" style="1" hidden="1" customWidth="1"/>
    <col min="3323" max="3323" width="5.28515625" style="1" customWidth="1"/>
    <col min="3324" max="3324" width="0" style="1" hidden="1" customWidth="1"/>
    <col min="3325" max="3325" width="17" style="1" customWidth="1"/>
    <col min="3326" max="3326" width="6.28515625" style="1" customWidth="1"/>
    <col min="3327" max="3327" width="0" style="1" hidden="1" customWidth="1"/>
    <col min="3328" max="3328" width="14.28515625" style="1" customWidth="1"/>
    <col min="3329" max="3329" width="7.5703125" style="1" customWidth="1"/>
    <col min="3330" max="3330" width="0" style="1" hidden="1" customWidth="1"/>
    <col min="3331" max="3332" width="14.28515625" style="1" customWidth="1"/>
    <col min="3333" max="3333" width="20.7109375" style="1" customWidth="1"/>
    <col min="3334" max="3334" width="14.42578125" style="1" customWidth="1"/>
    <col min="3335" max="3335" width="15" style="1" customWidth="1"/>
    <col min="3336" max="3336" width="2.7109375" style="1" customWidth="1"/>
    <col min="3337" max="3337" width="11.7109375" style="1" customWidth="1"/>
    <col min="3338" max="3338" width="11.5703125" style="1" customWidth="1"/>
    <col min="3339" max="3339" width="2.28515625" style="1" customWidth="1"/>
    <col min="3340" max="3340" width="41" style="1" customWidth="1"/>
    <col min="3341" max="3341" width="14.28515625" style="1" customWidth="1"/>
    <col min="3342" max="3343" width="11.5703125" style="1" customWidth="1"/>
    <col min="3344" max="3344" width="21.7109375" style="1" customWidth="1"/>
    <col min="3345" max="3536" width="11.42578125" style="1"/>
    <col min="3537" max="3537" width="21.7109375" style="1" customWidth="1"/>
    <col min="3538" max="3538" width="13.7109375" style="1" customWidth="1"/>
    <col min="3539" max="3539" width="38.7109375" style="1" customWidth="1"/>
    <col min="3540" max="3540" width="3" style="1" bestFit="1" customWidth="1"/>
    <col min="3541" max="3541" width="32.28515625" style="1" customWidth="1"/>
    <col min="3542" max="3542" width="46.28515625" style="1" customWidth="1"/>
    <col min="3543" max="3543" width="19" style="1" customWidth="1"/>
    <col min="3544" max="3544" width="0" style="1" hidden="1" customWidth="1"/>
    <col min="3545" max="3545" width="17.7109375" style="1" customWidth="1"/>
    <col min="3546" max="3546" width="0" style="1" hidden="1" customWidth="1"/>
    <col min="3547" max="3547" width="22.28515625" style="1" customWidth="1"/>
    <col min="3548" max="3548" width="5.28515625" style="1" customWidth="1"/>
    <col min="3549" max="3549" width="36.28515625" style="1" customWidth="1"/>
    <col min="3550" max="3550" width="5.7109375" style="1" customWidth="1"/>
    <col min="3551" max="3551" width="0" style="1" hidden="1" customWidth="1"/>
    <col min="3552" max="3552" width="20.7109375" style="1" customWidth="1"/>
    <col min="3553" max="3553" width="4.7109375" style="1" customWidth="1"/>
    <col min="3554" max="3554" width="0" style="1" hidden="1" customWidth="1"/>
    <col min="3555" max="3555" width="24.7109375" style="1" customWidth="1"/>
    <col min="3556" max="3556" width="12.28515625" style="1" customWidth="1"/>
    <col min="3557" max="3557" width="0" style="1" hidden="1" customWidth="1"/>
    <col min="3558" max="3558" width="3.42578125" style="1" customWidth="1"/>
    <col min="3559" max="3559" width="0" style="1" hidden="1" customWidth="1"/>
    <col min="3560" max="3560" width="17.7109375" style="1" customWidth="1"/>
    <col min="3561" max="3561" width="3.42578125" style="1" customWidth="1"/>
    <col min="3562" max="3562" width="0" style="1" hidden="1" customWidth="1"/>
    <col min="3563" max="3563" width="23.7109375" style="1" customWidth="1"/>
    <col min="3564" max="3564" width="10" style="1" customWidth="1"/>
    <col min="3565" max="3565" width="0" style="1" hidden="1" customWidth="1"/>
    <col min="3566" max="3567" width="14.7109375" style="1" customWidth="1"/>
    <col min="3568" max="3568" width="12.7109375" style="1" customWidth="1"/>
    <col min="3569" max="3569" width="3.28515625" style="1" customWidth="1"/>
    <col min="3570" max="3570" width="30.28515625" style="1" customWidth="1"/>
    <col min="3571" max="3571" width="5" style="1" customWidth="1"/>
    <col min="3572" max="3572" width="0" style="1" hidden="1" customWidth="1"/>
    <col min="3573" max="3573" width="14.28515625" style="1" customWidth="1"/>
    <col min="3574" max="3574" width="5.7109375" style="1" customWidth="1"/>
    <col min="3575" max="3575" width="0" style="1" hidden="1" customWidth="1"/>
    <col min="3576" max="3576" width="17.28515625" style="1" customWidth="1"/>
    <col min="3577" max="3577" width="12.7109375" style="1" customWidth="1"/>
    <col min="3578" max="3578" width="0" style="1" hidden="1" customWidth="1"/>
    <col min="3579" max="3579" width="5.28515625" style="1" customWidth="1"/>
    <col min="3580" max="3580" width="0" style="1" hidden="1" customWidth="1"/>
    <col min="3581" max="3581" width="17" style="1" customWidth="1"/>
    <col min="3582" max="3582" width="6.28515625" style="1" customWidth="1"/>
    <col min="3583" max="3583" width="0" style="1" hidden="1" customWidth="1"/>
    <col min="3584" max="3584" width="14.28515625" style="1" customWidth="1"/>
    <col min="3585" max="3585" width="7.5703125" style="1" customWidth="1"/>
    <col min="3586" max="3586" width="0" style="1" hidden="1" customWidth="1"/>
    <col min="3587" max="3588" width="14.28515625" style="1" customWidth="1"/>
    <col min="3589" max="3589" width="20.7109375" style="1" customWidth="1"/>
    <col min="3590" max="3590" width="14.42578125" style="1" customWidth="1"/>
    <col min="3591" max="3591" width="15" style="1" customWidth="1"/>
    <col min="3592" max="3592" width="2.7109375" style="1" customWidth="1"/>
    <col min="3593" max="3593" width="11.7109375" style="1" customWidth="1"/>
    <col min="3594" max="3594" width="11.5703125" style="1" customWidth="1"/>
    <col min="3595" max="3595" width="2.28515625" style="1" customWidth="1"/>
    <col min="3596" max="3596" width="41" style="1" customWidth="1"/>
    <col min="3597" max="3597" width="14.28515625" style="1" customWidth="1"/>
    <col min="3598" max="3599" width="11.5703125" style="1" customWidth="1"/>
    <col min="3600" max="3600" width="21.7109375" style="1" customWidth="1"/>
    <col min="3601" max="3792" width="11.42578125" style="1"/>
    <col min="3793" max="3793" width="21.7109375" style="1" customWidth="1"/>
    <col min="3794" max="3794" width="13.7109375" style="1" customWidth="1"/>
    <col min="3795" max="3795" width="38.7109375" style="1" customWidth="1"/>
    <col min="3796" max="3796" width="3" style="1" bestFit="1" customWidth="1"/>
    <col min="3797" max="3797" width="32.28515625" style="1" customWidth="1"/>
    <col min="3798" max="3798" width="46.28515625" style="1" customWidth="1"/>
    <col min="3799" max="3799" width="19" style="1" customWidth="1"/>
    <col min="3800" max="3800" width="0" style="1" hidden="1" customWidth="1"/>
    <col min="3801" max="3801" width="17.7109375" style="1" customWidth="1"/>
    <col min="3802" max="3802" width="0" style="1" hidden="1" customWidth="1"/>
    <col min="3803" max="3803" width="22.28515625" style="1" customWidth="1"/>
    <col min="3804" max="3804" width="5.28515625" style="1" customWidth="1"/>
    <col min="3805" max="3805" width="36.28515625" style="1" customWidth="1"/>
    <col min="3806" max="3806" width="5.7109375" style="1" customWidth="1"/>
    <col min="3807" max="3807" width="0" style="1" hidden="1" customWidth="1"/>
    <col min="3808" max="3808" width="20.7109375" style="1" customWidth="1"/>
    <col min="3809" max="3809" width="4.7109375" style="1" customWidth="1"/>
    <col min="3810" max="3810" width="0" style="1" hidden="1" customWidth="1"/>
    <col min="3811" max="3811" width="24.7109375" style="1" customWidth="1"/>
    <col min="3812" max="3812" width="12.28515625" style="1" customWidth="1"/>
    <col min="3813" max="3813" width="0" style="1" hidden="1" customWidth="1"/>
    <col min="3814" max="3814" width="3.42578125" style="1" customWidth="1"/>
    <col min="3815" max="3815" width="0" style="1" hidden="1" customWidth="1"/>
    <col min="3816" max="3816" width="17.7109375" style="1" customWidth="1"/>
    <col min="3817" max="3817" width="3.42578125" style="1" customWidth="1"/>
    <col min="3818" max="3818" width="0" style="1" hidden="1" customWidth="1"/>
    <col min="3819" max="3819" width="23.7109375" style="1" customWidth="1"/>
    <col min="3820" max="3820" width="10" style="1" customWidth="1"/>
    <col min="3821" max="3821" width="0" style="1" hidden="1" customWidth="1"/>
    <col min="3822" max="3823" width="14.7109375" style="1" customWidth="1"/>
    <col min="3824" max="3824" width="12.7109375" style="1" customWidth="1"/>
    <col min="3825" max="3825" width="3.28515625" style="1" customWidth="1"/>
    <col min="3826" max="3826" width="30.28515625" style="1" customWidth="1"/>
    <col min="3827" max="3827" width="5" style="1" customWidth="1"/>
    <col min="3828" max="3828" width="0" style="1" hidden="1" customWidth="1"/>
    <col min="3829" max="3829" width="14.28515625" style="1" customWidth="1"/>
    <col min="3830" max="3830" width="5.7109375" style="1" customWidth="1"/>
    <col min="3831" max="3831" width="0" style="1" hidden="1" customWidth="1"/>
    <col min="3832" max="3832" width="17.28515625" style="1" customWidth="1"/>
    <col min="3833" max="3833" width="12.7109375" style="1" customWidth="1"/>
    <col min="3834" max="3834" width="0" style="1" hidden="1" customWidth="1"/>
    <col min="3835" max="3835" width="5.28515625" style="1" customWidth="1"/>
    <col min="3836" max="3836" width="0" style="1" hidden="1" customWidth="1"/>
    <col min="3837" max="3837" width="17" style="1" customWidth="1"/>
    <col min="3838" max="3838" width="6.28515625" style="1" customWidth="1"/>
    <col min="3839" max="3839" width="0" style="1" hidden="1" customWidth="1"/>
    <col min="3840" max="3840" width="14.28515625" style="1" customWidth="1"/>
    <col min="3841" max="3841" width="7.5703125" style="1" customWidth="1"/>
    <col min="3842" max="3842" width="0" style="1" hidden="1" customWidth="1"/>
    <col min="3843" max="3844" width="14.28515625" style="1" customWidth="1"/>
    <col min="3845" max="3845" width="20.7109375" style="1" customWidth="1"/>
    <col min="3846" max="3846" width="14.42578125" style="1" customWidth="1"/>
    <col min="3847" max="3847" width="15" style="1" customWidth="1"/>
    <col min="3848" max="3848" width="2.7109375" style="1" customWidth="1"/>
    <col min="3849" max="3849" width="11.7109375" style="1" customWidth="1"/>
    <col min="3850" max="3850" width="11.5703125" style="1" customWidth="1"/>
    <col min="3851" max="3851" width="2.28515625" style="1" customWidth="1"/>
    <col min="3852" max="3852" width="41" style="1" customWidth="1"/>
    <col min="3853" max="3853" width="14.28515625" style="1" customWidth="1"/>
    <col min="3854" max="3855" width="11.5703125" style="1" customWidth="1"/>
    <col min="3856" max="3856" width="21.7109375" style="1" customWidth="1"/>
    <col min="3857" max="4048" width="11.42578125" style="1"/>
    <col min="4049" max="4049" width="21.7109375" style="1" customWidth="1"/>
    <col min="4050" max="4050" width="13.7109375" style="1" customWidth="1"/>
    <col min="4051" max="4051" width="38.7109375" style="1" customWidth="1"/>
    <col min="4052" max="4052" width="3" style="1" bestFit="1" customWidth="1"/>
    <col min="4053" max="4053" width="32.28515625" style="1" customWidth="1"/>
    <col min="4054" max="4054" width="46.28515625" style="1" customWidth="1"/>
    <col min="4055" max="4055" width="19" style="1" customWidth="1"/>
    <col min="4056" max="4056" width="0" style="1" hidden="1" customWidth="1"/>
    <col min="4057" max="4057" width="17.7109375" style="1" customWidth="1"/>
    <col min="4058" max="4058" width="0" style="1" hidden="1" customWidth="1"/>
    <col min="4059" max="4059" width="22.28515625" style="1" customWidth="1"/>
    <col min="4060" max="4060" width="5.28515625" style="1" customWidth="1"/>
    <col min="4061" max="4061" width="36.28515625" style="1" customWidth="1"/>
    <col min="4062" max="4062" width="5.7109375" style="1" customWidth="1"/>
    <col min="4063" max="4063" width="0" style="1" hidden="1" customWidth="1"/>
    <col min="4064" max="4064" width="20.7109375" style="1" customWidth="1"/>
    <col min="4065" max="4065" width="4.7109375" style="1" customWidth="1"/>
    <col min="4066" max="4066" width="0" style="1" hidden="1" customWidth="1"/>
    <col min="4067" max="4067" width="24.7109375" style="1" customWidth="1"/>
    <col min="4068" max="4068" width="12.28515625" style="1" customWidth="1"/>
    <col min="4069" max="4069" width="0" style="1" hidden="1" customWidth="1"/>
    <col min="4070" max="4070" width="3.42578125" style="1" customWidth="1"/>
    <col min="4071" max="4071" width="0" style="1" hidden="1" customWidth="1"/>
    <col min="4072" max="4072" width="17.7109375" style="1" customWidth="1"/>
    <col min="4073" max="4073" width="3.42578125" style="1" customWidth="1"/>
    <col min="4074" max="4074" width="0" style="1" hidden="1" customWidth="1"/>
    <col min="4075" max="4075" width="23.7109375" style="1" customWidth="1"/>
    <col min="4076" max="4076" width="10" style="1" customWidth="1"/>
    <col min="4077" max="4077" width="0" style="1" hidden="1" customWidth="1"/>
    <col min="4078" max="4079" width="14.7109375" style="1" customWidth="1"/>
    <col min="4080" max="4080" width="12.7109375" style="1" customWidth="1"/>
    <col min="4081" max="4081" width="3.28515625" style="1" customWidth="1"/>
    <col min="4082" max="4082" width="30.28515625" style="1" customWidth="1"/>
    <col min="4083" max="4083" width="5" style="1" customWidth="1"/>
    <col min="4084" max="4084" width="0" style="1" hidden="1" customWidth="1"/>
    <col min="4085" max="4085" width="14.28515625" style="1" customWidth="1"/>
    <col min="4086" max="4086" width="5.7109375" style="1" customWidth="1"/>
    <col min="4087" max="4087" width="0" style="1" hidden="1" customWidth="1"/>
    <col min="4088" max="4088" width="17.28515625" style="1" customWidth="1"/>
    <col min="4089" max="4089" width="12.7109375" style="1" customWidth="1"/>
    <col min="4090" max="4090" width="0" style="1" hidden="1" customWidth="1"/>
    <col min="4091" max="4091" width="5.28515625" style="1" customWidth="1"/>
    <col min="4092" max="4092" width="0" style="1" hidden="1" customWidth="1"/>
    <col min="4093" max="4093" width="17" style="1" customWidth="1"/>
    <col min="4094" max="4094" width="6.28515625" style="1" customWidth="1"/>
    <col min="4095" max="4095" width="0" style="1" hidden="1" customWidth="1"/>
    <col min="4096" max="4096" width="14.28515625" style="1" customWidth="1"/>
    <col min="4097" max="4097" width="7.5703125" style="1" customWidth="1"/>
    <col min="4098" max="4098" width="0" style="1" hidden="1" customWidth="1"/>
    <col min="4099" max="4100" width="14.28515625" style="1" customWidth="1"/>
    <col min="4101" max="4101" width="20.7109375" style="1" customWidth="1"/>
    <col min="4102" max="4102" width="14.42578125" style="1" customWidth="1"/>
    <col min="4103" max="4103" width="15" style="1" customWidth="1"/>
    <col min="4104" max="4104" width="2.7109375" style="1" customWidth="1"/>
    <col min="4105" max="4105" width="11.7109375" style="1" customWidth="1"/>
    <col min="4106" max="4106" width="11.5703125" style="1" customWidth="1"/>
    <col min="4107" max="4107" width="2.28515625" style="1" customWidth="1"/>
    <col min="4108" max="4108" width="41" style="1" customWidth="1"/>
    <col min="4109" max="4109" width="14.28515625" style="1" customWidth="1"/>
    <col min="4110" max="4111" width="11.5703125" style="1" customWidth="1"/>
    <col min="4112" max="4112" width="21.7109375" style="1" customWidth="1"/>
    <col min="4113" max="4304" width="11.42578125" style="1"/>
    <col min="4305" max="4305" width="21.7109375" style="1" customWidth="1"/>
    <col min="4306" max="4306" width="13.7109375" style="1" customWidth="1"/>
    <col min="4307" max="4307" width="38.7109375" style="1" customWidth="1"/>
    <col min="4308" max="4308" width="3" style="1" bestFit="1" customWidth="1"/>
    <col min="4309" max="4309" width="32.28515625" style="1" customWidth="1"/>
    <col min="4310" max="4310" width="46.28515625" style="1" customWidth="1"/>
    <col min="4311" max="4311" width="19" style="1" customWidth="1"/>
    <col min="4312" max="4312" width="0" style="1" hidden="1" customWidth="1"/>
    <col min="4313" max="4313" width="17.7109375" style="1" customWidth="1"/>
    <col min="4314" max="4314" width="0" style="1" hidden="1" customWidth="1"/>
    <col min="4315" max="4315" width="22.28515625" style="1" customWidth="1"/>
    <col min="4316" max="4316" width="5.28515625" style="1" customWidth="1"/>
    <col min="4317" max="4317" width="36.28515625" style="1" customWidth="1"/>
    <col min="4318" max="4318" width="5.7109375" style="1" customWidth="1"/>
    <col min="4319" max="4319" width="0" style="1" hidden="1" customWidth="1"/>
    <col min="4320" max="4320" width="20.7109375" style="1" customWidth="1"/>
    <col min="4321" max="4321" width="4.7109375" style="1" customWidth="1"/>
    <col min="4322" max="4322" width="0" style="1" hidden="1" customWidth="1"/>
    <col min="4323" max="4323" width="24.7109375" style="1" customWidth="1"/>
    <col min="4324" max="4324" width="12.28515625" style="1" customWidth="1"/>
    <col min="4325" max="4325" width="0" style="1" hidden="1" customWidth="1"/>
    <col min="4326" max="4326" width="3.42578125" style="1" customWidth="1"/>
    <col min="4327" max="4327" width="0" style="1" hidden="1" customWidth="1"/>
    <col min="4328" max="4328" width="17.7109375" style="1" customWidth="1"/>
    <col min="4329" max="4329" width="3.42578125" style="1" customWidth="1"/>
    <col min="4330" max="4330" width="0" style="1" hidden="1" customWidth="1"/>
    <col min="4331" max="4331" width="23.7109375" style="1" customWidth="1"/>
    <col min="4332" max="4332" width="10" style="1" customWidth="1"/>
    <col min="4333" max="4333" width="0" style="1" hidden="1" customWidth="1"/>
    <col min="4334" max="4335" width="14.7109375" style="1" customWidth="1"/>
    <col min="4336" max="4336" width="12.7109375" style="1" customWidth="1"/>
    <col min="4337" max="4337" width="3.28515625" style="1" customWidth="1"/>
    <col min="4338" max="4338" width="30.28515625" style="1" customWidth="1"/>
    <col min="4339" max="4339" width="5" style="1" customWidth="1"/>
    <col min="4340" max="4340" width="0" style="1" hidden="1" customWidth="1"/>
    <col min="4341" max="4341" width="14.28515625" style="1" customWidth="1"/>
    <col min="4342" max="4342" width="5.7109375" style="1" customWidth="1"/>
    <col min="4343" max="4343" width="0" style="1" hidden="1" customWidth="1"/>
    <col min="4344" max="4344" width="17.28515625" style="1" customWidth="1"/>
    <col min="4345" max="4345" width="12.7109375" style="1" customWidth="1"/>
    <col min="4346" max="4346" width="0" style="1" hidden="1" customWidth="1"/>
    <col min="4347" max="4347" width="5.28515625" style="1" customWidth="1"/>
    <col min="4348" max="4348" width="0" style="1" hidden="1" customWidth="1"/>
    <col min="4349" max="4349" width="17" style="1" customWidth="1"/>
    <col min="4350" max="4350" width="6.28515625" style="1" customWidth="1"/>
    <col min="4351" max="4351" width="0" style="1" hidden="1" customWidth="1"/>
    <col min="4352" max="4352" width="14.28515625" style="1" customWidth="1"/>
    <col min="4353" max="4353" width="7.5703125" style="1" customWidth="1"/>
    <col min="4354" max="4354" width="0" style="1" hidden="1" customWidth="1"/>
    <col min="4355" max="4356" width="14.28515625" style="1" customWidth="1"/>
    <col min="4357" max="4357" width="20.7109375" style="1" customWidth="1"/>
    <col min="4358" max="4358" width="14.42578125" style="1" customWidth="1"/>
    <col min="4359" max="4359" width="15" style="1" customWidth="1"/>
    <col min="4360" max="4360" width="2.7109375" style="1" customWidth="1"/>
    <col min="4361" max="4361" width="11.7109375" style="1" customWidth="1"/>
    <col min="4362" max="4362" width="11.5703125" style="1" customWidth="1"/>
    <col min="4363" max="4363" width="2.28515625" style="1" customWidth="1"/>
    <col min="4364" max="4364" width="41" style="1" customWidth="1"/>
    <col min="4365" max="4365" width="14.28515625" style="1" customWidth="1"/>
    <col min="4366" max="4367" width="11.5703125" style="1" customWidth="1"/>
    <col min="4368" max="4368" width="21.7109375" style="1" customWidth="1"/>
    <col min="4369" max="4560" width="11.42578125" style="1"/>
    <col min="4561" max="4561" width="21.7109375" style="1" customWidth="1"/>
    <col min="4562" max="4562" width="13.7109375" style="1" customWidth="1"/>
    <col min="4563" max="4563" width="38.7109375" style="1" customWidth="1"/>
    <col min="4564" max="4564" width="3" style="1" bestFit="1" customWidth="1"/>
    <col min="4565" max="4565" width="32.28515625" style="1" customWidth="1"/>
    <col min="4566" max="4566" width="46.28515625" style="1" customWidth="1"/>
    <col min="4567" max="4567" width="19" style="1" customWidth="1"/>
    <col min="4568" max="4568" width="0" style="1" hidden="1" customWidth="1"/>
    <col min="4569" max="4569" width="17.7109375" style="1" customWidth="1"/>
    <col min="4570" max="4570" width="0" style="1" hidden="1" customWidth="1"/>
    <col min="4571" max="4571" width="22.28515625" style="1" customWidth="1"/>
    <col min="4572" max="4572" width="5.28515625" style="1" customWidth="1"/>
    <col min="4573" max="4573" width="36.28515625" style="1" customWidth="1"/>
    <col min="4574" max="4574" width="5.7109375" style="1" customWidth="1"/>
    <col min="4575" max="4575" width="0" style="1" hidden="1" customWidth="1"/>
    <col min="4576" max="4576" width="20.7109375" style="1" customWidth="1"/>
    <col min="4577" max="4577" width="4.7109375" style="1" customWidth="1"/>
    <col min="4578" max="4578" width="0" style="1" hidden="1" customWidth="1"/>
    <col min="4579" max="4579" width="24.7109375" style="1" customWidth="1"/>
    <col min="4580" max="4580" width="12.28515625" style="1" customWidth="1"/>
    <col min="4581" max="4581" width="0" style="1" hidden="1" customWidth="1"/>
    <col min="4582" max="4582" width="3.42578125" style="1" customWidth="1"/>
    <col min="4583" max="4583" width="0" style="1" hidden="1" customWidth="1"/>
    <col min="4584" max="4584" width="17.7109375" style="1" customWidth="1"/>
    <col min="4585" max="4585" width="3.42578125" style="1" customWidth="1"/>
    <col min="4586" max="4586" width="0" style="1" hidden="1" customWidth="1"/>
    <col min="4587" max="4587" width="23.7109375" style="1" customWidth="1"/>
    <col min="4588" max="4588" width="10" style="1" customWidth="1"/>
    <col min="4589" max="4589" width="0" style="1" hidden="1" customWidth="1"/>
    <col min="4590" max="4591" width="14.7109375" style="1" customWidth="1"/>
    <col min="4592" max="4592" width="12.7109375" style="1" customWidth="1"/>
    <col min="4593" max="4593" width="3.28515625" style="1" customWidth="1"/>
    <col min="4594" max="4594" width="30.28515625" style="1" customWidth="1"/>
    <col min="4595" max="4595" width="5" style="1" customWidth="1"/>
    <col min="4596" max="4596" width="0" style="1" hidden="1" customWidth="1"/>
    <col min="4597" max="4597" width="14.28515625" style="1" customWidth="1"/>
    <col min="4598" max="4598" width="5.7109375" style="1" customWidth="1"/>
    <col min="4599" max="4599" width="0" style="1" hidden="1" customWidth="1"/>
    <col min="4600" max="4600" width="17.28515625" style="1" customWidth="1"/>
    <col min="4601" max="4601" width="12.7109375" style="1" customWidth="1"/>
    <col min="4602" max="4602" width="0" style="1" hidden="1" customWidth="1"/>
    <col min="4603" max="4603" width="5.28515625" style="1" customWidth="1"/>
    <col min="4604" max="4604" width="0" style="1" hidden="1" customWidth="1"/>
    <col min="4605" max="4605" width="17" style="1" customWidth="1"/>
    <col min="4606" max="4606" width="6.28515625" style="1" customWidth="1"/>
    <col min="4607" max="4607" width="0" style="1" hidden="1" customWidth="1"/>
    <col min="4608" max="4608" width="14.28515625" style="1" customWidth="1"/>
    <col min="4609" max="4609" width="7.5703125" style="1" customWidth="1"/>
    <col min="4610" max="4610" width="0" style="1" hidden="1" customWidth="1"/>
    <col min="4611" max="4612" width="14.28515625" style="1" customWidth="1"/>
    <col min="4613" max="4613" width="20.7109375" style="1" customWidth="1"/>
    <col min="4614" max="4614" width="14.42578125" style="1" customWidth="1"/>
    <col min="4615" max="4615" width="15" style="1" customWidth="1"/>
    <col min="4616" max="4616" width="2.7109375" style="1" customWidth="1"/>
    <col min="4617" max="4617" width="11.7109375" style="1" customWidth="1"/>
    <col min="4618" max="4618" width="11.5703125" style="1" customWidth="1"/>
    <col min="4619" max="4619" width="2.28515625" style="1" customWidth="1"/>
    <col min="4620" max="4620" width="41" style="1" customWidth="1"/>
    <col min="4621" max="4621" width="14.28515625" style="1" customWidth="1"/>
    <col min="4622" max="4623" width="11.5703125" style="1" customWidth="1"/>
    <col min="4624" max="4624" width="21.7109375" style="1" customWidth="1"/>
    <col min="4625" max="4816" width="11.42578125" style="1"/>
    <col min="4817" max="4817" width="21.7109375" style="1" customWidth="1"/>
    <col min="4818" max="4818" width="13.7109375" style="1" customWidth="1"/>
    <col min="4819" max="4819" width="38.7109375" style="1" customWidth="1"/>
    <col min="4820" max="4820" width="3" style="1" bestFit="1" customWidth="1"/>
    <col min="4821" max="4821" width="32.28515625" style="1" customWidth="1"/>
    <col min="4822" max="4822" width="46.28515625" style="1" customWidth="1"/>
    <col min="4823" max="4823" width="19" style="1" customWidth="1"/>
    <col min="4824" max="4824" width="0" style="1" hidden="1" customWidth="1"/>
    <col min="4825" max="4825" width="17.7109375" style="1" customWidth="1"/>
    <col min="4826" max="4826" width="0" style="1" hidden="1" customWidth="1"/>
    <col min="4827" max="4827" width="22.28515625" style="1" customWidth="1"/>
    <col min="4828" max="4828" width="5.28515625" style="1" customWidth="1"/>
    <col min="4829" max="4829" width="36.28515625" style="1" customWidth="1"/>
    <col min="4830" max="4830" width="5.7109375" style="1" customWidth="1"/>
    <col min="4831" max="4831" width="0" style="1" hidden="1" customWidth="1"/>
    <col min="4832" max="4832" width="20.7109375" style="1" customWidth="1"/>
    <col min="4833" max="4833" width="4.7109375" style="1" customWidth="1"/>
    <col min="4834" max="4834" width="0" style="1" hidden="1" customWidth="1"/>
    <col min="4835" max="4835" width="24.7109375" style="1" customWidth="1"/>
    <col min="4836" max="4836" width="12.28515625" style="1" customWidth="1"/>
    <col min="4837" max="4837" width="0" style="1" hidden="1" customWidth="1"/>
    <col min="4838" max="4838" width="3.42578125" style="1" customWidth="1"/>
    <col min="4839" max="4839" width="0" style="1" hidden="1" customWidth="1"/>
    <col min="4840" max="4840" width="17.7109375" style="1" customWidth="1"/>
    <col min="4841" max="4841" width="3.42578125" style="1" customWidth="1"/>
    <col min="4842" max="4842" width="0" style="1" hidden="1" customWidth="1"/>
    <col min="4843" max="4843" width="23.7109375" style="1" customWidth="1"/>
    <col min="4844" max="4844" width="10" style="1" customWidth="1"/>
    <col min="4845" max="4845" width="0" style="1" hidden="1" customWidth="1"/>
    <col min="4846" max="4847" width="14.7109375" style="1" customWidth="1"/>
    <col min="4848" max="4848" width="12.7109375" style="1" customWidth="1"/>
    <col min="4849" max="4849" width="3.28515625" style="1" customWidth="1"/>
    <col min="4850" max="4850" width="30.28515625" style="1" customWidth="1"/>
    <col min="4851" max="4851" width="5" style="1" customWidth="1"/>
    <col min="4852" max="4852" width="0" style="1" hidden="1" customWidth="1"/>
    <col min="4853" max="4853" width="14.28515625" style="1" customWidth="1"/>
    <col min="4854" max="4854" width="5.7109375" style="1" customWidth="1"/>
    <col min="4855" max="4855" width="0" style="1" hidden="1" customWidth="1"/>
    <col min="4856" max="4856" width="17.28515625" style="1" customWidth="1"/>
    <col min="4857" max="4857" width="12.7109375" style="1" customWidth="1"/>
    <col min="4858" max="4858" width="0" style="1" hidden="1" customWidth="1"/>
    <col min="4859" max="4859" width="5.28515625" style="1" customWidth="1"/>
    <col min="4860" max="4860" width="0" style="1" hidden="1" customWidth="1"/>
    <col min="4861" max="4861" width="17" style="1" customWidth="1"/>
    <col min="4862" max="4862" width="6.28515625" style="1" customWidth="1"/>
    <col min="4863" max="4863" width="0" style="1" hidden="1" customWidth="1"/>
    <col min="4864" max="4864" width="14.28515625" style="1" customWidth="1"/>
    <col min="4865" max="4865" width="7.5703125" style="1" customWidth="1"/>
    <col min="4866" max="4866" width="0" style="1" hidden="1" customWidth="1"/>
    <col min="4867" max="4868" width="14.28515625" style="1" customWidth="1"/>
    <col min="4869" max="4869" width="20.7109375" style="1" customWidth="1"/>
    <col min="4870" max="4870" width="14.42578125" style="1" customWidth="1"/>
    <col min="4871" max="4871" width="15" style="1" customWidth="1"/>
    <col min="4872" max="4872" width="2.7109375" style="1" customWidth="1"/>
    <col min="4873" max="4873" width="11.7109375" style="1" customWidth="1"/>
    <col min="4874" max="4874" width="11.5703125" style="1" customWidth="1"/>
    <col min="4875" max="4875" width="2.28515625" style="1" customWidth="1"/>
    <col min="4876" max="4876" width="41" style="1" customWidth="1"/>
    <col min="4877" max="4877" width="14.28515625" style="1" customWidth="1"/>
    <col min="4878" max="4879" width="11.5703125" style="1" customWidth="1"/>
    <col min="4880" max="4880" width="21.7109375" style="1" customWidth="1"/>
    <col min="4881" max="5072" width="11.42578125" style="1"/>
    <col min="5073" max="5073" width="21.7109375" style="1" customWidth="1"/>
    <col min="5074" max="5074" width="13.7109375" style="1" customWidth="1"/>
    <col min="5075" max="5075" width="38.7109375" style="1" customWidth="1"/>
    <col min="5076" max="5076" width="3" style="1" bestFit="1" customWidth="1"/>
    <col min="5077" max="5077" width="32.28515625" style="1" customWidth="1"/>
    <col min="5078" max="5078" width="46.28515625" style="1" customWidth="1"/>
    <col min="5079" max="5079" width="19" style="1" customWidth="1"/>
    <col min="5080" max="5080" width="0" style="1" hidden="1" customWidth="1"/>
    <col min="5081" max="5081" width="17.7109375" style="1" customWidth="1"/>
    <col min="5082" max="5082" width="0" style="1" hidden="1" customWidth="1"/>
    <col min="5083" max="5083" width="22.28515625" style="1" customWidth="1"/>
    <col min="5084" max="5084" width="5.28515625" style="1" customWidth="1"/>
    <col min="5085" max="5085" width="36.28515625" style="1" customWidth="1"/>
    <col min="5086" max="5086" width="5.7109375" style="1" customWidth="1"/>
    <col min="5087" max="5087" width="0" style="1" hidden="1" customWidth="1"/>
    <col min="5088" max="5088" width="20.7109375" style="1" customWidth="1"/>
    <col min="5089" max="5089" width="4.7109375" style="1" customWidth="1"/>
    <col min="5090" max="5090" width="0" style="1" hidden="1" customWidth="1"/>
    <col min="5091" max="5091" width="24.7109375" style="1" customWidth="1"/>
    <col min="5092" max="5092" width="12.28515625" style="1" customWidth="1"/>
    <col min="5093" max="5093" width="0" style="1" hidden="1" customWidth="1"/>
    <col min="5094" max="5094" width="3.42578125" style="1" customWidth="1"/>
    <col min="5095" max="5095" width="0" style="1" hidden="1" customWidth="1"/>
    <col min="5096" max="5096" width="17.7109375" style="1" customWidth="1"/>
    <col min="5097" max="5097" width="3.42578125" style="1" customWidth="1"/>
    <col min="5098" max="5098" width="0" style="1" hidden="1" customWidth="1"/>
    <col min="5099" max="5099" width="23.7109375" style="1" customWidth="1"/>
    <col min="5100" max="5100" width="10" style="1" customWidth="1"/>
    <col min="5101" max="5101" width="0" style="1" hidden="1" customWidth="1"/>
    <col min="5102" max="5103" width="14.7109375" style="1" customWidth="1"/>
    <col min="5104" max="5104" width="12.7109375" style="1" customWidth="1"/>
    <col min="5105" max="5105" width="3.28515625" style="1" customWidth="1"/>
    <col min="5106" max="5106" width="30.28515625" style="1" customWidth="1"/>
    <col min="5107" max="5107" width="5" style="1" customWidth="1"/>
    <col min="5108" max="5108" width="0" style="1" hidden="1" customWidth="1"/>
    <col min="5109" max="5109" width="14.28515625" style="1" customWidth="1"/>
    <col min="5110" max="5110" width="5.7109375" style="1" customWidth="1"/>
    <col min="5111" max="5111" width="0" style="1" hidden="1" customWidth="1"/>
    <col min="5112" max="5112" width="17.28515625" style="1" customWidth="1"/>
    <col min="5113" max="5113" width="12.7109375" style="1" customWidth="1"/>
    <col min="5114" max="5114" width="0" style="1" hidden="1" customWidth="1"/>
    <col min="5115" max="5115" width="5.28515625" style="1" customWidth="1"/>
    <col min="5116" max="5116" width="0" style="1" hidden="1" customWidth="1"/>
    <col min="5117" max="5117" width="17" style="1" customWidth="1"/>
    <col min="5118" max="5118" width="6.28515625" style="1" customWidth="1"/>
    <col min="5119" max="5119" width="0" style="1" hidden="1" customWidth="1"/>
    <col min="5120" max="5120" width="14.28515625" style="1" customWidth="1"/>
    <col min="5121" max="5121" width="7.5703125" style="1" customWidth="1"/>
    <col min="5122" max="5122" width="0" style="1" hidden="1" customWidth="1"/>
    <col min="5123" max="5124" width="14.28515625" style="1" customWidth="1"/>
    <col min="5125" max="5125" width="20.7109375" style="1" customWidth="1"/>
    <col min="5126" max="5126" width="14.42578125" style="1" customWidth="1"/>
    <col min="5127" max="5127" width="15" style="1" customWidth="1"/>
    <col min="5128" max="5128" width="2.7109375" style="1" customWidth="1"/>
    <col min="5129" max="5129" width="11.7109375" style="1" customWidth="1"/>
    <col min="5130" max="5130" width="11.5703125" style="1" customWidth="1"/>
    <col min="5131" max="5131" width="2.28515625" style="1" customWidth="1"/>
    <col min="5132" max="5132" width="41" style="1" customWidth="1"/>
    <col min="5133" max="5133" width="14.28515625" style="1" customWidth="1"/>
    <col min="5134" max="5135" width="11.5703125" style="1" customWidth="1"/>
    <col min="5136" max="5136" width="21.7109375" style="1" customWidth="1"/>
    <col min="5137" max="5328" width="11.42578125" style="1"/>
    <col min="5329" max="5329" width="21.7109375" style="1" customWidth="1"/>
    <col min="5330" max="5330" width="13.7109375" style="1" customWidth="1"/>
    <col min="5331" max="5331" width="38.7109375" style="1" customWidth="1"/>
    <col min="5332" max="5332" width="3" style="1" bestFit="1" customWidth="1"/>
    <col min="5333" max="5333" width="32.28515625" style="1" customWidth="1"/>
    <col min="5334" max="5334" width="46.28515625" style="1" customWidth="1"/>
    <col min="5335" max="5335" width="19" style="1" customWidth="1"/>
    <col min="5336" max="5336" width="0" style="1" hidden="1" customWidth="1"/>
    <col min="5337" max="5337" width="17.7109375" style="1" customWidth="1"/>
    <col min="5338" max="5338" width="0" style="1" hidden="1" customWidth="1"/>
    <col min="5339" max="5339" width="22.28515625" style="1" customWidth="1"/>
    <col min="5340" max="5340" width="5.28515625" style="1" customWidth="1"/>
    <col min="5341" max="5341" width="36.28515625" style="1" customWidth="1"/>
    <col min="5342" max="5342" width="5.7109375" style="1" customWidth="1"/>
    <col min="5343" max="5343" width="0" style="1" hidden="1" customWidth="1"/>
    <col min="5344" max="5344" width="20.7109375" style="1" customWidth="1"/>
    <col min="5345" max="5345" width="4.7109375" style="1" customWidth="1"/>
    <col min="5346" max="5346" width="0" style="1" hidden="1" customWidth="1"/>
    <col min="5347" max="5347" width="24.7109375" style="1" customWidth="1"/>
    <col min="5348" max="5348" width="12.28515625" style="1" customWidth="1"/>
    <col min="5349" max="5349" width="0" style="1" hidden="1" customWidth="1"/>
    <col min="5350" max="5350" width="3.42578125" style="1" customWidth="1"/>
    <col min="5351" max="5351" width="0" style="1" hidden="1" customWidth="1"/>
    <col min="5352" max="5352" width="17.7109375" style="1" customWidth="1"/>
    <col min="5353" max="5353" width="3.42578125" style="1" customWidth="1"/>
    <col min="5354" max="5354" width="0" style="1" hidden="1" customWidth="1"/>
    <col min="5355" max="5355" width="23.7109375" style="1" customWidth="1"/>
    <col min="5356" max="5356" width="10" style="1" customWidth="1"/>
    <col min="5357" max="5357" width="0" style="1" hidden="1" customWidth="1"/>
    <col min="5358" max="5359" width="14.7109375" style="1" customWidth="1"/>
    <col min="5360" max="5360" width="12.7109375" style="1" customWidth="1"/>
    <col min="5361" max="5361" width="3.28515625" style="1" customWidth="1"/>
    <col min="5362" max="5362" width="30.28515625" style="1" customWidth="1"/>
    <col min="5363" max="5363" width="5" style="1" customWidth="1"/>
    <col min="5364" max="5364" width="0" style="1" hidden="1" customWidth="1"/>
    <col min="5365" max="5365" width="14.28515625" style="1" customWidth="1"/>
    <col min="5366" max="5366" width="5.7109375" style="1" customWidth="1"/>
    <col min="5367" max="5367" width="0" style="1" hidden="1" customWidth="1"/>
    <col min="5368" max="5368" width="17.28515625" style="1" customWidth="1"/>
    <col min="5369" max="5369" width="12.7109375" style="1" customWidth="1"/>
    <col min="5370" max="5370" width="0" style="1" hidden="1" customWidth="1"/>
    <col min="5371" max="5371" width="5.28515625" style="1" customWidth="1"/>
    <col min="5372" max="5372" width="0" style="1" hidden="1" customWidth="1"/>
    <col min="5373" max="5373" width="17" style="1" customWidth="1"/>
    <col min="5374" max="5374" width="6.28515625" style="1" customWidth="1"/>
    <col min="5375" max="5375" width="0" style="1" hidden="1" customWidth="1"/>
    <col min="5376" max="5376" width="14.28515625" style="1" customWidth="1"/>
    <col min="5377" max="5377" width="7.5703125" style="1" customWidth="1"/>
    <col min="5378" max="5378" width="0" style="1" hidden="1" customWidth="1"/>
    <col min="5379" max="5380" width="14.28515625" style="1" customWidth="1"/>
    <col min="5381" max="5381" width="20.7109375" style="1" customWidth="1"/>
    <col min="5382" max="5382" width="14.42578125" style="1" customWidth="1"/>
    <col min="5383" max="5383" width="15" style="1" customWidth="1"/>
    <col min="5384" max="5384" width="2.7109375" style="1" customWidth="1"/>
    <col min="5385" max="5385" width="11.7109375" style="1" customWidth="1"/>
    <col min="5386" max="5386" width="11.5703125" style="1" customWidth="1"/>
    <col min="5387" max="5387" width="2.28515625" style="1" customWidth="1"/>
    <col min="5388" max="5388" width="41" style="1" customWidth="1"/>
    <col min="5389" max="5389" width="14.28515625" style="1" customWidth="1"/>
    <col min="5390" max="5391" width="11.5703125" style="1" customWidth="1"/>
    <col min="5392" max="5392" width="21.7109375" style="1" customWidth="1"/>
    <col min="5393" max="5584" width="11.42578125" style="1"/>
    <col min="5585" max="5585" width="21.7109375" style="1" customWidth="1"/>
    <col min="5586" max="5586" width="13.7109375" style="1" customWidth="1"/>
    <col min="5587" max="5587" width="38.7109375" style="1" customWidth="1"/>
    <col min="5588" max="5588" width="3" style="1" bestFit="1" customWidth="1"/>
    <col min="5589" max="5589" width="32.28515625" style="1" customWidth="1"/>
    <col min="5590" max="5590" width="46.28515625" style="1" customWidth="1"/>
    <col min="5591" max="5591" width="19" style="1" customWidth="1"/>
    <col min="5592" max="5592" width="0" style="1" hidden="1" customWidth="1"/>
    <col min="5593" max="5593" width="17.7109375" style="1" customWidth="1"/>
    <col min="5594" max="5594" width="0" style="1" hidden="1" customWidth="1"/>
    <col min="5595" max="5595" width="22.28515625" style="1" customWidth="1"/>
    <col min="5596" max="5596" width="5.28515625" style="1" customWidth="1"/>
    <col min="5597" max="5597" width="36.28515625" style="1" customWidth="1"/>
    <col min="5598" max="5598" width="5.7109375" style="1" customWidth="1"/>
    <col min="5599" max="5599" width="0" style="1" hidden="1" customWidth="1"/>
    <col min="5600" max="5600" width="20.7109375" style="1" customWidth="1"/>
    <col min="5601" max="5601" width="4.7109375" style="1" customWidth="1"/>
    <col min="5602" max="5602" width="0" style="1" hidden="1" customWidth="1"/>
    <col min="5603" max="5603" width="24.7109375" style="1" customWidth="1"/>
    <col min="5604" max="5604" width="12.28515625" style="1" customWidth="1"/>
    <col min="5605" max="5605" width="0" style="1" hidden="1" customWidth="1"/>
    <col min="5606" max="5606" width="3.42578125" style="1" customWidth="1"/>
    <col min="5607" max="5607" width="0" style="1" hidden="1" customWidth="1"/>
    <col min="5608" max="5608" width="17.7109375" style="1" customWidth="1"/>
    <col min="5609" max="5609" width="3.42578125" style="1" customWidth="1"/>
    <col min="5610" max="5610" width="0" style="1" hidden="1" customWidth="1"/>
    <col min="5611" max="5611" width="23.7109375" style="1" customWidth="1"/>
    <col min="5612" max="5612" width="10" style="1" customWidth="1"/>
    <col min="5613" max="5613" width="0" style="1" hidden="1" customWidth="1"/>
    <col min="5614" max="5615" width="14.7109375" style="1" customWidth="1"/>
    <col min="5616" max="5616" width="12.7109375" style="1" customWidth="1"/>
    <col min="5617" max="5617" width="3.28515625" style="1" customWidth="1"/>
    <col min="5618" max="5618" width="30.28515625" style="1" customWidth="1"/>
    <col min="5619" max="5619" width="5" style="1" customWidth="1"/>
    <col min="5620" max="5620" width="0" style="1" hidden="1" customWidth="1"/>
    <col min="5621" max="5621" width="14.28515625" style="1" customWidth="1"/>
    <col min="5622" max="5622" width="5.7109375" style="1" customWidth="1"/>
    <col min="5623" max="5623" width="0" style="1" hidden="1" customWidth="1"/>
    <col min="5624" max="5624" width="17.28515625" style="1" customWidth="1"/>
    <col min="5625" max="5625" width="12.7109375" style="1" customWidth="1"/>
    <col min="5626" max="5626" width="0" style="1" hidden="1" customWidth="1"/>
    <col min="5627" max="5627" width="5.28515625" style="1" customWidth="1"/>
    <col min="5628" max="5628" width="0" style="1" hidden="1" customWidth="1"/>
    <col min="5629" max="5629" width="17" style="1" customWidth="1"/>
    <col min="5630" max="5630" width="6.28515625" style="1" customWidth="1"/>
    <col min="5631" max="5631" width="0" style="1" hidden="1" customWidth="1"/>
    <col min="5632" max="5632" width="14.28515625" style="1" customWidth="1"/>
    <col min="5633" max="5633" width="7.5703125" style="1" customWidth="1"/>
    <col min="5634" max="5634" width="0" style="1" hidden="1" customWidth="1"/>
    <col min="5635" max="5636" width="14.28515625" style="1" customWidth="1"/>
    <col min="5637" max="5637" width="20.7109375" style="1" customWidth="1"/>
    <col min="5638" max="5638" width="14.42578125" style="1" customWidth="1"/>
    <col min="5639" max="5639" width="15" style="1" customWidth="1"/>
    <col min="5640" max="5640" width="2.7109375" style="1" customWidth="1"/>
    <col min="5641" max="5641" width="11.7109375" style="1" customWidth="1"/>
    <col min="5642" max="5642" width="11.5703125" style="1" customWidth="1"/>
    <col min="5643" max="5643" width="2.28515625" style="1" customWidth="1"/>
    <col min="5644" max="5644" width="41" style="1" customWidth="1"/>
    <col min="5645" max="5645" width="14.28515625" style="1" customWidth="1"/>
    <col min="5646" max="5647" width="11.5703125" style="1" customWidth="1"/>
    <col min="5648" max="5648" width="21.7109375" style="1" customWidth="1"/>
    <col min="5649" max="5840" width="11.42578125" style="1"/>
    <col min="5841" max="5841" width="21.7109375" style="1" customWidth="1"/>
    <col min="5842" max="5842" width="13.7109375" style="1" customWidth="1"/>
    <col min="5843" max="5843" width="38.7109375" style="1" customWidth="1"/>
    <col min="5844" max="5844" width="3" style="1" bestFit="1" customWidth="1"/>
    <col min="5845" max="5845" width="32.28515625" style="1" customWidth="1"/>
    <col min="5846" max="5846" width="46.28515625" style="1" customWidth="1"/>
    <col min="5847" max="5847" width="19" style="1" customWidth="1"/>
    <col min="5848" max="5848" width="0" style="1" hidden="1" customWidth="1"/>
    <col min="5849" max="5849" width="17.7109375" style="1" customWidth="1"/>
    <col min="5850" max="5850" width="0" style="1" hidden="1" customWidth="1"/>
    <col min="5851" max="5851" width="22.28515625" style="1" customWidth="1"/>
    <col min="5852" max="5852" width="5.28515625" style="1" customWidth="1"/>
    <col min="5853" max="5853" width="36.28515625" style="1" customWidth="1"/>
    <col min="5854" max="5854" width="5.7109375" style="1" customWidth="1"/>
    <col min="5855" max="5855" width="0" style="1" hidden="1" customWidth="1"/>
    <col min="5856" max="5856" width="20.7109375" style="1" customWidth="1"/>
    <col min="5857" max="5857" width="4.7109375" style="1" customWidth="1"/>
    <col min="5858" max="5858" width="0" style="1" hidden="1" customWidth="1"/>
    <col min="5859" max="5859" width="24.7109375" style="1" customWidth="1"/>
    <col min="5860" max="5860" width="12.28515625" style="1" customWidth="1"/>
    <col min="5861" max="5861" width="0" style="1" hidden="1" customWidth="1"/>
    <col min="5862" max="5862" width="3.42578125" style="1" customWidth="1"/>
    <col min="5863" max="5863" width="0" style="1" hidden="1" customWidth="1"/>
    <col min="5864" max="5864" width="17.7109375" style="1" customWidth="1"/>
    <col min="5865" max="5865" width="3.42578125" style="1" customWidth="1"/>
    <col min="5866" max="5866" width="0" style="1" hidden="1" customWidth="1"/>
    <col min="5867" max="5867" width="23.7109375" style="1" customWidth="1"/>
    <col min="5868" max="5868" width="10" style="1" customWidth="1"/>
    <col min="5869" max="5869" width="0" style="1" hidden="1" customWidth="1"/>
    <col min="5870" max="5871" width="14.7109375" style="1" customWidth="1"/>
    <col min="5872" max="5872" width="12.7109375" style="1" customWidth="1"/>
    <col min="5873" max="5873" width="3.28515625" style="1" customWidth="1"/>
    <col min="5874" max="5874" width="30.28515625" style="1" customWidth="1"/>
    <col min="5875" max="5875" width="5" style="1" customWidth="1"/>
    <col min="5876" max="5876" width="0" style="1" hidden="1" customWidth="1"/>
    <col min="5877" max="5877" width="14.28515625" style="1" customWidth="1"/>
    <col min="5878" max="5878" width="5.7109375" style="1" customWidth="1"/>
    <col min="5879" max="5879" width="0" style="1" hidden="1" customWidth="1"/>
    <col min="5880" max="5880" width="17.28515625" style="1" customWidth="1"/>
    <col min="5881" max="5881" width="12.7109375" style="1" customWidth="1"/>
    <col min="5882" max="5882" width="0" style="1" hidden="1" customWidth="1"/>
    <col min="5883" max="5883" width="5.28515625" style="1" customWidth="1"/>
    <col min="5884" max="5884" width="0" style="1" hidden="1" customWidth="1"/>
    <col min="5885" max="5885" width="17" style="1" customWidth="1"/>
    <col min="5886" max="5886" width="6.28515625" style="1" customWidth="1"/>
    <col min="5887" max="5887" width="0" style="1" hidden="1" customWidth="1"/>
    <col min="5888" max="5888" width="14.28515625" style="1" customWidth="1"/>
    <col min="5889" max="5889" width="7.5703125" style="1" customWidth="1"/>
    <col min="5890" max="5890" width="0" style="1" hidden="1" customWidth="1"/>
    <col min="5891" max="5892" width="14.28515625" style="1" customWidth="1"/>
    <col min="5893" max="5893" width="20.7109375" style="1" customWidth="1"/>
    <col min="5894" max="5894" width="14.42578125" style="1" customWidth="1"/>
    <col min="5895" max="5895" width="15" style="1" customWidth="1"/>
    <col min="5896" max="5896" width="2.7109375" style="1" customWidth="1"/>
    <col min="5897" max="5897" width="11.7109375" style="1" customWidth="1"/>
    <col min="5898" max="5898" width="11.5703125" style="1" customWidth="1"/>
    <col min="5899" max="5899" width="2.28515625" style="1" customWidth="1"/>
    <col min="5900" max="5900" width="41" style="1" customWidth="1"/>
    <col min="5901" max="5901" width="14.28515625" style="1" customWidth="1"/>
    <col min="5902" max="5903" width="11.5703125" style="1" customWidth="1"/>
    <col min="5904" max="5904" width="21.7109375" style="1" customWidth="1"/>
    <col min="5905" max="6096" width="11.42578125" style="1"/>
    <col min="6097" max="6097" width="21.7109375" style="1" customWidth="1"/>
    <col min="6098" max="6098" width="13.7109375" style="1" customWidth="1"/>
    <col min="6099" max="6099" width="38.7109375" style="1" customWidth="1"/>
    <col min="6100" max="6100" width="3" style="1" bestFit="1" customWidth="1"/>
    <col min="6101" max="6101" width="32.28515625" style="1" customWidth="1"/>
    <col min="6102" max="6102" width="46.28515625" style="1" customWidth="1"/>
    <col min="6103" max="6103" width="19" style="1" customWidth="1"/>
    <col min="6104" max="6104" width="0" style="1" hidden="1" customWidth="1"/>
    <col min="6105" max="6105" width="17.7109375" style="1" customWidth="1"/>
    <col min="6106" max="6106" width="0" style="1" hidden="1" customWidth="1"/>
    <col min="6107" max="6107" width="22.28515625" style="1" customWidth="1"/>
    <col min="6108" max="6108" width="5.28515625" style="1" customWidth="1"/>
    <col min="6109" max="6109" width="36.28515625" style="1" customWidth="1"/>
    <col min="6110" max="6110" width="5.7109375" style="1" customWidth="1"/>
    <col min="6111" max="6111" width="0" style="1" hidden="1" customWidth="1"/>
    <col min="6112" max="6112" width="20.7109375" style="1" customWidth="1"/>
    <col min="6113" max="6113" width="4.7109375" style="1" customWidth="1"/>
    <col min="6114" max="6114" width="0" style="1" hidden="1" customWidth="1"/>
    <col min="6115" max="6115" width="24.7109375" style="1" customWidth="1"/>
    <col min="6116" max="6116" width="12.28515625" style="1" customWidth="1"/>
    <col min="6117" max="6117" width="0" style="1" hidden="1" customWidth="1"/>
    <col min="6118" max="6118" width="3.42578125" style="1" customWidth="1"/>
    <col min="6119" max="6119" width="0" style="1" hidden="1" customWidth="1"/>
    <col min="6120" max="6120" width="17.7109375" style="1" customWidth="1"/>
    <col min="6121" max="6121" width="3.42578125" style="1" customWidth="1"/>
    <col min="6122" max="6122" width="0" style="1" hidden="1" customWidth="1"/>
    <col min="6123" max="6123" width="23.7109375" style="1" customWidth="1"/>
    <col min="6124" max="6124" width="10" style="1" customWidth="1"/>
    <col min="6125" max="6125" width="0" style="1" hidden="1" customWidth="1"/>
    <col min="6126" max="6127" width="14.7109375" style="1" customWidth="1"/>
    <col min="6128" max="6128" width="12.7109375" style="1" customWidth="1"/>
    <col min="6129" max="6129" width="3.28515625" style="1" customWidth="1"/>
    <col min="6130" max="6130" width="30.28515625" style="1" customWidth="1"/>
    <col min="6131" max="6131" width="5" style="1" customWidth="1"/>
    <col min="6132" max="6132" width="0" style="1" hidden="1" customWidth="1"/>
    <col min="6133" max="6133" width="14.28515625" style="1" customWidth="1"/>
    <col min="6134" max="6134" width="5.7109375" style="1" customWidth="1"/>
    <col min="6135" max="6135" width="0" style="1" hidden="1" customWidth="1"/>
    <col min="6136" max="6136" width="17.28515625" style="1" customWidth="1"/>
    <col min="6137" max="6137" width="12.7109375" style="1" customWidth="1"/>
    <col min="6138" max="6138" width="0" style="1" hidden="1" customWidth="1"/>
    <col min="6139" max="6139" width="5.28515625" style="1" customWidth="1"/>
    <col min="6140" max="6140" width="0" style="1" hidden="1" customWidth="1"/>
    <col min="6141" max="6141" width="17" style="1" customWidth="1"/>
    <col min="6142" max="6142" width="6.28515625" style="1" customWidth="1"/>
    <col min="6143" max="6143" width="0" style="1" hidden="1" customWidth="1"/>
    <col min="6144" max="6144" width="14.28515625" style="1" customWidth="1"/>
    <col min="6145" max="6145" width="7.5703125" style="1" customWidth="1"/>
    <col min="6146" max="6146" width="0" style="1" hidden="1" customWidth="1"/>
    <col min="6147" max="6148" width="14.28515625" style="1" customWidth="1"/>
    <col min="6149" max="6149" width="20.7109375" style="1" customWidth="1"/>
    <col min="6150" max="6150" width="14.42578125" style="1" customWidth="1"/>
    <col min="6151" max="6151" width="15" style="1" customWidth="1"/>
    <col min="6152" max="6152" width="2.7109375" style="1" customWidth="1"/>
    <col min="6153" max="6153" width="11.7109375" style="1" customWidth="1"/>
    <col min="6154" max="6154" width="11.5703125" style="1" customWidth="1"/>
    <col min="6155" max="6155" width="2.28515625" style="1" customWidth="1"/>
    <col min="6156" max="6156" width="41" style="1" customWidth="1"/>
    <col min="6157" max="6157" width="14.28515625" style="1" customWidth="1"/>
    <col min="6158" max="6159" width="11.5703125" style="1" customWidth="1"/>
    <col min="6160" max="6160" width="21.7109375" style="1" customWidth="1"/>
    <col min="6161" max="6352" width="11.42578125" style="1"/>
    <col min="6353" max="6353" width="21.7109375" style="1" customWidth="1"/>
    <col min="6354" max="6354" width="13.7109375" style="1" customWidth="1"/>
    <col min="6355" max="6355" width="38.7109375" style="1" customWidth="1"/>
    <col min="6356" max="6356" width="3" style="1" bestFit="1" customWidth="1"/>
    <col min="6357" max="6357" width="32.28515625" style="1" customWidth="1"/>
    <col min="6358" max="6358" width="46.28515625" style="1" customWidth="1"/>
    <col min="6359" max="6359" width="19" style="1" customWidth="1"/>
    <col min="6360" max="6360" width="0" style="1" hidden="1" customWidth="1"/>
    <col min="6361" max="6361" width="17.7109375" style="1" customWidth="1"/>
    <col min="6362" max="6362" width="0" style="1" hidden="1" customWidth="1"/>
    <col min="6363" max="6363" width="22.28515625" style="1" customWidth="1"/>
    <col min="6364" max="6364" width="5.28515625" style="1" customWidth="1"/>
    <col min="6365" max="6365" width="36.28515625" style="1" customWidth="1"/>
    <col min="6366" max="6366" width="5.7109375" style="1" customWidth="1"/>
    <col min="6367" max="6367" width="0" style="1" hidden="1" customWidth="1"/>
    <col min="6368" max="6368" width="20.7109375" style="1" customWidth="1"/>
    <col min="6369" max="6369" width="4.7109375" style="1" customWidth="1"/>
    <col min="6370" max="6370" width="0" style="1" hidden="1" customWidth="1"/>
    <col min="6371" max="6371" width="24.7109375" style="1" customWidth="1"/>
    <col min="6372" max="6372" width="12.28515625" style="1" customWidth="1"/>
    <col min="6373" max="6373" width="0" style="1" hidden="1" customWidth="1"/>
    <col min="6374" max="6374" width="3.42578125" style="1" customWidth="1"/>
    <col min="6375" max="6375" width="0" style="1" hidden="1" customWidth="1"/>
    <col min="6376" max="6376" width="17.7109375" style="1" customWidth="1"/>
    <col min="6377" max="6377" width="3.42578125" style="1" customWidth="1"/>
    <col min="6378" max="6378" width="0" style="1" hidden="1" customWidth="1"/>
    <col min="6379" max="6379" width="23.7109375" style="1" customWidth="1"/>
    <col min="6380" max="6380" width="10" style="1" customWidth="1"/>
    <col min="6381" max="6381" width="0" style="1" hidden="1" customWidth="1"/>
    <col min="6382" max="6383" width="14.7109375" style="1" customWidth="1"/>
    <col min="6384" max="6384" width="12.7109375" style="1" customWidth="1"/>
    <col min="6385" max="6385" width="3.28515625" style="1" customWidth="1"/>
    <col min="6386" max="6386" width="30.28515625" style="1" customWidth="1"/>
    <col min="6387" max="6387" width="5" style="1" customWidth="1"/>
    <col min="6388" max="6388" width="0" style="1" hidden="1" customWidth="1"/>
    <col min="6389" max="6389" width="14.28515625" style="1" customWidth="1"/>
    <col min="6390" max="6390" width="5.7109375" style="1" customWidth="1"/>
    <col min="6391" max="6391" width="0" style="1" hidden="1" customWidth="1"/>
    <col min="6392" max="6392" width="17.28515625" style="1" customWidth="1"/>
    <col min="6393" max="6393" width="12.7109375" style="1" customWidth="1"/>
    <col min="6394" max="6394" width="0" style="1" hidden="1" customWidth="1"/>
    <col min="6395" max="6395" width="5.28515625" style="1" customWidth="1"/>
    <col min="6396" max="6396" width="0" style="1" hidden="1" customWidth="1"/>
    <col min="6397" max="6397" width="17" style="1" customWidth="1"/>
    <col min="6398" max="6398" width="6.28515625" style="1" customWidth="1"/>
    <col min="6399" max="6399" width="0" style="1" hidden="1" customWidth="1"/>
    <col min="6400" max="6400" width="14.28515625" style="1" customWidth="1"/>
    <col min="6401" max="6401" width="7.5703125" style="1" customWidth="1"/>
    <col min="6402" max="6402" width="0" style="1" hidden="1" customWidth="1"/>
    <col min="6403" max="6404" width="14.28515625" style="1" customWidth="1"/>
    <col min="6405" max="6405" width="20.7109375" style="1" customWidth="1"/>
    <col min="6406" max="6406" width="14.42578125" style="1" customWidth="1"/>
    <col min="6407" max="6407" width="15" style="1" customWidth="1"/>
    <col min="6408" max="6408" width="2.7109375" style="1" customWidth="1"/>
    <col min="6409" max="6409" width="11.7109375" style="1" customWidth="1"/>
    <col min="6410" max="6410" width="11.5703125" style="1" customWidth="1"/>
    <col min="6411" max="6411" width="2.28515625" style="1" customWidth="1"/>
    <col min="6412" max="6412" width="41" style="1" customWidth="1"/>
    <col min="6413" max="6413" width="14.28515625" style="1" customWidth="1"/>
    <col min="6414" max="6415" width="11.5703125" style="1" customWidth="1"/>
    <col min="6416" max="6416" width="21.7109375" style="1" customWidth="1"/>
    <col min="6417" max="6608" width="11.42578125" style="1"/>
    <col min="6609" max="6609" width="21.7109375" style="1" customWidth="1"/>
    <col min="6610" max="6610" width="13.7109375" style="1" customWidth="1"/>
    <col min="6611" max="6611" width="38.7109375" style="1" customWidth="1"/>
    <col min="6612" max="6612" width="3" style="1" bestFit="1" customWidth="1"/>
    <col min="6613" max="6613" width="32.28515625" style="1" customWidth="1"/>
    <col min="6614" max="6614" width="46.28515625" style="1" customWidth="1"/>
    <col min="6615" max="6615" width="19" style="1" customWidth="1"/>
    <col min="6616" max="6616" width="0" style="1" hidden="1" customWidth="1"/>
    <col min="6617" max="6617" width="17.7109375" style="1" customWidth="1"/>
    <col min="6618" max="6618" width="0" style="1" hidden="1" customWidth="1"/>
    <col min="6619" max="6619" width="22.28515625" style="1" customWidth="1"/>
    <col min="6620" max="6620" width="5.28515625" style="1" customWidth="1"/>
    <col min="6621" max="6621" width="36.28515625" style="1" customWidth="1"/>
    <col min="6622" max="6622" width="5.7109375" style="1" customWidth="1"/>
    <col min="6623" max="6623" width="0" style="1" hidden="1" customWidth="1"/>
    <col min="6624" max="6624" width="20.7109375" style="1" customWidth="1"/>
    <col min="6625" max="6625" width="4.7109375" style="1" customWidth="1"/>
    <col min="6626" max="6626" width="0" style="1" hidden="1" customWidth="1"/>
    <col min="6627" max="6627" width="24.7109375" style="1" customWidth="1"/>
    <col min="6628" max="6628" width="12.28515625" style="1" customWidth="1"/>
    <col min="6629" max="6629" width="0" style="1" hidden="1" customWidth="1"/>
    <col min="6630" max="6630" width="3.42578125" style="1" customWidth="1"/>
    <col min="6631" max="6631" width="0" style="1" hidden="1" customWidth="1"/>
    <col min="6632" max="6632" width="17.7109375" style="1" customWidth="1"/>
    <col min="6633" max="6633" width="3.42578125" style="1" customWidth="1"/>
    <col min="6634" max="6634" width="0" style="1" hidden="1" customWidth="1"/>
    <col min="6635" max="6635" width="23.7109375" style="1" customWidth="1"/>
    <col min="6636" max="6636" width="10" style="1" customWidth="1"/>
    <col min="6637" max="6637" width="0" style="1" hidden="1" customWidth="1"/>
    <col min="6638" max="6639" width="14.7109375" style="1" customWidth="1"/>
    <col min="6640" max="6640" width="12.7109375" style="1" customWidth="1"/>
    <col min="6641" max="6641" width="3.28515625" style="1" customWidth="1"/>
    <col min="6642" max="6642" width="30.28515625" style="1" customWidth="1"/>
    <col min="6643" max="6643" width="5" style="1" customWidth="1"/>
    <col min="6644" max="6644" width="0" style="1" hidden="1" customWidth="1"/>
    <col min="6645" max="6645" width="14.28515625" style="1" customWidth="1"/>
    <col min="6646" max="6646" width="5.7109375" style="1" customWidth="1"/>
    <col min="6647" max="6647" width="0" style="1" hidden="1" customWidth="1"/>
    <col min="6648" max="6648" width="17.28515625" style="1" customWidth="1"/>
    <col min="6649" max="6649" width="12.7109375" style="1" customWidth="1"/>
    <col min="6650" max="6650" width="0" style="1" hidden="1" customWidth="1"/>
    <col min="6651" max="6651" width="5.28515625" style="1" customWidth="1"/>
    <col min="6652" max="6652" width="0" style="1" hidden="1" customWidth="1"/>
    <col min="6653" max="6653" width="17" style="1" customWidth="1"/>
    <col min="6654" max="6654" width="6.28515625" style="1" customWidth="1"/>
    <col min="6655" max="6655" width="0" style="1" hidden="1" customWidth="1"/>
    <col min="6656" max="6656" width="14.28515625" style="1" customWidth="1"/>
    <col min="6657" max="6657" width="7.5703125" style="1" customWidth="1"/>
    <col min="6658" max="6658" width="0" style="1" hidden="1" customWidth="1"/>
    <col min="6659" max="6660" width="14.28515625" style="1" customWidth="1"/>
    <col min="6661" max="6661" width="20.7109375" style="1" customWidth="1"/>
    <col min="6662" max="6662" width="14.42578125" style="1" customWidth="1"/>
    <col min="6663" max="6663" width="15" style="1" customWidth="1"/>
    <col min="6664" max="6664" width="2.7109375" style="1" customWidth="1"/>
    <col min="6665" max="6665" width="11.7109375" style="1" customWidth="1"/>
    <col min="6666" max="6666" width="11.5703125" style="1" customWidth="1"/>
    <col min="6667" max="6667" width="2.28515625" style="1" customWidth="1"/>
    <col min="6668" max="6668" width="41" style="1" customWidth="1"/>
    <col min="6669" max="6669" width="14.28515625" style="1" customWidth="1"/>
    <col min="6670" max="6671" width="11.5703125" style="1" customWidth="1"/>
    <col min="6672" max="6672" width="21.7109375" style="1" customWidth="1"/>
    <col min="6673" max="6864" width="11.42578125" style="1"/>
    <col min="6865" max="6865" width="21.7109375" style="1" customWidth="1"/>
    <col min="6866" max="6866" width="13.7109375" style="1" customWidth="1"/>
    <col min="6867" max="6867" width="38.7109375" style="1" customWidth="1"/>
    <col min="6868" max="6868" width="3" style="1" bestFit="1" customWidth="1"/>
    <col min="6869" max="6869" width="32.28515625" style="1" customWidth="1"/>
    <col min="6870" max="6870" width="46.28515625" style="1" customWidth="1"/>
    <col min="6871" max="6871" width="19" style="1" customWidth="1"/>
    <col min="6872" max="6872" width="0" style="1" hidden="1" customWidth="1"/>
    <col min="6873" max="6873" width="17.7109375" style="1" customWidth="1"/>
    <col min="6874" max="6874" width="0" style="1" hidden="1" customWidth="1"/>
    <col min="6875" max="6875" width="22.28515625" style="1" customWidth="1"/>
    <col min="6876" max="6876" width="5.28515625" style="1" customWidth="1"/>
    <col min="6877" max="6877" width="36.28515625" style="1" customWidth="1"/>
    <col min="6878" max="6878" width="5.7109375" style="1" customWidth="1"/>
    <col min="6879" max="6879" width="0" style="1" hidden="1" customWidth="1"/>
    <col min="6880" max="6880" width="20.7109375" style="1" customWidth="1"/>
    <col min="6881" max="6881" width="4.7109375" style="1" customWidth="1"/>
    <col min="6882" max="6882" width="0" style="1" hidden="1" customWidth="1"/>
    <col min="6883" max="6883" width="24.7109375" style="1" customWidth="1"/>
    <col min="6884" max="6884" width="12.28515625" style="1" customWidth="1"/>
    <col min="6885" max="6885" width="0" style="1" hidden="1" customWidth="1"/>
    <col min="6886" max="6886" width="3.42578125" style="1" customWidth="1"/>
    <col min="6887" max="6887" width="0" style="1" hidden="1" customWidth="1"/>
    <col min="6888" max="6888" width="17.7109375" style="1" customWidth="1"/>
    <col min="6889" max="6889" width="3.42578125" style="1" customWidth="1"/>
    <col min="6890" max="6890" width="0" style="1" hidden="1" customWidth="1"/>
    <col min="6891" max="6891" width="23.7109375" style="1" customWidth="1"/>
    <col min="6892" max="6892" width="10" style="1" customWidth="1"/>
    <col min="6893" max="6893" width="0" style="1" hidden="1" customWidth="1"/>
    <col min="6894" max="6895" width="14.7109375" style="1" customWidth="1"/>
    <col min="6896" max="6896" width="12.7109375" style="1" customWidth="1"/>
    <col min="6897" max="6897" width="3.28515625" style="1" customWidth="1"/>
    <col min="6898" max="6898" width="30.28515625" style="1" customWidth="1"/>
    <col min="6899" max="6899" width="5" style="1" customWidth="1"/>
    <col min="6900" max="6900" width="0" style="1" hidden="1" customWidth="1"/>
    <col min="6901" max="6901" width="14.28515625" style="1" customWidth="1"/>
    <col min="6902" max="6902" width="5.7109375" style="1" customWidth="1"/>
    <col min="6903" max="6903" width="0" style="1" hidden="1" customWidth="1"/>
    <col min="6904" max="6904" width="17.28515625" style="1" customWidth="1"/>
    <col min="6905" max="6905" width="12.7109375" style="1" customWidth="1"/>
    <col min="6906" max="6906" width="0" style="1" hidden="1" customWidth="1"/>
    <col min="6907" max="6907" width="5.28515625" style="1" customWidth="1"/>
    <col min="6908" max="6908" width="0" style="1" hidden="1" customWidth="1"/>
    <col min="6909" max="6909" width="17" style="1" customWidth="1"/>
    <col min="6910" max="6910" width="6.28515625" style="1" customWidth="1"/>
    <col min="6911" max="6911" width="0" style="1" hidden="1" customWidth="1"/>
    <col min="6912" max="6912" width="14.28515625" style="1" customWidth="1"/>
    <col min="6913" max="6913" width="7.5703125" style="1" customWidth="1"/>
    <col min="6914" max="6914" width="0" style="1" hidden="1" customWidth="1"/>
    <col min="6915" max="6916" width="14.28515625" style="1" customWidth="1"/>
    <col min="6917" max="6917" width="20.7109375" style="1" customWidth="1"/>
    <col min="6918" max="6918" width="14.42578125" style="1" customWidth="1"/>
    <col min="6919" max="6919" width="15" style="1" customWidth="1"/>
    <col min="6920" max="6920" width="2.7109375" style="1" customWidth="1"/>
    <col min="6921" max="6921" width="11.7109375" style="1" customWidth="1"/>
    <col min="6922" max="6922" width="11.5703125" style="1" customWidth="1"/>
    <col min="6923" max="6923" width="2.28515625" style="1" customWidth="1"/>
    <col min="6924" max="6924" width="41" style="1" customWidth="1"/>
    <col min="6925" max="6925" width="14.28515625" style="1" customWidth="1"/>
    <col min="6926" max="6927" width="11.5703125" style="1" customWidth="1"/>
    <col min="6928" max="6928" width="21.7109375" style="1" customWidth="1"/>
    <col min="6929" max="7120" width="11.42578125" style="1"/>
    <col min="7121" max="7121" width="21.7109375" style="1" customWidth="1"/>
    <col min="7122" max="7122" width="13.7109375" style="1" customWidth="1"/>
    <col min="7123" max="7123" width="38.7109375" style="1" customWidth="1"/>
    <col min="7124" max="7124" width="3" style="1" bestFit="1" customWidth="1"/>
    <col min="7125" max="7125" width="32.28515625" style="1" customWidth="1"/>
    <col min="7126" max="7126" width="46.28515625" style="1" customWidth="1"/>
    <col min="7127" max="7127" width="19" style="1" customWidth="1"/>
    <col min="7128" max="7128" width="0" style="1" hidden="1" customWidth="1"/>
    <col min="7129" max="7129" width="17.7109375" style="1" customWidth="1"/>
    <col min="7130" max="7130" width="0" style="1" hidden="1" customWidth="1"/>
    <col min="7131" max="7131" width="22.28515625" style="1" customWidth="1"/>
    <col min="7132" max="7132" width="5.28515625" style="1" customWidth="1"/>
    <col min="7133" max="7133" width="36.28515625" style="1" customWidth="1"/>
    <col min="7134" max="7134" width="5.7109375" style="1" customWidth="1"/>
    <col min="7135" max="7135" width="0" style="1" hidden="1" customWidth="1"/>
    <col min="7136" max="7136" width="20.7109375" style="1" customWidth="1"/>
    <col min="7137" max="7137" width="4.7109375" style="1" customWidth="1"/>
    <col min="7138" max="7138" width="0" style="1" hidden="1" customWidth="1"/>
    <col min="7139" max="7139" width="24.7109375" style="1" customWidth="1"/>
    <col min="7140" max="7140" width="12.28515625" style="1" customWidth="1"/>
    <col min="7141" max="7141" width="0" style="1" hidden="1" customWidth="1"/>
    <col min="7142" max="7142" width="3.42578125" style="1" customWidth="1"/>
    <col min="7143" max="7143" width="0" style="1" hidden="1" customWidth="1"/>
    <col min="7144" max="7144" width="17.7109375" style="1" customWidth="1"/>
    <col min="7145" max="7145" width="3.42578125" style="1" customWidth="1"/>
    <col min="7146" max="7146" width="0" style="1" hidden="1" customWidth="1"/>
    <col min="7147" max="7147" width="23.7109375" style="1" customWidth="1"/>
    <col min="7148" max="7148" width="10" style="1" customWidth="1"/>
    <col min="7149" max="7149" width="0" style="1" hidden="1" customWidth="1"/>
    <col min="7150" max="7151" width="14.7109375" style="1" customWidth="1"/>
    <col min="7152" max="7152" width="12.7109375" style="1" customWidth="1"/>
    <col min="7153" max="7153" width="3.28515625" style="1" customWidth="1"/>
    <col min="7154" max="7154" width="30.28515625" style="1" customWidth="1"/>
    <col min="7155" max="7155" width="5" style="1" customWidth="1"/>
    <col min="7156" max="7156" width="0" style="1" hidden="1" customWidth="1"/>
    <col min="7157" max="7157" width="14.28515625" style="1" customWidth="1"/>
    <col min="7158" max="7158" width="5.7109375" style="1" customWidth="1"/>
    <col min="7159" max="7159" width="0" style="1" hidden="1" customWidth="1"/>
    <col min="7160" max="7160" width="17.28515625" style="1" customWidth="1"/>
    <col min="7161" max="7161" width="12.7109375" style="1" customWidth="1"/>
    <col min="7162" max="7162" width="0" style="1" hidden="1" customWidth="1"/>
    <col min="7163" max="7163" width="5.28515625" style="1" customWidth="1"/>
    <col min="7164" max="7164" width="0" style="1" hidden="1" customWidth="1"/>
    <col min="7165" max="7165" width="17" style="1" customWidth="1"/>
    <col min="7166" max="7166" width="6.28515625" style="1" customWidth="1"/>
    <col min="7167" max="7167" width="0" style="1" hidden="1" customWidth="1"/>
    <col min="7168" max="7168" width="14.28515625" style="1" customWidth="1"/>
    <col min="7169" max="7169" width="7.5703125" style="1" customWidth="1"/>
    <col min="7170" max="7170" width="0" style="1" hidden="1" customWidth="1"/>
    <col min="7171" max="7172" width="14.28515625" style="1" customWidth="1"/>
    <col min="7173" max="7173" width="20.7109375" style="1" customWidth="1"/>
    <col min="7174" max="7174" width="14.42578125" style="1" customWidth="1"/>
    <col min="7175" max="7175" width="15" style="1" customWidth="1"/>
    <col min="7176" max="7176" width="2.7109375" style="1" customWidth="1"/>
    <col min="7177" max="7177" width="11.7109375" style="1" customWidth="1"/>
    <col min="7178" max="7178" width="11.5703125" style="1" customWidth="1"/>
    <col min="7179" max="7179" width="2.28515625" style="1" customWidth="1"/>
    <col min="7180" max="7180" width="41" style="1" customWidth="1"/>
    <col min="7181" max="7181" width="14.28515625" style="1" customWidth="1"/>
    <col min="7182" max="7183" width="11.5703125" style="1" customWidth="1"/>
    <col min="7184" max="7184" width="21.7109375" style="1" customWidth="1"/>
    <col min="7185" max="7376" width="11.42578125" style="1"/>
    <col min="7377" max="7377" width="21.7109375" style="1" customWidth="1"/>
    <col min="7378" max="7378" width="13.7109375" style="1" customWidth="1"/>
    <col min="7379" max="7379" width="38.7109375" style="1" customWidth="1"/>
    <col min="7380" max="7380" width="3" style="1" bestFit="1" customWidth="1"/>
    <col min="7381" max="7381" width="32.28515625" style="1" customWidth="1"/>
    <col min="7382" max="7382" width="46.28515625" style="1" customWidth="1"/>
    <col min="7383" max="7383" width="19" style="1" customWidth="1"/>
    <col min="7384" max="7384" width="0" style="1" hidden="1" customWidth="1"/>
    <col min="7385" max="7385" width="17.7109375" style="1" customWidth="1"/>
    <col min="7386" max="7386" width="0" style="1" hidden="1" customWidth="1"/>
    <col min="7387" max="7387" width="22.28515625" style="1" customWidth="1"/>
    <col min="7388" max="7388" width="5.28515625" style="1" customWidth="1"/>
    <col min="7389" max="7389" width="36.28515625" style="1" customWidth="1"/>
    <col min="7390" max="7390" width="5.7109375" style="1" customWidth="1"/>
    <col min="7391" max="7391" width="0" style="1" hidden="1" customWidth="1"/>
    <col min="7392" max="7392" width="20.7109375" style="1" customWidth="1"/>
    <col min="7393" max="7393" width="4.7109375" style="1" customWidth="1"/>
    <col min="7394" max="7394" width="0" style="1" hidden="1" customWidth="1"/>
    <col min="7395" max="7395" width="24.7109375" style="1" customWidth="1"/>
    <col min="7396" max="7396" width="12.28515625" style="1" customWidth="1"/>
    <col min="7397" max="7397" width="0" style="1" hidden="1" customWidth="1"/>
    <col min="7398" max="7398" width="3.42578125" style="1" customWidth="1"/>
    <col min="7399" max="7399" width="0" style="1" hidden="1" customWidth="1"/>
    <col min="7400" max="7400" width="17.7109375" style="1" customWidth="1"/>
    <col min="7401" max="7401" width="3.42578125" style="1" customWidth="1"/>
    <col min="7402" max="7402" width="0" style="1" hidden="1" customWidth="1"/>
    <col min="7403" max="7403" width="23.7109375" style="1" customWidth="1"/>
    <col min="7404" max="7404" width="10" style="1" customWidth="1"/>
    <col min="7405" max="7405" width="0" style="1" hidden="1" customWidth="1"/>
    <col min="7406" max="7407" width="14.7109375" style="1" customWidth="1"/>
    <col min="7408" max="7408" width="12.7109375" style="1" customWidth="1"/>
    <col min="7409" max="7409" width="3.28515625" style="1" customWidth="1"/>
    <col min="7410" max="7410" width="30.28515625" style="1" customWidth="1"/>
    <col min="7411" max="7411" width="5" style="1" customWidth="1"/>
    <col min="7412" max="7412" width="0" style="1" hidden="1" customWidth="1"/>
    <col min="7413" max="7413" width="14.28515625" style="1" customWidth="1"/>
    <col min="7414" max="7414" width="5.7109375" style="1" customWidth="1"/>
    <col min="7415" max="7415" width="0" style="1" hidden="1" customWidth="1"/>
    <col min="7416" max="7416" width="17.28515625" style="1" customWidth="1"/>
    <col min="7417" max="7417" width="12.7109375" style="1" customWidth="1"/>
    <col min="7418" max="7418" width="0" style="1" hidden="1" customWidth="1"/>
    <col min="7419" max="7419" width="5.28515625" style="1" customWidth="1"/>
    <col min="7420" max="7420" width="0" style="1" hidden="1" customWidth="1"/>
    <col min="7421" max="7421" width="17" style="1" customWidth="1"/>
    <col min="7422" max="7422" width="6.28515625" style="1" customWidth="1"/>
    <col min="7423" max="7423" width="0" style="1" hidden="1" customWidth="1"/>
    <col min="7424" max="7424" width="14.28515625" style="1" customWidth="1"/>
    <col min="7425" max="7425" width="7.5703125" style="1" customWidth="1"/>
    <col min="7426" max="7426" width="0" style="1" hidden="1" customWidth="1"/>
    <col min="7427" max="7428" width="14.28515625" style="1" customWidth="1"/>
    <col min="7429" max="7429" width="20.7109375" style="1" customWidth="1"/>
    <col min="7430" max="7430" width="14.42578125" style="1" customWidth="1"/>
    <col min="7431" max="7431" width="15" style="1" customWidth="1"/>
    <col min="7432" max="7432" width="2.7109375" style="1" customWidth="1"/>
    <col min="7433" max="7433" width="11.7109375" style="1" customWidth="1"/>
    <col min="7434" max="7434" width="11.5703125" style="1" customWidth="1"/>
    <col min="7435" max="7435" width="2.28515625" style="1" customWidth="1"/>
    <col min="7436" max="7436" width="41" style="1" customWidth="1"/>
    <col min="7437" max="7437" width="14.28515625" style="1" customWidth="1"/>
    <col min="7438" max="7439" width="11.5703125" style="1" customWidth="1"/>
    <col min="7440" max="7440" width="21.7109375" style="1" customWidth="1"/>
    <col min="7441" max="7632" width="11.42578125" style="1"/>
    <col min="7633" max="7633" width="21.7109375" style="1" customWidth="1"/>
    <col min="7634" max="7634" width="13.7109375" style="1" customWidth="1"/>
    <col min="7635" max="7635" width="38.7109375" style="1" customWidth="1"/>
    <col min="7636" max="7636" width="3" style="1" bestFit="1" customWidth="1"/>
    <col min="7637" max="7637" width="32.28515625" style="1" customWidth="1"/>
    <col min="7638" max="7638" width="46.28515625" style="1" customWidth="1"/>
    <col min="7639" max="7639" width="19" style="1" customWidth="1"/>
    <col min="7640" max="7640" width="0" style="1" hidden="1" customWidth="1"/>
    <col min="7641" max="7641" width="17.7109375" style="1" customWidth="1"/>
    <col min="7642" max="7642" width="0" style="1" hidden="1" customWidth="1"/>
    <col min="7643" max="7643" width="22.28515625" style="1" customWidth="1"/>
    <col min="7644" max="7644" width="5.28515625" style="1" customWidth="1"/>
    <col min="7645" max="7645" width="36.28515625" style="1" customWidth="1"/>
    <col min="7646" max="7646" width="5.7109375" style="1" customWidth="1"/>
    <col min="7647" max="7647" width="0" style="1" hidden="1" customWidth="1"/>
    <col min="7648" max="7648" width="20.7109375" style="1" customWidth="1"/>
    <col min="7649" max="7649" width="4.7109375" style="1" customWidth="1"/>
    <col min="7650" max="7650" width="0" style="1" hidden="1" customWidth="1"/>
    <col min="7651" max="7651" width="24.7109375" style="1" customWidth="1"/>
    <col min="7652" max="7652" width="12.28515625" style="1" customWidth="1"/>
    <col min="7653" max="7653" width="0" style="1" hidden="1" customWidth="1"/>
    <col min="7654" max="7654" width="3.42578125" style="1" customWidth="1"/>
    <col min="7655" max="7655" width="0" style="1" hidden="1" customWidth="1"/>
    <col min="7656" max="7656" width="17.7109375" style="1" customWidth="1"/>
    <col min="7657" max="7657" width="3.42578125" style="1" customWidth="1"/>
    <col min="7658" max="7658" width="0" style="1" hidden="1" customWidth="1"/>
    <col min="7659" max="7659" width="23.7109375" style="1" customWidth="1"/>
    <col min="7660" max="7660" width="10" style="1" customWidth="1"/>
    <col min="7661" max="7661" width="0" style="1" hidden="1" customWidth="1"/>
    <col min="7662" max="7663" width="14.7109375" style="1" customWidth="1"/>
    <col min="7664" max="7664" width="12.7109375" style="1" customWidth="1"/>
    <col min="7665" max="7665" width="3.28515625" style="1" customWidth="1"/>
    <col min="7666" max="7666" width="30.28515625" style="1" customWidth="1"/>
    <col min="7667" max="7667" width="5" style="1" customWidth="1"/>
    <col min="7668" max="7668" width="0" style="1" hidden="1" customWidth="1"/>
    <col min="7669" max="7669" width="14.28515625" style="1" customWidth="1"/>
    <col min="7670" max="7670" width="5.7109375" style="1" customWidth="1"/>
    <col min="7671" max="7671" width="0" style="1" hidden="1" customWidth="1"/>
    <col min="7672" max="7672" width="17.28515625" style="1" customWidth="1"/>
    <col min="7673" max="7673" width="12.7109375" style="1" customWidth="1"/>
    <col min="7674" max="7674" width="0" style="1" hidden="1" customWidth="1"/>
    <col min="7675" max="7675" width="5.28515625" style="1" customWidth="1"/>
    <col min="7676" max="7676" width="0" style="1" hidden="1" customWidth="1"/>
    <col min="7677" max="7677" width="17" style="1" customWidth="1"/>
    <col min="7678" max="7678" width="6.28515625" style="1" customWidth="1"/>
    <col min="7679" max="7679" width="0" style="1" hidden="1" customWidth="1"/>
    <col min="7680" max="7680" width="14.28515625" style="1" customWidth="1"/>
    <col min="7681" max="7681" width="7.5703125" style="1" customWidth="1"/>
    <col min="7682" max="7682" width="0" style="1" hidden="1" customWidth="1"/>
    <col min="7683" max="7684" width="14.28515625" style="1" customWidth="1"/>
    <col min="7685" max="7685" width="20.7109375" style="1" customWidth="1"/>
    <col min="7686" max="7686" width="14.42578125" style="1" customWidth="1"/>
    <col min="7687" max="7687" width="15" style="1" customWidth="1"/>
    <col min="7688" max="7688" width="2.7109375" style="1" customWidth="1"/>
    <col min="7689" max="7689" width="11.7109375" style="1" customWidth="1"/>
    <col min="7690" max="7690" width="11.5703125" style="1" customWidth="1"/>
    <col min="7691" max="7691" width="2.28515625" style="1" customWidth="1"/>
    <col min="7692" max="7692" width="41" style="1" customWidth="1"/>
    <col min="7693" max="7693" width="14.28515625" style="1" customWidth="1"/>
    <col min="7694" max="7695" width="11.5703125" style="1" customWidth="1"/>
    <col min="7696" max="7696" width="21.7109375" style="1" customWidth="1"/>
    <col min="7697" max="7888" width="11.42578125" style="1"/>
    <col min="7889" max="7889" width="21.7109375" style="1" customWidth="1"/>
    <col min="7890" max="7890" width="13.7109375" style="1" customWidth="1"/>
    <col min="7891" max="7891" width="38.7109375" style="1" customWidth="1"/>
    <col min="7892" max="7892" width="3" style="1" bestFit="1" customWidth="1"/>
    <col min="7893" max="7893" width="32.28515625" style="1" customWidth="1"/>
    <col min="7894" max="7894" width="46.28515625" style="1" customWidth="1"/>
    <col min="7895" max="7895" width="19" style="1" customWidth="1"/>
    <col min="7896" max="7896" width="0" style="1" hidden="1" customWidth="1"/>
    <col min="7897" max="7897" width="17.7109375" style="1" customWidth="1"/>
    <col min="7898" max="7898" width="0" style="1" hidden="1" customWidth="1"/>
    <col min="7899" max="7899" width="22.28515625" style="1" customWidth="1"/>
    <col min="7900" max="7900" width="5.28515625" style="1" customWidth="1"/>
    <col min="7901" max="7901" width="36.28515625" style="1" customWidth="1"/>
    <col min="7902" max="7902" width="5.7109375" style="1" customWidth="1"/>
    <col min="7903" max="7903" width="0" style="1" hidden="1" customWidth="1"/>
    <col min="7904" max="7904" width="20.7109375" style="1" customWidth="1"/>
    <col min="7905" max="7905" width="4.7109375" style="1" customWidth="1"/>
    <col min="7906" max="7906" width="0" style="1" hidden="1" customWidth="1"/>
    <col min="7907" max="7907" width="24.7109375" style="1" customWidth="1"/>
    <col min="7908" max="7908" width="12.28515625" style="1" customWidth="1"/>
    <col min="7909" max="7909" width="0" style="1" hidden="1" customWidth="1"/>
    <col min="7910" max="7910" width="3.42578125" style="1" customWidth="1"/>
    <col min="7911" max="7911" width="0" style="1" hidden="1" customWidth="1"/>
    <col min="7912" max="7912" width="17.7109375" style="1" customWidth="1"/>
    <col min="7913" max="7913" width="3.42578125" style="1" customWidth="1"/>
    <col min="7914" max="7914" width="0" style="1" hidden="1" customWidth="1"/>
    <col min="7915" max="7915" width="23.7109375" style="1" customWidth="1"/>
    <col min="7916" max="7916" width="10" style="1" customWidth="1"/>
    <col min="7917" max="7917" width="0" style="1" hidden="1" customWidth="1"/>
    <col min="7918" max="7919" width="14.7109375" style="1" customWidth="1"/>
    <col min="7920" max="7920" width="12.7109375" style="1" customWidth="1"/>
    <col min="7921" max="7921" width="3.28515625" style="1" customWidth="1"/>
    <col min="7922" max="7922" width="30.28515625" style="1" customWidth="1"/>
    <col min="7923" max="7923" width="5" style="1" customWidth="1"/>
    <col min="7924" max="7924" width="0" style="1" hidden="1" customWidth="1"/>
    <col min="7925" max="7925" width="14.28515625" style="1" customWidth="1"/>
    <col min="7926" max="7926" width="5.7109375" style="1" customWidth="1"/>
    <col min="7927" max="7927" width="0" style="1" hidden="1" customWidth="1"/>
    <col min="7928" max="7928" width="17.28515625" style="1" customWidth="1"/>
    <col min="7929" max="7929" width="12.7109375" style="1" customWidth="1"/>
    <col min="7930" max="7930" width="0" style="1" hidden="1" customWidth="1"/>
    <col min="7931" max="7931" width="5.28515625" style="1" customWidth="1"/>
    <col min="7932" max="7932" width="0" style="1" hidden="1" customWidth="1"/>
    <col min="7933" max="7933" width="17" style="1" customWidth="1"/>
    <col min="7934" max="7934" width="6.28515625" style="1" customWidth="1"/>
    <col min="7935" max="7935" width="0" style="1" hidden="1" customWidth="1"/>
    <col min="7936" max="7936" width="14.28515625" style="1" customWidth="1"/>
    <col min="7937" max="7937" width="7.5703125" style="1" customWidth="1"/>
    <col min="7938" max="7938" width="0" style="1" hidden="1" customWidth="1"/>
    <col min="7939" max="7940" width="14.28515625" style="1" customWidth="1"/>
    <col min="7941" max="7941" width="20.7109375" style="1" customWidth="1"/>
    <col min="7942" max="7942" width="14.42578125" style="1" customWidth="1"/>
    <col min="7943" max="7943" width="15" style="1" customWidth="1"/>
    <col min="7944" max="7944" width="2.7109375" style="1" customWidth="1"/>
    <col min="7945" max="7945" width="11.7109375" style="1" customWidth="1"/>
    <col min="7946" max="7946" width="11.5703125" style="1" customWidth="1"/>
    <col min="7947" max="7947" width="2.28515625" style="1" customWidth="1"/>
    <col min="7948" max="7948" width="41" style="1" customWidth="1"/>
    <col min="7949" max="7949" width="14.28515625" style="1" customWidth="1"/>
    <col min="7950" max="7951" width="11.5703125" style="1" customWidth="1"/>
    <col min="7952" max="7952" width="21.7109375" style="1" customWidth="1"/>
    <col min="7953" max="8144" width="11.42578125" style="1"/>
    <col min="8145" max="8145" width="21.7109375" style="1" customWidth="1"/>
    <col min="8146" max="8146" width="13.7109375" style="1" customWidth="1"/>
    <col min="8147" max="8147" width="38.7109375" style="1" customWidth="1"/>
    <col min="8148" max="8148" width="3" style="1" bestFit="1" customWidth="1"/>
    <col min="8149" max="8149" width="32.28515625" style="1" customWidth="1"/>
    <col min="8150" max="8150" width="46.28515625" style="1" customWidth="1"/>
    <col min="8151" max="8151" width="19" style="1" customWidth="1"/>
    <col min="8152" max="8152" width="0" style="1" hidden="1" customWidth="1"/>
    <col min="8153" max="8153" width="17.7109375" style="1" customWidth="1"/>
    <col min="8154" max="8154" width="0" style="1" hidden="1" customWidth="1"/>
    <col min="8155" max="8155" width="22.28515625" style="1" customWidth="1"/>
    <col min="8156" max="8156" width="5.28515625" style="1" customWidth="1"/>
    <col min="8157" max="8157" width="36.28515625" style="1" customWidth="1"/>
    <col min="8158" max="8158" width="5.7109375" style="1" customWidth="1"/>
    <col min="8159" max="8159" width="0" style="1" hidden="1" customWidth="1"/>
    <col min="8160" max="8160" width="20.7109375" style="1" customWidth="1"/>
    <col min="8161" max="8161" width="4.7109375" style="1" customWidth="1"/>
    <col min="8162" max="8162" width="0" style="1" hidden="1" customWidth="1"/>
    <col min="8163" max="8163" width="24.7109375" style="1" customWidth="1"/>
    <col min="8164" max="8164" width="12.28515625" style="1" customWidth="1"/>
    <col min="8165" max="8165" width="0" style="1" hidden="1" customWidth="1"/>
    <col min="8166" max="8166" width="3.42578125" style="1" customWidth="1"/>
    <col min="8167" max="8167" width="0" style="1" hidden="1" customWidth="1"/>
    <col min="8168" max="8168" width="17.7109375" style="1" customWidth="1"/>
    <col min="8169" max="8169" width="3.42578125" style="1" customWidth="1"/>
    <col min="8170" max="8170" width="0" style="1" hidden="1" customWidth="1"/>
    <col min="8171" max="8171" width="23.7109375" style="1" customWidth="1"/>
    <col min="8172" max="8172" width="10" style="1" customWidth="1"/>
    <col min="8173" max="8173" width="0" style="1" hidden="1" customWidth="1"/>
    <col min="8174" max="8175" width="14.7109375" style="1" customWidth="1"/>
    <col min="8176" max="8176" width="12.7109375" style="1" customWidth="1"/>
    <col min="8177" max="8177" width="3.28515625" style="1" customWidth="1"/>
    <col min="8178" max="8178" width="30.28515625" style="1" customWidth="1"/>
    <col min="8179" max="8179" width="5" style="1" customWidth="1"/>
    <col min="8180" max="8180" width="0" style="1" hidden="1" customWidth="1"/>
    <col min="8181" max="8181" width="14.28515625" style="1" customWidth="1"/>
    <col min="8182" max="8182" width="5.7109375" style="1" customWidth="1"/>
    <col min="8183" max="8183" width="0" style="1" hidden="1" customWidth="1"/>
    <col min="8184" max="8184" width="17.28515625" style="1" customWidth="1"/>
    <col min="8185" max="8185" width="12.7109375" style="1" customWidth="1"/>
    <col min="8186" max="8186" width="0" style="1" hidden="1" customWidth="1"/>
    <col min="8187" max="8187" width="5.28515625" style="1" customWidth="1"/>
    <col min="8188" max="8188" width="0" style="1" hidden="1" customWidth="1"/>
    <col min="8189" max="8189" width="17" style="1" customWidth="1"/>
    <col min="8190" max="8190" width="6.28515625" style="1" customWidth="1"/>
    <col min="8191" max="8191" width="0" style="1" hidden="1" customWidth="1"/>
    <col min="8192" max="8192" width="14.28515625" style="1" customWidth="1"/>
    <col min="8193" max="8193" width="7.5703125" style="1" customWidth="1"/>
    <col min="8194" max="8194" width="0" style="1" hidden="1" customWidth="1"/>
    <col min="8195" max="8196" width="14.28515625" style="1" customWidth="1"/>
    <col min="8197" max="8197" width="20.7109375" style="1" customWidth="1"/>
    <col min="8198" max="8198" width="14.42578125" style="1" customWidth="1"/>
    <col min="8199" max="8199" width="15" style="1" customWidth="1"/>
    <col min="8200" max="8200" width="2.7109375" style="1" customWidth="1"/>
    <col min="8201" max="8201" width="11.7109375" style="1" customWidth="1"/>
    <col min="8202" max="8202" width="11.5703125" style="1" customWidth="1"/>
    <col min="8203" max="8203" width="2.28515625" style="1" customWidth="1"/>
    <col min="8204" max="8204" width="41" style="1" customWidth="1"/>
    <col min="8205" max="8205" width="14.28515625" style="1" customWidth="1"/>
    <col min="8206" max="8207" width="11.5703125" style="1" customWidth="1"/>
    <col min="8208" max="8208" width="21.7109375" style="1" customWidth="1"/>
    <col min="8209" max="8400" width="11.42578125" style="1"/>
    <col min="8401" max="8401" width="21.7109375" style="1" customWidth="1"/>
    <col min="8402" max="8402" width="13.7109375" style="1" customWidth="1"/>
    <col min="8403" max="8403" width="38.7109375" style="1" customWidth="1"/>
    <col min="8404" max="8404" width="3" style="1" bestFit="1" customWidth="1"/>
    <col min="8405" max="8405" width="32.28515625" style="1" customWidth="1"/>
    <col min="8406" max="8406" width="46.28515625" style="1" customWidth="1"/>
    <col min="8407" max="8407" width="19" style="1" customWidth="1"/>
    <col min="8408" max="8408" width="0" style="1" hidden="1" customWidth="1"/>
    <col min="8409" max="8409" width="17.7109375" style="1" customWidth="1"/>
    <col min="8410" max="8410" width="0" style="1" hidden="1" customWidth="1"/>
    <col min="8411" max="8411" width="22.28515625" style="1" customWidth="1"/>
    <col min="8412" max="8412" width="5.28515625" style="1" customWidth="1"/>
    <col min="8413" max="8413" width="36.28515625" style="1" customWidth="1"/>
    <col min="8414" max="8414" width="5.7109375" style="1" customWidth="1"/>
    <col min="8415" max="8415" width="0" style="1" hidden="1" customWidth="1"/>
    <col min="8416" max="8416" width="20.7109375" style="1" customWidth="1"/>
    <col min="8417" max="8417" width="4.7109375" style="1" customWidth="1"/>
    <col min="8418" max="8418" width="0" style="1" hidden="1" customWidth="1"/>
    <col min="8419" max="8419" width="24.7109375" style="1" customWidth="1"/>
    <col min="8420" max="8420" width="12.28515625" style="1" customWidth="1"/>
    <col min="8421" max="8421" width="0" style="1" hidden="1" customWidth="1"/>
    <col min="8422" max="8422" width="3.42578125" style="1" customWidth="1"/>
    <col min="8423" max="8423" width="0" style="1" hidden="1" customWidth="1"/>
    <col min="8424" max="8424" width="17.7109375" style="1" customWidth="1"/>
    <col min="8425" max="8425" width="3.42578125" style="1" customWidth="1"/>
    <col min="8426" max="8426" width="0" style="1" hidden="1" customWidth="1"/>
    <col min="8427" max="8427" width="23.7109375" style="1" customWidth="1"/>
    <col min="8428" max="8428" width="10" style="1" customWidth="1"/>
    <col min="8429" max="8429" width="0" style="1" hidden="1" customWidth="1"/>
    <col min="8430" max="8431" width="14.7109375" style="1" customWidth="1"/>
    <col min="8432" max="8432" width="12.7109375" style="1" customWidth="1"/>
    <col min="8433" max="8433" width="3.28515625" style="1" customWidth="1"/>
    <col min="8434" max="8434" width="30.28515625" style="1" customWidth="1"/>
    <col min="8435" max="8435" width="5" style="1" customWidth="1"/>
    <col min="8436" max="8436" width="0" style="1" hidden="1" customWidth="1"/>
    <col min="8437" max="8437" width="14.28515625" style="1" customWidth="1"/>
    <col min="8438" max="8438" width="5.7109375" style="1" customWidth="1"/>
    <col min="8439" max="8439" width="0" style="1" hidden="1" customWidth="1"/>
    <col min="8440" max="8440" width="17.28515625" style="1" customWidth="1"/>
    <col min="8441" max="8441" width="12.7109375" style="1" customWidth="1"/>
    <col min="8442" max="8442" width="0" style="1" hidden="1" customWidth="1"/>
    <col min="8443" max="8443" width="5.28515625" style="1" customWidth="1"/>
    <col min="8444" max="8444" width="0" style="1" hidden="1" customWidth="1"/>
    <col min="8445" max="8445" width="17" style="1" customWidth="1"/>
    <col min="8446" max="8446" width="6.28515625" style="1" customWidth="1"/>
    <col min="8447" max="8447" width="0" style="1" hidden="1" customWidth="1"/>
    <col min="8448" max="8448" width="14.28515625" style="1" customWidth="1"/>
    <col min="8449" max="8449" width="7.5703125" style="1" customWidth="1"/>
    <col min="8450" max="8450" width="0" style="1" hidden="1" customWidth="1"/>
    <col min="8451" max="8452" width="14.28515625" style="1" customWidth="1"/>
    <col min="8453" max="8453" width="20.7109375" style="1" customWidth="1"/>
    <col min="8454" max="8454" width="14.42578125" style="1" customWidth="1"/>
    <col min="8455" max="8455" width="15" style="1" customWidth="1"/>
    <col min="8456" max="8456" width="2.7109375" style="1" customWidth="1"/>
    <col min="8457" max="8457" width="11.7109375" style="1" customWidth="1"/>
    <col min="8458" max="8458" width="11.5703125" style="1" customWidth="1"/>
    <col min="8459" max="8459" width="2.28515625" style="1" customWidth="1"/>
    <col min="8460" max="8460" width="41" style="1" customWidth="1"/>
    <col min="8461" max="8461" width="14.28515625" style="1" customWidth="1"/>
    <col min="8462" max="8463" width="11.5703125" style="1" customWidth="1"/>
    <col min="8464" max="8464" width="21.7109375" style="1" customWidth="1"/>
    <col min="8465" max="8656" width="11.42578125" style="1"/>
    <col min="8657" max="8657" width="21.7109375" style="1" customWidth="1"/>
    <col min="8658" max="8658" width="13.7109375" style="1" customWidth="1"/>
    <col min="8659" max="8659" width="38.7109375" style="1" customWidth="1"/>
    <col min="8660" max="8660" width="3" style="1" bestFit="1" customWidth="1"/>
    <col min="8661" max="8661" width="32.28515625" style="1" customWidth="1"/>
    <col min="8662" max="8662" width="46.28515625" style="1" customWidth="1"/>
    <col min="8663" max="8663" width="19" style="1" customWidth="1"/>
    <col min="8664" max="8664" width="0" style="1" hidden="1" customWidth="1"/>
    <col min="8665" max="8665" width="17.7109375" style="1" customWidth="1"/>
    <col min="8666" max="8666" width="0" style="1" hidden="1" customWidth="1"/>
    <col min="8667" max="8667" width="22.28515625" style="1" customWidth="1"/>
    <col min="8668" max="8668" width="5.28515625" style="1" customWidth="1"/>
    <col min="8669" max="8669" width="36.28515625" style="1" customWidth="1"/>
    <col min="8670" max="8670" width="5.7109375" style="1" customWidth="1"/>
    <col min="8671" max="8671" width="0" style="1" hidden="1" customWidth="1"/>
    <col min="8672" max="8672" width="20.7109375" style="1" customWidth="1"/>
    <col min="8673" max="8673" width="4.7109375" style="1" customWidth="1"/>
    <col min="8674" max="8674" width="0" style="1" hidden="1" customWidth="1"/>
    <col min="8675" max="8675" width="24.7109375" style="1" customWidth="1"/>
    <col min="8676" max="8676" width="12.28515625" style="1" customWidth="1"/>
    <col min="8677" max="8677" width="0" style="1" hidden="1" customWidth="1"/>
    <col min="8678" max="8678" width="3.42578125" style="1" customWidth="1"/>
    <col min="8679" max="8679" width="0" style="1" hidden="1" customWidth="1"/>
    <col min="8680" max="8680" width="17.7109375" style="1" customWidth="1"/>
    <col min="8681" max="8681" width="3.42578125" style="1" customWidth="1"/>
    <col min="8682" max="8682" width="0" style="1" hidden="1" customWidth="1"/>
    <col min="8683" max="8683" width="23.7109375" style="1" customWidth="1"/>
    <col min="8684" max="8684" width="10" style="1" customWidth="1"/>
    <col min="8685" max="8685" width="0" style="1" hidden="1" customWidth="1"/>
    <col min="8686" max="8687" width="14.7109375" style="1" customWidth="1"/>
    <col min="8688" max="8688" width="12.7109375" style="1" customWidth="1"/>
    <col min="8689" max="8689" width="3.28515625" style="1" customWidth="1"/>
    <col min="8690" max="8690" width="30.28515625" style="1" customWidth="1"/>
    <col min="8691" max="8691" width="5" style="1" customWidth="1"/>
    <col min="8692" max="8692" width="0" style="1" hidden="1" customWidth="1"/>
    <col min="8693" max="8693" width="14.28515625" style="1" customWidth="1"/>
    <col min="8694" max="8694" width="5.7109375" style="1" customWidth="1"/>
    <col min="8695" max="8695" width="0" style="1" hidden="1" customWidth="1"/>
    <col min="8696" max="8696" width="17.28515625" style="1" customWidth="1"/>
    <col min="8697" max="8697" width="12.7109375" style="1" customWidth="1"/>
    <col min="8698" max="8698" width="0" style="1" hidden="1" customWidth="1"/>
    <col min="8699" max="8699" width="5.28515625" style="1" customWidth="1"/>
    <col min="8700" max="8700" width="0" style="1" hidden="1" customWidth="1"/>
    <col min="8701" max="8701" width="17" style="1" customWidth="1"/>
    <col min="8702" max="8702" width="6.28515625" style="1" customWidth="1"/>
    <col min="8703" max="8703" width="0" style="1" hidden="1" customWidth="1"/>
    <col min="8704" max="8704" width="14.28515625" style="1" customWidth="1"/>
    <col min="8705" max="8705" width="7.5703125" style="1" customWidth="1"/>
    <col min="8706" max="8706" width="0" style="1" hidden="1" customWidth="1"/>
    <col min="8707" max="8708" width="14.28515625" style="1" customWidth="1"/>
    <col min="8709" max="8709" width="20.7109375" style="1" customWidth="1"/>
    <col min="8710" max="8710" width="14.42578125" style="1" customWidth="1"/>
    <col min="8711" max="8711" width="15" style="1" customWidth="1"/>
    <col min="8712" max="8712" width="2.7109375" style="1" customWidth="1"/>
    <col min="8713" max="8713" width="11.7109375" style="1" customWidth="1"/>
    <col min="8714" max="8714" width="11.5703125" style="1" customWidth="1"/>
    <col min="8715" max="8715" width="2.28515625" style="1" customWidth="1"/>
    <col min="8716" max="8716" width="41" style="1" customWidth="1"/>
    <col min="8717" max="8717" width="14.28515625" style="1" customWidth="1"/>
    <col min="8718" max="8719" width="11.5703125" style="1" customWidth="1"/>
    <col min="8720" max="8720" width="21.7109375" style="1" customWidth="1"/>
    <col min="8721" max="8912" width="11.42578125" style="1"/>
    <col min="8913" max="8913" width="21.7109375" style="1" customWidth="1"/>
    <col min="8914" max="8914" width="13.7109375" style="1" customWidth="1"/>
    <col min="8915" max="8915" width="38.7109375" style="1" customWidth="1"/>
    <col min="8916" max="8916" width="3" style="1" bestFit="1" customWidth="1"/>
    <col min="8917" max="8917" width="32.28515625" style="1" customWidth="1"/>
    <col min="8918" max="8918" width="46.28515625" style="1" customWidth="1"/>
    <col min="8919" max="8919" width="19" style="1" customWidth="1"/>
    <col min="8920" max="8920" width="0" style="1" hidden="1" customWidth="1"/>
    <col min="8921" max="8921" width="17.7109375" style="1" customWidth="1"/>
    <col min="8922" max="8922" width="0" style="1" hidden="1" customWidth="1"/>
    <col min="8923" max="8923" width="22.28515625" style="1" customWidth="1"/>
    <col min="8924" max="8924" width="5.28515625" style="1" customWidth="1"/>
    <col min="8925" max="8925" width="36.28515625" style="1" customWidth="1"/>
    <col min="8926" max="8926" width="5.7109375" style="1" customWidth="1"/>
    <col min="8927" max="8927" width="0" style="1" hidden="1" customWidth="1"/>
    <col min="8928" max="8928" width="20.7109375" style="1" customWidth="1"/>
    <col min="8929" max="8929" width="4.7109375" style="1" customWidth="1"/>
    <col min="8930" max="8930" width="0" style="1" hidden="1" customWidth="1"/>
    <col min="8931" max="8931" width="24.7109375" style="1" customWidth="1"/>
    <col min="8932" max="8932" width="12.28515625" style="1" customWidth="1"/>
    <col min="8933" max="8933" width="0" style="1" hidden="1" customWidth="1"/>
    <col min="8934" max="8934" width="3.42578125" style="1" customWidth="1"/>
    <col min="8935" max="8935" width="0" style="1" hidden="1" customWidth="1"/>
    <col min="8936" max="8936" width="17.7109375" style="1" customWidth="1"/>
    <col min="8937" max="8937" width="3.42578125" style="1" customWidth="1"/>
    <col min="8938" max="8938" width="0" style="1" hidden="1" customWidth="1"/>
    <col min="8939" max="8939" width="23.7109375" style="1" customWidth="1"/>
    <col min="8940" max="8940" width="10" style="1" customWidth="1"/>
    <col min="8941" max="8941" width="0" style="1" hidden="1" customWidth="1"/>
    <col min="8942" max="8943" width="14.7109375" style="1" customWidth="1"/>
    <col min="8944" max="8944" width="12.7109375" style="1" customWidth="1"/>
    <col min="8945" max="8945" width="3.28515625" style="1" customWidth="1"/>
    <col min="8946" max="8946" width="30.28515625" style="1" customWidth="1"/>
    <col min="8947" max="8947" width="5" style="1" customWidth="1"/>
    <col min="8948" max="8948" width="0" style="1" hidden="1" customWidth="1"/>
    <col min="8949" max="8949" width="14.28515625" style="1" customWidth="1"/>
    <col min="8950" max="8950" width="5.7109375" style="1" customWidth="1"/>
    <col min="8951" max="8951" width="0" style="1" hidden="1" customWidth="1"/>
    <col min="8952" max="8952" width="17.28515625" style="1" customWidth="1"/>
    <col min="8953" max="8953" width="12.7109375" style="1" customWidth="1"/>
    <col min="8954" max="8954" width="0" style="1" hidden="1" customWidth="1"/>
    <col min="8955" max="8955" width="5.28515625" style="1" customWidth="1"/>
    <col min="8956" max="8956" width="0" style="1" hidden="1" customWidth="1"/>
    <col min="8957" max="8957" width="17" style="1" customWidth="1"/>
    <col min="8958" max="8958" width="6.28515625" style="1" customWidth="1"/>
    <col min="8959" max="8959" width="0" style="1" hidden="1" customWidth="1"/>
    <col min="8960" max="8960" width="14.28515625" style="1" customWidth="1"/>
    <col min="8961" max="8961" width="7.5703125" style="1" customWidth="1"/>
    <col min="8962" max="8962" width="0" style="1" hidden="1" customWidth="1"/>
    <col min="8963" max="8964" width="14.28515625" style="1" customWidth="1"/>
    <col min="8965" max="8965" width="20.7109375" style="1" customWidth="1"/>
    <col min="8966" max="8966" width="14.42578125" style="1" customWidth="1"/>
    <col min="8967" max="8967" width="15" style="1" customWidth="1"/>
    <col min="8968" max="8968" width="2.7109375" style="1" customWidth="1"/>
    <col min="8969" max="8969" width="11.7109375" style="1" customWidth="1"/>
    <col min="8970" max="8970" width="11.5703125" style="1" customWidth="1"/>
    <col min="8971" max="8971" width="2.28515625" style="1" customWidth="1"/>
    <col min="8972" max="8972" width="41" style="1" customWidth="1"/>
    <col min="8973" max="8973" width="14.28515625" style="1" customWidth="1"/>
    <col min="8974" max="8975" width="11.5703125" style="1" customWidth="1"/>
    <col min="8976" max="8976" width="21.7109375" style="1" customWidth="1"/>
    <col min="8977" max="9168" width="11.42578125" style="1"/>
    <col min="9169" max="9169" width="21.7109375" style="1" customWidth="1"/>
    <col min="9170" max="9170" width="13.7109375" style="1" customWidth="1"/>
    <col min="9171" max="9171" width="38.7109375" style="1" customWidth="1"/>
    <col min="9172" max="9172" width="3" style="1" bestFit="1" customWidth="1"/>
    <col min="9173" max="9173" width="32.28515625" style="1" customWidth="1"/>
    <col min="9174" max="9174" width="46.28515625" style="1" customWidth="1"/>
    <col min="9175" max="9175" width="19" style="1" customWidth="1"/>
    <col min="9176" max="9176" width="0" style="1" hidden="1" customWidth="1"/>
    <col min="9177" max="9177" width="17.7109375" style="1" customWidth="1"/>
    <col min="9178" max="9178" width="0" style="1" hidden="1" customWidth="1"/>
    <col min="9179" max="9179" width="22.28515625" style="1" customWidth="1"/>
    <col min="9180" max="9180" width="5.28515625" style="1" customWidth="1"/>
    <col min="9181" max="9181" width="36.28515625" style="1" customWidth="1"/>
    <col min="9182" max="9182" width="5.7109375" style="1" customWidth="1"/>
    <col min="9183" max="9183" width="0" style="1" hidden="1" customWidth="1"/>
    <col min="9184" max="9184" width="20.7109375" style="1" customWidth="1"/>
    <col min="9185" max="9185" width="4.7109375" style="1" customWidth="1"/>
    <col min="9186" max="9186" width="0" style="1" hidden="1" customWidth="1"/>
    <col min="9187" max="9187" width="24.7109375" style="1" customWidth="1"/>
    <col min="9188" max="9188" width="12.28515625" style="1" customWidth="1"/>
    <col min="9189" max="9189" width="0" style="1" hidden="1" customWidth="1"/>
    <col min="9190" max="9190" width="3.42578125" style="1" customWidth="1"/>
    <col min="9191" max="9191" width="0" style="1" hidden="1" customWidth="1"/>
    <col min="9192" max="9192" width="17.7109375" style="1" customWidth="1"/>
    <col min="9193" max="9193" width="3.42578125" style="1" customWidth="1"/>
    <col min="9194" max="9194" width="0" style="1" hidden="1" customWidth="1"/>
    <col min="9195" max="9195" width="23.7109375" style="1" customWidth="1"/>
    <col min="9196" max="9196" width="10" style="1" customWidth="1"/>
    <col min="9197" max="9197" width="0" style="1" hidden="1" customWidth="1"/>
    <col min="9198" max="9199" width="14.7109375" style="1" customWidth="1"/>
    <col min="9200" max="9200" width="12.7109375" style="1" customWidth="1"/>
    <col min="9201" max="9201" width="3.28515625" style="1" customWidth="1"/>
    <col min="9202" max="9202" width="30.28515625" style="1" customWidth="1"/>
    <col min="9203" max="9203" width="5" style="1" customWidth="1"/>
    <col min="9204" max="9204" width="0" style="1" hidden="1" customWidth="1"/>
    <col min="9205" max="9205" width="14.28515625" style="1" customWidth="1"/>
    <col min="9206" max="9206" width="5.7109375" style="1" customWidth="1"/>
    <col min="9207" max="9207" width="0" style="1" hidden="1" customWidth="1"/>
    <col min="9208" max="9208" width="17.28515625" style="1" customWidth="1"/>
    <col min="9209" max="9209" width="12.7109375" style="1" customWidth="1"/>
    <col min="9210" max="9210" width="0" style="1" hidden="1" customWidth="1"/>
    <col min="9211" max="9211" width="5.28515625" style="1" customWidth="1"/>
    <col min="9212" max="9212" width="0" style="1" hidden="1" customWidth="1"/>
    <col min="9213" max="9213" width="17" style="1" customWidth="1"/>
    <col min="9214" max="9214" width="6.28515625" style="1" customWidth="1"/>
    <col min="9215" max="9215" width="0" style="1" hidden="1" customWidth="1"/>
    <col min="9216" max="9216" width="14.28515625" style="1" customWidth="1"/>
    <col min="9217" max="9217" width="7.5703125" style="1" customWidth="1"/>
    <col min="9218" max="9218" width="0" style="1" hidden="1" customWidth="1"/>
    <col min="9219" max="9220" width="14.28515625" style="1" customWidth="1"/>
    <col min="9221" max="9221" width="20.7109375" style="1" customWidth="1"/>
    <col min="9222" max="9222" width="14.42578125" style="1" customWidth="1"/>
    <col min="9223" max="9223" width="15" style="1" customWidth="1"/>
    <col min="9224" max="9224" width="2.7109375" style="1" customWidth="1"/>
    <col min="9225" max="9225" width="11.7109375" style="1" customWidth="1"/>
    <col min="9226" max="9226" width="11.5703125" style="1" customWidth="1"/>
    <col min="9227" max="9227" width="2.28515625" style="1" customWidth="1"/>
    <col min="9228" max="9228" width="41" style="1" customWidth="1"/>
    <col min="9229" max="9229" width="14.28515625" style="1" customWidth="1"/>
    <col min="9230" max="9231" width="11.5703125" style="1" customWidth="1"/>
    <col min="9232" max="9232" width="21.7109375" style="1" customWidth="1"/>
    <col min="9233" max="9424" width="11.42578125" style="1"/>
    <col min="9425" max="9425" width="21.7109375" style="1" customWidth="1"/>
    <col min="9426" max="9426" width="13.7109375" style="1" customWidth="1"/>
    <col min="9427" max="9427" width="38.7109375" style="1" customWidth="1"/>
    <col min="9428" max="9428" width="3" style="1" bestFit="1" customWidth="1"/>
    <col min="9429" max="9429" width="32.28515625" style="1" customWidth="1"/>
    <col min="9430" max="9430" width="46.28515625" style="1" customWidth="1"/>
    <col min="9431" max="9431" width="19" style="1" customWidth="1"/>
    <col min="9432" max="9432" width="0" style="1" hidden="1" customWidth="1"/>
    <col min="9433" max="9433" width="17.7109375" style="1" customWidth="1"/>
    <col min="9434" max="9434" width="0" style="1" hidden="1" customWidth="1"/>
    <col min="9435" max="9435" width="22.28515625" style="1" customWidth="1"/>
    <col min="9436" max="9436" width="5.28515625" style="1" customWidth="1"/>
    <col min="9437" max="9437" width="36.28515625" style="1" customWidth="1"/>
    <col min="9438" max="9438" width="5.7109375" style="1" customWidth="1"/>
    <col min="9439" max="9439" width="0" style="1" hidden="1" customWidth="1"/>
    <col min="9440" max="9440" width="20.7109375" style="1" customWidth="1"/>
    <col min="9441" max="9441" width="4.7109375" style="1" customWidth="1"/>
    <col min="9442" max="9442" width="0" style="1" hidden="1" customWidth="1"/>
    <col min="9443" max="9443" width="24.7109375" style="1" customWidth="1"/>
    <col min="9444" max="9444" width="12.28515625" style="1" customWidth="1"/>
    <col min="9445" max="9445" width="0" style="1" hidden="1" customWidth="1"/>
    <col min="9446" max="9446" width="3.42578125" style="1" customWidth="1"/>
    <col min="9447" max="9447" width="0" style="1" hidden="1" customWidth="1"/>
    <col min="9448" max="9448" width="17.7109375" style="1" customWidth="1"/>
    <col min="9449" max="9449" width="3.42578125" style="1" customWidth="1"/>
    <col min="9450" max="9450" width="0" style="1" hidden="1" customWidth="1"/>
    <col min="9451" max="9451" width="23.7109375" style="1" customWidth="1"/>
    <col min="9452" max="9452" width="10" style="1" customWidth="1"/>
    <col min="9453" max="9453" width="0" style="1" hidden="1" customWidth="1"/>
    <col min="9454" max="9455" width="14.7109375" style="1" customWidth="1"/>
    <col min="9456" max="9456" width="12.7109375" style="1" customWidth="1"/>
    <col min="9457" max="9457" width="3.28515625" style="1" customWidth="1"/>
    <col min="9458" max="9458" width="30.28515625" style="1" customWidth="1"/>
    <col min="9459" max="9459" width="5" style="1" customWidth="1"/>
    <col min="9460" max="9460" width="0" style="1" hidden="1" customWidth="1"/>
    <col min="9461" max="9461" width="14.28515625" style="1" customWidth="1"/>
    <col min="9462" max="9462" width="5.7109375" style="1" customWidth="1"/>
    <col min="9463" max="9463" width="0" style="1" hidden="1" customWidth="1"/>
    <col min="9464" max="9464" width="17.28515625" style="1" customWidth="1"/>
    <col min="9465" max="9465" width="12.7109375" style="1" customWidth="1"/>
    <col min="9466" max="9466" width="0" style="1" hidden="1" customWidth="1"/>
    <col min="9467" max="9467" width="5.28515625" style="1" customWidth="1"/>
    <col min="9468" max="9468" width="0" style="1" hidden="1" customWidth="1"/>
    <col min="9469" max="9469" width="17" style="1" customWidth="1"/>
    <col min="9470" max="9470" width="6.28515625" style="1" customWidth="1"/>
    <col min="9471" max="9471" width="0" style="1" hidden="1" customWidth="1"/>
    <col min="9472" max="9472" width="14.28515625" style="1" customWidth="1"/>
    <col min="9473" max="9473" width="7.5703125" style="1" customWidth="1"/>
    <col min="9474" max="9474" width="0" style="1" hidden="1" customWidth="1"/>
    <col min="9475" max="9476" width="14.28515625" style="1" customWidth="1"/>
    <col min="9477" max="9477" width="20.7109375" style="1" customWidth="1"/>
    <col min="9478" max="9478" width="14.42578125" style="1" customWidth="1"/>
    <col min="9479" max="9479" width="15" style="1" customWidth="1"/>
    <col min="9480" max="9480" width="2.7109375" style="1" customWidth="1"/>
    <col min="9481" max="9481" width="11.7109375" style="1" customWidth="1"/>
    <col min="9482" max="9482" width="11.5703125" style="1" customWidth="1"/>
    <col min="9483" max="9483" width="2.28515625" style="1" customWidth="1"/>
    <col min="9484" max="9484" width="41" style="1" customWidth="1"/>
    <col min="9485" max="9485" width="14.28515625" style="1" customWidth="1"/>
    <col min="9486" max="9487" width="11.5703125" style="1" customWidth="1"/>
    <col min="9488" max="9488" width="21.7109375" style="1" customWidth="1"/>
    <col min="9489" max="9680" width="11.42578125" style="1"/>
    <col min="9681" max="9681" width="21.7109375" style="1" customWidth="1"/>
    <col min="9682" max="9682" width="13.7109375" style="1" customWidth="1"/>
    <col min="9683" max="9683" width="38.7109375" style="1" customWidth="1"/>
    <col min="9684" max="9684" width="3" style="1" bestFit="1" customWidth="1"/>
    <col min="9685" max="9685" width="32.28515625" style="1" customWidth="1"/>
    <col min="9686" max="9686" width="46.28515625" style="1" customWidth="1"/>
    <col min="9687" max="9687" width="19" style="1" customWidth="1"/>
    <col min="9688" max="9688" width="0" style="1" hidden="1" customWidth="1"/>
    <col min="9689" max="9689" width="17.7109375" style="1" customWidth="1"/>
    <col min="9690" max="9690" width="0" style="1" hidden="1" customWidth="1"/>
    <col min="9691" max="9691" width="22.28515625" style="1" customWidth="1"/>
    <col min="9692" max="9692" width="5.28515625" style="1" customWidth="1"/>
    <col min="9693" max="9693" width="36.28515625" style="1" customWidth="1"/>
    <col min="9694" max="9694" width="5.7109375" style="1" customWidth="1"/>
    <col min="9695" max="9695" width="0" style="1" hidden="1" customWidth="1"/>
    <col min="9696" max="9696" width="20.7109375" style="1" customWidth="1"/>
    <col min="9697" max="9697" width="4.7109375" style="1" customWidth="1"/>
    <col min="9698" max="9698" width="0" style="1" hidden="1" customWidth="1"/>
    <col min="9699" max="9699" width="24.7109375" style="1" customWidth="1"/>
    <col min="9700" max="9700" width="12.28515625" style="1" customWidth="1"/>
    <col min="9701" max="9701" width="0" style="1" hidden="1" customWidth="1"/>
    <col min="9702" max="9702" width="3.42578125" style="1" customWidth="1"/>
    <col min="9703" max="9703" width="0" style="1" hidden="1" customWidth="1"/>
    <col min="9704" max="9704" width="17.7109375" style="1" customWidth="1"/>
    <col min="9705" max="9705" width="3.42578125" style="1" customWidth="1"/>
    <col min="9706" max="9706" width="0" style="1" hidden="1" customWidth="1"/>
    <col min="9707" max="9707" width="23.7109375" style="1" customWidth="1"/>
    <col min="9708" max="9708" width="10" style="1" customWidth="1"/>
    <col min="9709" max="9709" width="0" style="1" hidden="1" customWidth="1"/>
    <col min="9710" max="9711" width="14.7109375" style="1" customWidth="1"/>
    <col min="9712" max="9712" width="12.7109375" style="1" customWidth="1"/>
    <col min="9713" max="9713" width="3.28515625" style="1" customWidth="1"/>
    <col min="9714" max="9714" width="30.28515625" style="1" customWidth="1"/>
    <col min="9715" max="9715" width="5" style="1" customWidth="1"/>
    <col min="9716" max="9716" width="0" style="1" hidden="1" customWidth="1"/>
    <col min="9717" max="9717" width="14.28515625" style="1" customWidth="1"/>
    <col min="9718" max="9718" width="5.7109375" style="1" customWidth="1"/>
    <col min="9719" max="9719" width="0" style="1" hidden="1" customWidth="1"/>
    <col min="9720" max="9720" width="17.28515625" style="1" customWidth="1"/>
    <col min="9721" max="9721" width="12.7109375" style="1" customWidth="1"/>
    <col min="9722" max="9722" width="0" style="1" hidden="1" customWidth="1"/>
    <col min="9723" max="9723" width="5.28515625" style="1" customWidth="1"/>
    <col min="9724" max="9724" width="0" style="1" hidden="1" customWidth="1"/>
    <col min="9725" max="9725" width="17" style="1" customWidth="1"/>
    <col min="9726" max="9726" width="6.28515625" style="1" customWidth="1"/>
    <col min="9727" max="9727" width="0" style="1" hidden="1" customWidth="1"/>
    <col min="9728" max="9728" width="14.28515625" style="1" customWidth="1"/>
    <col min="9729" max="9729" width="7.5703125" style="1" customWidth="1"/>
    <col min="9730" max="9730" width="0" style="1" hidden="1" customWidth="1"/>
    <col min="9731" max="9732" width="14.28515625" style="1" customWidth="1"/>
    <col min="9733" max="9733" width="20.7109375" style="1" customWidth="1"/>
    <col min="9734" max="9734" width="14.42578125" style="1" customWidth="1"/>
    <col min="9735" max="9735" width="15" style="1" customWidth="1"/>
    <col min="9736" max="9736" width="2.7109375" style="1" customWidth="1"/>
    <col min="9737" max="9737" width="11.7109375" style="1" customWidth="1"/>
    <col min="9738" max="9738" width="11.5703125" style="1" customWidth="1"/>
    <col min="9739" max="9739" width="2.28515625" style="1" customWidth="1"/>
    <col min="9740" max="9740" width="41" style="1" customWidth="1"/>
    <col min="9741" max="9741" width="14.28515625" style="1" customWidth="1"/>
    <col min="9742" max="9743" width="11.5703125" style="1" customWidth="1"/>
    <col min="9744" max="9744" width="21.7109375" style="1" customWidth="1"/>
    <col min="9745" max="9936" width="11.42578125" style="1"/>
    <col min="9937" max="9937" width="21.7109375" style="1" customWidth="1"/>
    <col min="9938" max="9938" width="13.7109375" style="1" customWidth="1"/>
    <col min="9939" max="9939" width="38.7109375" style="1" customWidth="1"/>
    <col min="9940" max="9940" width="3" style="1" bestFit="1" customWidth="1"/>
    <col min="9941" max="9941" width="32.28515625" style="1" customWidth="1"/>
    <col min="9942" max="9942" width="46.28515625" style="1" customWidth="1"/>
    <col min="9943" max="9943" width="19" style="1" customWidth="1"/>
    <col min="9944" max="9944" width="0" style="1" hidden="1" customWidth="1"/>
    <col min="9945" max="9945" width="17.7109375" style="1" customWidth="1"/>
    <col min="9946" max="9946" width="0" style="1" hidden="1" customWidth="1"/>
    <col min="9947" max="9947" width="22.28515625" style="1" customWidth="1"/>
    <col min="9948" max="9948" width="5.28515625" style="1" customWidth="1"/>
    <col min="9949" max="9949" width="36.28515625" style="1" customWidth="1"/>
    <col min="9950" max="9950" width="5.7109375" style="1" customWidth="1"/>
    <col min="9951" max="9951" width="0" style="1" hidden="1" customWidth="1"/>
    <col min="9952" max="9952" width="20.7109375" style="1" customWidth="1"/>
    <col min="9953" max="9953" width="4.7109375" style="1" customWidth="1"/>
    <col min="9954" max="9954" width="0" style="1" hidden="1" customWidth="1"/>
    <col min="9955" max="9955" width="24.7109375" style="1" customWidth="1"/>
    <col min="9956" max="9956" width="12.28515625" style="1" customWidth="1"/>
    <col min="9957" max="9957" width="0" style="1" hidden="1" customWidth="1"/>
    <col min="9958" max="9958" width="3.42578125" style="1" customWidth="1"/>
    <col min="9959" max="9959" width="0" style="1" hidden="1" customWidth="1"/>
    <col min="9960" max="9960" width="17.7109375" style="1" customWidth="1"/>
    <col min="9961" max="9961" width="3.42578125" style="1" customWidth="1"/>
    <col min="9962" max="9962" width="0" style="1" hidden="1" customWidth="1"/>
    <col min="9963" max="9963" width="23.7109375" style="1" customWidth="1"/>
    <col min="9964" max="9964" width="10" style="1" customWidth="1"/>
    <col min="9965" max="9965" width="0" style="1" hidden="1" customWidth="1"/>
    <col min="9966" max="9967" width="14.7109375" style="1" customWidth="1"/>
    <col min="9968" max="9968" width="12.7109375" style="1" customWidth="1"/>
    <col min="9969" max="9969" width="3.28515625" style="1" customWidth="1"/>
    <col min="9970" max="9970" width="30.28515625" style="1" customWidth="1"/>
    <col min="9971" max="9971" width="5" style="1" customWidth="1"/>
    <col min="9972" max="9972" width="0" style="1" hidden="1" customWidth="1"/>
    <col min="9973" max="9973" width="14.28515625" style="1" customWidth="1"/>
    <col min="9974" max="9974" width="5.7109375" style="1" customWidth="1"/>
    <col min="9975" max="9975" width="0" style="1" hidden="1" customWidth="1"/>
    <col min="9976" max="9976" width="17.28515625" style="1" customWidth="1"/>
    <col min="9977" max="9977" width="12.7109375" style="1" customWidth="1"/>
    <col min="9978" max="9978" width="0" style="1" hidden="1" customWidth="1"/>
    <col min="9979" max="9979" width="5.28515625" style="1" customWidth="1"/>
    <col min="9980" max="9980" width="0" style="1" hidden="1" customWidth="1"/>
    <col min="9981" max="9981" width="17" style="1" customWidth="1"/>
    <col min="9982" max="9982" width="6.28515625" style="1" customWidth="1"/>
    <col min="9983" max="9983" width="0" style="1" hidden="1" customWidth="1"/>
    <col min="9984" max="9984" width="14.28515625" style="1" customWidth="1"/>
    <col min="9985" max="9985" width="7.5703125" style="1" customWidth="1"/>
    <col min="9986" max="9986" width="0" style="1" hidden="1" customWidth="1"/>
    <col min="9987" max="9988" width="14.28515625" style="1" customWidth="1"/>
    <col min="9989" max="9989" width="20.7109375" style="1" customWidth="1"/>
    <col min="9990" max="9990" width="14.42578125" style="1" customWidth="1"/>
    <col min="9991" max="9991" width="15" style="1" customWidth="1"/>
    <col min="9992" max="9992" width="2.7109375" style="1" customWidth="1"/>
    <col min="9993" max="9993" width="11.7109375" style="1" customWidth="1"/>
    <col min="9994" max="9994" width="11.5703125" style="1" customWidth="1"/>
    <col min="9995" max="9995" width="2.28515625" style="1" customWidth="1"/>
    <col min="9996" max="9996" width="41" style="1" customWidth="1"/>
    <col min="9997" max="9997" width="14.28515625" style="1" customWidth="1"/>
    <col min="9998" max="9999" width="11.5703125" style="1" customWidth="1"/>
    <col min="10000" max="10000" width="21.7109375" style="1" customWidth="1"/>
    <col min="10001" max="10192" width="11.42578125" style="1"/>
    <col min="10193" max="10193" width="21.7109375" style="1" customWidth="1"/>
    <col min="10194" max="10194" width="13.7109375" style="1" customWidth="1"/>
    <col min="10195" max="10195" width="38.7109375" style="1" customWidth="1"/>
    <col min="10196" max="10196" width="3" style="1" bestFit="1" customWidth="1"/>
    <col min="10197" max="10197" width="32.28515625" style="1" customWidth="1"/>
    <col min="10198" max="10198" width="46.28515625" style="1" customWidth="1"/>
    <col min="10199" max="10199" width="19" style="1" customWidth="1"/>
    <col min="10200" max="10200" width="0" style="1" hidden="1" customWidth="1"/>
    <col min="10201" max="10201" width="17.7109375" style="1" customWidth="1"/>
    <col min="10202" max="10202" width="0" style="1" hidden="1" customWidth="1"/>
    <col min="10203" max="10203" width="22.28515625" style="1" customWidth="1"/>
    <col min="10204" max="10204" width="5.28515625" style="1" customWidth="1"/>
    <col min="10205" max="10205" width="36.28515625" style="1" customWidth="1"/>
    <col min="10206" max="10206" width="5.7109375" style="1" customWidth="1"/>
    <col min="10207" max="10207" width="0" style="1" hidden="1" customWidth="1"/>
    <col min="10208" max="10208" width="20.7109375" style="1" customWidth="1"/>
    <col min="10209" max="10209" width="4.7109375" style="1" customWidth="1"/>
    <col min="10210" max="10210" width="0" style="1" hidden="1" customWidth="1"/>
    <col min="10211" max="10211" width="24.7109375" style="1" customWidth="1"/>
    <col min="10212" max="10212" width="12.28515625" style="1" customWidth="1"/>
    <col min="10213" max="10213" width="0" style="1" hidden="1" customWidth="1"/>
    <col min="10214" max="10214" width="3.42578125" style="1" customWidth="1"/>
    <col min="10215" max="10215" width="0" style="1" hidden="1" customWidth="1"/>
    <col min="10216" max="10216" width="17.7109375" style="1" customWidth="1"/>
    <col min="10217" max="10217" width="3.42578125" style="1" customWidth="1"/>
    <col min="10218" max="10218" width="0" style="1" hidden="1" customWidth="1"/>
    <col min="10219" max="10219" width="23.7109375" style="1" customWidth="1"/>
    <col min="10220" max="10220" width="10" style="1" customWidth="1"/>
    <col min="10221" max="10221" width="0" style="1" hidden="1" customWidth="1"/>
    <col min="10222" max="10223" width="14.7109375" style="1" customWidth="1"/>
    <col min="10224" max="10224" width="12.7109375" style="1" customWidth="1"/>
    <col min="10225" max="10225" width="3.28515625" style="1" customWidth="1"/>
    <col min="10226" max="10226" width="30.28515625" style="1" customWidth="1"/>
    <col min="10227" max="10227" width="5" style="1" customWidth="1"/>
    <col min="10228" max="10228" width="0" style="1" hidden="1" customWidth="1"/>
    <col min="10229" max="10229" width="14.28515625" style="1" customWidth="1"/>
    <col min="10230" max="10230" width="5.7109375" style="1" customWidth="1"/>
    <col min="10231" max="10231" width="0" style="1" hidden="1" customWidth="1"/>
    <col min="10232" max="10232" width="17.28515625" style="1" customWidth="1"/>
    <col min="10233" max="10233" width="12.7109375" style="1" customWidth="1"/>
    <col min="10234" max="10234" width="0" style="1" hidden="1" customWidth="1"/>
    <col min="10235" max="10235" width="5.28515625" style="1" customWidth="1"/>
    <col min="10236" max="10236" width="0" style="1" hidden="1" customWidth="1"/>
    <col min="10237" max="10237" width="17" style="1" customWidth="1"/>
    <col min="10238" max="10238" width="6.28515625" style="1" customWidth="1"/>
    <col min="10239" max="10239" width="0" style="1" hidden="1" customWidth="1"/>
    <col min="10240" max="10240" width="14.28515625" style="1" customWidth="1"/>
    <col min="10241" max="10241" width="7.5703125" style="1" customWidth="1"/>
    <col min="10242" max="10242" width="0" style="1" hidden="1" customWidth="1"/>
    <col min="10243" max="10244" width="14.28515625" style="1" customWidth="1"/>
    <col min="10245" max="10245" width="20.7109375" style="1" customWidth="1"/>
    <col min="10246" max="10246" width="14.42578125" style="1" customWidth="1"/>
    <col min="10247" max="10247" width="15" style="1" customWidth="1"/>
    <col min="10248" max="10248" width="2.7109375" style="1" customWidth="1"/>
    <col min="10249" max="10249" width="11.7109375" style="1" customWidth="1"/>
    <col min="10250" max="10250" width="11.5703125" style="1" customWidth="1"/>
    <col min="10251" max="10251" width="2.28515625" style="1" customWidth="1"/>
    <col min="10252" max="10252" width="41" style="1" customWidth="1"/>
    <col min="10253" max="10253" width="14.28515625" style="1" customWidth="1"/>
    <col min="10254" max="10255" width="11.5703125" style="1" customWidth="1"/>
    <col min="10256" max="10256" width="21.7109375" style="1" customWidth="1"/>
    <col min="10257" max="10448" width="11.42578125" style="1"/>
    <col min="10449" max="10449" width="21.7109375" style="1" customWidth="1"/>
    <col min="10450" max="10450" width="13.7109375" style="1" customWidth="1"/>
    <col min="10451" max="10451" width="38.7109375" style="1" customWidth="1"/>
    <col min="10452" max="10452" width="3" style="1" bestFit="1" customWidth="1"/>
    <col min="10453" max="10453" width="32.28515625" style="1" customWidth="1"/>
    <col min="10454" max="10454" width="46.28515625" style="1" customWidth="1"/>
    <col min="10455" max="10455" width="19" style="1" customWidth="1"/>
    <col min="10456" max="10456" width="0" style="1" hidden="1" customWidth="1"/>
    <col min="10457" max="10457" width="17.7109375" style="1" customWidth="1"/>
    <col min="10458" max="10458" width="0" style="1" hidden="1" customWidth="1"/>
    <col min="10459" max="10459" width="22.28515625" style="1" customWidth="1"/>
    <col min="10460" max="10460" width="5.28515625" style="1" customWidth="1"/>
    <col min="10461" max="10461" width="36.28515625" style="1" customWidth="1"/>
    <col min="10462" max="10462" width="5.7109375" style="1" customWidth="1"/>
    <col min="10463" max="10463" width="0" style="1" hidden="1" customWidth="1"/>
    <col min="10464" max="10464" width="20.7109375" style="1" customWidth="1"/>
    <col min="10465" max="10465" width="4.7109375" style="1" customWidth="1"/>
    <col min="10466" max="10466" width="0" style="1" hidden="1" customWidth="1"/>
    <col min="10467" max="10467" width="24.7109375" style="1" customWidth="1"/>
    <col min="10468" max="10468" width="12.28515625" style="1" customWidth="1"/>
    <col min="10469" max="10469" width="0" style="1" hidden="1" customWidth="1"/>
    <col min="10470" max="10470" width="3.42578125" style="1" customWidth="1"/>
    <col min="10471" max="10471" width="0" style="1" hidden="1" customWidth="1"/>
    <col min="10472" max="10472" width="17.7109375" style="1" customWidth="1"/>
    <col min="10473" max="10473" width="3.42578125" style="1" customWidth="1"/>
    <col min="10474" max="10474" width="0" style="1" hidden="1" customWidth="1"/>
    <col min="10475" max="10475" width="23.7109375" style="1" customWidth="1"/>
    <col min="10476" max="10476" width="10" style="1" customWidth="1"/>
    <col min="10477" max="10477" width="0" style="1" hidden="1" customWidth="1"/>
    <col min="10478" max="10479" width="14.7109375" style="1" customWidth="1"/>
    <col min="10480" max="10480" width="12.7109375" style="1" customWidth="1"/>
    <col min="10481" max="10481" width="3.28515625" style="1" customWidth="1"/>
    <col min="10482" max="10482" width="30.28515625" style="1" customWidth="1"/>
    <col min="10483" max="10483" width="5" style="1" customWidth="1"/>
    <col min="10484" max="10484" width="0" style="1" hidden="1" customWidth="1"/>
    <col min="10485" max="10485" width="14.28515625" style="1" customWidth="1"/>
    <col min="10486" max="10486" width="5.7109375" style="1" customWidth="1"/>
    <col min="10487" max="10487" width="0" style="1" hidden="1" customWidth="1"/>
    <col min="10488" max="10488" width="17.28515625" style="1" customWidth="1"/>
    <col min="10489" max="10489" width="12.7109375" style="1" customWidth="1"/>
    <col min="10490" max="10490" width="0" style="1" hidden="1" customWidth="1"/>
    <col min="10491" max="10491" width="5.28515625" style="1" customWidth="1"/>
    <col min="10492" max="10492" width="0" style="1" hidden="1" customWidth="1"/>
    <col min="10493" max="10493" width="17" style="1" customWidth="1"/>
    <col min="10494" max="10494" width="6.28515625" style="1" customWidth="1"/>
    <col min="10495" max="10495" width="0" style="1" hidden="1" customWidth="1"/>
    <col min="10496" max="10496" width="14.28515625" style="1" customWidth="1"/>
    <col min="10497" max="10497" width="7.5703125" style="1" customWidth="1"/>
    <col min="10498" max="10498" width="0" style="1" hidden="1" customWidth="1"/>
    <col min="10499" max="10500" width="14.28515625" style="1" customWidth="1"/>
    <col min="10501" max="10501" width="20.7109375" style="1" customWidth="1"/>
    <col min="10502" max="10502" width="14.42578125" style="1" customWidth="1"/>
    <col min="10503" max="10503" width="15" style="1" customWidth="1"/>
    <col min="10504" max="10504" width="2.7109375" style="1" customWidth="1"/>
    <col min="10505" max="10505" width="11.7109375" style="1" customWidth="1"/>
    <col min="10506" max="10506" width="11.5703125" style="1" customWidth="1"/>
    <col min="10507" max="10507" width="2.28515625" style="1" customWidth="1"/>
    <col min="10508" max="10508" width="41" style="1" customWidth="1"/>
    <col min="10509" max="10509" width="14.28515625" style="1" customWidth="1"/>
    <col min="10510" max="10511" width="11.5703125" style="1" customWidth="1"/>
    <col min="10512" max="10512" width="21.7109375" style="1" customWidth="1"/>
    <col min="10513" max="10704" width="11.42578125" style="1"/>
    <col min="10705" max="10705" width="21.7109375" style="1" customWidth="1"/>
    <col min="10706" max="10706" width="13.7109375" style="1" customWidth="1"/>
    <col min="10707" max="10707" width="38.7109375" style="1" customWidth="1"/>
    <col min="10708" max="10708" width="3" style="1" bestFit="1" customWidth="1"/>
    <col min="10709" max="10709" width="32.28515625" style="1" customWidth="1"/>
    <col min="10710" max="10710" width="46.28515625" style="1" customWidth="1"/>
    <col min="10711" max="10711" width="19" style="1" customWidth="1"/>
    <col min="10712" max="10712" width="0" style="1" hidden="1" customWidth="1"/>
    <col min="10713" max="10713" width="17.7109375" style="1" customWidth="1"/>
    <col min="10714" max="10714" width="0" style="1" hidden="1" customWidth="1"/>
    <col min="10715" max="10715" width="22.28515625" style="1" customWidth="1"/>
    <col min="10716" max="10716" width="5.28515625" style="1" customWidth="1"/>
    <col min="10717" max="10717" width="36.28515625" style="1" customWidth="1"/>
    <col min="10718" max="10718" width="5.7109375" style="1" customWidth="1"/>
    <col min="10719" max="10719" width="0" style="1" hidden="1" customWidth="1"/>
    <col min="10720" max="10720" width="20.7109375" style="1" customWidth="1"/>
    <col min="10721" max="10721" width="4.7109375" style="1" customWidth="1"/>
    <col min="10722" max="10722" width="0" style="1" hidden="1" customWidth="1"/>
    <col min="10723" max="10723" width="24.7109375" style="1" customWidth="1"/>
    <col min="10724" max="10724" width="12.28515625" style="1" customWidth="1"/>
    <col min="10725" max="10725" width="0" style="1" hidden="1" customWidth="1"/>
    <col min="10726" max="10726" width="3.42578125" style="1" customWidth="1"/>
    <col min="10727" max="10727" width="0" style="1" hidden="1" customWidth="1"/>
    <col min="10728" max="10728" width="17.7109375" style="1" customWidth="1"/>
    <col min="10729" max="10729" width="3.42578125" style="1" customWidth="1"/>
    <col min="10730" max="10730" width="0" style="1" hidden="1" customWidth="1"/>
    <col min="10731" max="10731" width="23.7109375" style="1" customWidth="1"/>
    <col min="10732" max="10732" width="10" style="1" customWidth="1"/>
    <col min="10733" max="10733" width="0" style="1" hidden="1" customWidth="1"/>
    <col min="10734" max="10735" width="14.7109375" style="1" customWidth="1"/>
    <col min="10736" max="10736" width="12.7109375" style="1" customWidth="1"/>
    <col min="10737" max="10737" width="3.28515625" style="1" customWidth="1"/>
    <col min="10738" max="10738" width="30.28515625" style="1" customWidth="1"/>
    <col min="10739" max="10739" width="5" style="1" customWidth="1"/>
    <col min="10740" max="10740" width="0" style="1" hidden="1" customWidth="1"/>
    <col min="10741" max="10741" width="14.28515625" style="1" customWidth="1"/>
    <col min="10742" max="10742" width="5.7109375" style="1" customWidth="1"/>
    <col min="10743" max="10743" width="0" style="1" hidden="1" customWidth="1"/>
    <col min="10744" max="10744" width="17.28515625" style="1" customWidth="1"/>
    <col min="10745" max="10745" width="12.7109375" style="1" customWidth="1"/>
    <col min="10746" max="10746" width="0" style="1" hidden="1" customWidth="1"/>
    <col min="10747" max="10747" width="5.28515625" style="1" customWidth="1"/>
    <col min="10748" max="10748" width="0" style="1" hidden="1" customWidth="1"/>
    <col min="10749" max="10749" width="17" style="1" customWidth="1"/>
    <col min="10750" max="10750" width="6.28515625" style="1" customWidth="1"/>
    <col min="10751" max="10751" width="0" style="1" hidden="1" customWidth="1"/>
    <col min="10752" max="10752" width="14.28515625" style="1" customWidth="1"/>
    <col min="10753" max="10753" width="7.5703125" style="1" customWidth="1"/>
    <col min="10754" max="10754" width="0" style="1" hidden="1" customWidth="1"/>
    <col min="10755" max="10756" width="14.28515625" style="1" customWidth="1"/>
    <col min="10757" max="10757" width="20.7109375" style="1" customWidth="1"/>
    <col min="10758" max="10758" width="14.42578125" style="1" customWidth="1"/>
    <col min="10759" max="10759" width="15" style="1" customWidth="1"/>
    <col min="10760" max="10760" width="2.7109375" style="1" customWidth="1"/>
    <col min="10761" max="10761" width="11.7109375" style="1" customWidth="1"/>
    <col min="10762" max="10762" width="11.5703125" style="1" customWidth="1"/>
    <col min="10763" max="10763" width="2.28515625" style="1" customWidth="1"/>
    <col min="10764" max="10764" width="41" style="1" customWidth="1"/>
    <col min="10765" max="10765" width="14.28515625" style="1" customWidth="1"/>
    <col min="10766" max="10767" width="11.5703125" style="1" customWidth="1"/>
    <col min="10768" max="10768" width="21.7109375" style="1" customWidth="1"/>
    <col min="10769" max="10960" width="11.42578125" style="1"/>
    <col min="10961" max="10961" width="21.7109375" style="1" customWidth="1"/>
    <col min="10962" max="10962" width="13.7109375" style="1" customWidth="1"/>
    <col min="10963" max="10963" width="38.7109375" style="1" customWidth="1"/>
    <col min="10964" max="10964" width="3" style="1" bestFit="1" customWidth="1"/>
    <col min="10965" max="10965" width="32.28515625" style="1" customWidth="1"/>
    <col min="10966" max="10966" width="46.28515625" style="1" customWidth="1"/>
    <col min="10967" max="10967" width="19" style="1" customWidth="1"/>
    <col min="10968" max="10968" width="0" style="1" hidden="1" customWidth="1"/>
    <col min="10969" max="10969" width="17.7109375" style="1" customWidth="1"/>
    <col min="10970" max="10970" width="0" style="1" hidden="1" customWidth="1"/>
    <col min="10971" max="10971" width="22.28515625" style="1" customWidth="1"/>
    <col min="10972" max="10972" width="5.28515625" style="1" customWidth="1"/>
    <col min="10973" max="10973" width="36.28515625" style="1" customWidth="1"/>
    <col min="10974" max="10974" width="5.7109375" style="1" customWidth="1"/>
    <col min="10975" max="10975" width="0" style="1" hidden="1" customWidth="1"/>
    <col min="10976" max="10976" width="20.7109375" style="1" customWidth="1"/>
    <col min="10977" max="10977" width="4.7109375" style="1" customWidth="1"/>
    <col min="10978" max="10978" width="0" style="1" hidden="1" customWidth="1"/>
    <col min="10979" max="10979" width="24.7109375" style="1" customWidth="1"/>
    <col min="10980" max="10980" width="12.28515625" style="1" customWidth="1"/>
    <col min="10981" max="10981" width="0" style="1" hidden="1" customWidth="1"/>
    <col min="10982" max="10982" width="3.42578125" style="1" customWidth="1"/>
    <col min="10983" max="10983" width="0" style="1" hidden="1" customWidth="1"/>
    <col min="10984" max="10984" width="17.7109375" style="1" customWidth="1"/>
    <col min="10985" max="10985" width="3.42578125" style="1" customWidth="1"/>
    <col min="10986" max="10986" width="0" style="1" hidden="1" customWidth="1"/>
    <col min="10987" max="10987" width="23.7109375" style="1" customWidth="1"/>
    <col min="10988" max="10988" width="10" style="1" customWidth="1"/>
    <col min="10989" max="10989" width="0" style="1" hidden="1" customWidth="1"/>
    <col min="10990" max="10991" width="14.7109375" style="1" customWidth="1"/>
    <col min="10992" max="10992" width="12.7109375" style="1" customWidth="1"/>
    <col min="10993" max="10993" width="3.28515625" style="1" customWidth="1"/>
    <col min="10994" max="10994" width="30.28515625" style="1" customWidth="1"/>
    <col min="10995" max="10995" width="5" style="1" customWidth="1"/>
    <col min="10996" max="10996" width="0" style="1" hidden="1" customWidth="1"/>
    <col min="10997" max="10997" width="14.28515625" style="1" customWidth="1"/>
    <col min="10998" max="10998" width="5.7109375" style="1" customWidth="1"/>
    <col min="10999" max="10999" width="0" style="1" hidden="1" customWidth="1"/>
    <col min="11000" max="11000" width="17.28515625" style="1" customWidth="1"/>
    <col min="11001" max="11001" width="12.7109375" style="1" customWidth="1"/>
    <col min="11002" max="11002" width="0" style="1" hidden="1" customWidth="1"/>
    <col min="11003" max="11003" width="5.28515625" style="1" customWidth="1"/>
    <col min="11004" max="11004" width="0" style="1" hidden="1" customWidth="1"/>
    <col min="11005" max="11005" width="17" style="1" customWidth="1"/>
    <col min="11006" max="11006" width="6.28515625" style="1" customWidth="1"/>
    <col min="11007" max="11007" width="0" style="1" hidden="1" customWidth="1"/>
    <col min="11008" max="11008" width="14.28515625" style="1" customWidth="1"/>
    <col min="11009" max="11009" width="7.5703125" style="1" customWidth="1"/>
    <col min="11010" max="11010" width="0" style="1" hidden="1" customWidth="1"/>
    <col min="11011" max="11012" width="14.28515625" style="1" customWidth="1"/>
    <col min="11013" max="11013" width="20.7109375" style="1" customWidth="1"/>
    <col min="11014" max="11014" width="14.42578125" style="1" customWidth="1"/>
    <col min="11015" max="11015" width="15" style="1" customWidth="1"/>
    <col min="11016" max="11016" width="2.7109375" style="1" customWidth="1"/>
    <col min="11017" max="11017" width="11.7109375" style="1" customWidth="1"/>
    <col min="11018" max="11018" width="11.5703125" style="1" customWidth="1"/>
    <col min="11019" max="11019" width="2.28515625" style="1" customWidth="1"/>
    <col min="11020" max="11020" width="41" style="1" customWidth="1"/>
    <col min="11021" max="11021" width="14.28515625" style="1" customWidth="1"/>
    <col min="11022" max="11023" width="11.5703125" style="1" customWidth="1"/>
    <col min="11024" max="11024" width="21.7109375" style="1" customWidth="1"/>
    <col min="11025" max="11216" width="11.42578125" style="1"/>
    <col min="11217" max="11217" width="21.7109375" style="1" customWidth="1"/>
    <col min="11218" max="11218" width="13.7109375" style="1" customWidth="1"/>
    <col min="11219" max="11219" width="38.7109375" style="1" customWidth="1"/>
    <col min="11220" max="11220" width="3" style="1" bestFit="1" customWidth="1"/>
    <col min="11221" max="11221" width="32.28515625" style="1" customWidth="1"/>
    <col min="11222" max="11222" width="46.28515625" style="1" customWidth="1"/>
    <col min="11223" max="11223" width="19" style="1" customWidth="1"/>
    <col min="11224" max="11224" width="0" style="1" hidden="1" customWidth="1"/>
    <col min="11225" max="11225" width="17.7109375" style="1" customWidth="1"/>
    <col min="11226" max="11226" width="0" style="1" hidden="1" customWidth="1"/>
    <col min="11227" max="11227" width="22.28515625" style="1" customWidth="1"/>
    <col min="11228" max="11228" width="5.28515625" style="1" customWidth="1"/>
    <col min="11229" max="11229" width="36.28515625" style="1" customWidth="1"/>
    <col min="11230" max="11230" width="5.7109375" style="1" customWidth="1"/>
    <col min="11231" max="11231" width="0" style="1" hidden="1" customWidth="1"/>
    <col min="11232" max="11232" width="20.7109375" style="1" customWidth="1"/>
    <col min="11233" max="11233" width="4.7109375" style="1" customWidth="1"/>
    <col min="11234" max="11234" width="0" style="1" hidden="1" customWidth="1"/>
    <col min="11235" max="11235" width="24.7109375" style="1" customWidth="1"/>
    <col min="11236" max="11236" width="12.28515625" style="1" customWidth="1"/>
    <col min="11237" max="11237" width="0" style="1" hidden="1" customWidth="1"/>
    <col min="11238" max="11238" width="3.42578125" style="1" customWidth="1"/>
    <col min="11239" max="11239" width="0" style="1" hidden="1" customWidth="1"/>
    <col min="11240" max="11240" width="17.7109375" style="1" customWidth="1"/>
    <col min="11241" max="11241" width="3.42578125" style="1" customWidth="1"/>
    <col min="11242" max="11242" width="0" style="1" hidden="1" customWidth="1"/>
    <col min="11243" max="11243" width="23.7109375" style="1" customWidth="1"/>
    <col min="11244" max="11244" width="10" style="1" customWidth="1"/>
    <col min="11245" max="11245" width="0" style="1" hidden="1" customWidth="1"/>
    <col min="11246" max="11247" width="14.7109375" style="1" customWidth="1"/>
    <col min="11248" max="11248" width="12.7109375" style="1" customWidth="1"/>
    <col min="11249" max="11249" width="3.28515625" style="1" customWidth="1"/>
    <col min="11250" max="11250" width="30.28515625" style="1" customWidth="1"/>
    <col min="11251" max="11251" width="5" style="1" customWidth="1"/>
    <col min="11252" max="11252" width="0" style="1" hidden="1" customWidth="1"/>
    <col min="11253" max="11253" width="14.28515625" style="1" customWidth="1"/>
    <col min="11254" max="11254" width="5.7109375" style="1" customWidth="1"/>
    <col min="11255" max="11255" width="0" style="1" hidden="1" customWidth="1"/>
    <col min="11256" max="11256" width="17.28515625" style="1" customWidth="1"/>
    <col min="11257" max="11257" width="12.7109375" style="1" customWidth="1"/>
    <col min="11258" max="11258" width="0" style="1" hidden="1" customWidth="1"/>
    <col min="11259" max="11259" width="5.28515625" style="1" customWidth="1"/>
    <col min="11260" max="11260" width="0" style="1" hidden="1" customWidth="1"/>
    <col min="11261" max="11261" width="17" style="1" customWidth="1"/>
    <col min="11262" max="11262" width="6.28515625" style="1" customWidth="1"/>
    <col min="11263" max="11263" width="0" style="1" hidden="1" customWidth="1"/>
    <col min="11264" max="11264" width="14.28515625" style="1" customWidth="1"/>
    <col min="11265" max="11265" width="7.5703125" style="1" customWidth="1"/>
    <col min="11266" max="11266" width="0" style="1" hidden="1" customWidth="1"/>
    <col min="11267" max="11268" width="14.28515625" style="1" customWidth="1"/>
    <col min="11269" max="11269" width="20.7109375" style="1" customWidth="1"/>
    <col min="11270" max="11270" width="14.42578125" style="1" customWidth="1"/>
    <col min="11271" max="11271" width="15" style="1" customWidth="1"/>
    <col min="11272" max="11272" width="2.7109375" style="1" customWidth="1"/>
    <col min="11273" max="11273" width="11.7109375" style="1" customWidth="1"/>
    <col min="11274" max="11274" width="11.5703125" style="1" customWidth="1"/>
    <col min="11275" max="11275" width="2.28515625" style="1" customWidth="1"/>
    <col min="11276" max="11276" width="41" style="1" customWidth="1"/>
    <col min="11277" max="11277" width="14.28515625" style="1" customWidth="1"/>
    <col min="11278" max="11279" width="11.5703125" style="1" customWidth="1"/>
    <col min="11280" max="11280" width="21.7109375" style="1" customWidth="1"/>
    <col min="11281" max="11472" width="11.42578125" style="1"/>
    <col min="11473" max="11473" width="21.7109375" style="1" customWidth="1"/>
    <col min="11474" max="11474" width="13.7109375" style="1" customWidth="1"/>
    <col min="11475" max="11475" width="38.7109375" style="1" customWidth="1"/>
    <col min="11476" max="11476" width="3" style="1" bestFit="1" customWidth="1"/>
    <col min="11477" max="11477" width="32.28515625" style="1" customWidth="1"/>
    <col min="11478" max="11478" width="46.28515625" style="1" customWidth="1"/>
    <col min="11479" max="11479" width="19" style="1" customWidth="1"/>
    <col min="11480" max="11480" width="0" style="1" hidden="1" customWidth="1"/>
    <col min="11481" max="11481" width="17.7109375" style="1" customWidth="1"/>
    <col min="11482" max="11482" width="0" style="1" hidden="1" customWidth="1"/>
    <col min="11483" max="11483" width="22.28515625" style="1" customWidth="1"/>
    <col min="11484" max="11484" width="5.28515625" style="1" customWidth="1"/>
    <col min="11485" max="11485" width="36.28515625" style="1" customWidth="1"/>
    <col min="11486" max="11486" width="5.7109375" style="1" customWidth="1"/>
    <col min="11487" max="11487" width="0" style="1" hidden="1" customWidth="1"/>
    <col min="11488" max="11488" width="20.7109375" style="1" customWidth="1"/>
    <col min="11489" max="11489" width="4.7109375" style="1" customWidth="1"/>
    <col min="11490" max="11490" width="0" style="1" hidden="1" customWidth="1"/>
    <col min="11491" max="11491" width="24.7109375" style="1" customWidth="1"/>
    <col min="11492" max="11492" width="12.28515625" style="1" customWidth="1"/>
    <col min="11493" max="11493" width="0" style="1" hidden="1" customWidth="1"/>
    <col min="11494" max="11494" width="3.42578125" style="1" customWidth="1"/>
    <col min="11495" max="11495" width="0" style="1" hidden="1" customWidth="1"/>
    <col min="11496" max="11496" width="17.7109375" style="1" customWidth="1"/>
    <col min="11497" max="11497" width="3.42578125" style="1" customWidth="1"/>
    <col min="11498" max="11498" width="0" style="1" hidden="1" customWidth="1"/>
    <col min="11499" max="11499" width="23.7109375" style="1" customWidth="1"/>
    <col min="11500" max="11500" width="10" style="1" customWidth="1"/>
    <col min="11501" max="11501" width="0" style="1" hidden="1" customWidth="1"/>
    <col min="11502" max="11503" width="14.7109375" style="1" customWidth="1"/>
    <col min="11504" max="11504" width="12.7109375" style="1" customWidth="1"/>
    <col min="11505" max="11505" width="3.28515625" style="1" customWidth="1"/>
    <col min="11506" max="11506" width="30.28515625" style="1" customWidth="1"/>
    <col min="11507" max="11507" width="5" style="1" customWidth="1"/>
    <col min="11508" max="11508" width="0" style="1" hidden="1" customWidth="1"/>
    <col min="11509" max="11509" width="14.28515625" style="1" customWidth="1"/>
    <col min="11510" max="11510" width="5.7109375" style="1" customWidth="1"/>
    <col min="11511" max="11511" width="0" style="1" hidden="1" customWidth="1"/>
    <col min="11512" max="11512" width="17.28515625" style="1" customWidth="1"/>
    <col min="11513" max="11513" width="12.7109375" style="1" customWidth="1"/>
    <col min="11514" max="11514" width="0" style="1" hidden="1" customWidth="1"/>
    <col min="11515" max="11515" width="5.28515625" style="1" customWidth="1"/>
    <col min="11516" max="11516" width="0" style="1" hidden="1" customWidth="1"/>
    <col min="11517" max="11517" width="17" style="1" customWidth="1"/>
    <col min="11518" max="11518" width="6.28515625" style="1" customWidth="1"/>
    <col min="11519" max="11519" width="0" style="1" hidden="1" customWidth="1"/>
    <col min="11520" max="11520" width="14.28515625" style="1" customWidth="1"/>
    <col min="11521" max="11521" width="7.5703125" style="1" customWidth="1"/>
    <col min="11522" max="11522" width="0" style="1" hidden="1" customWidth="1"/>
    <col min="11523" max="11524" width="14.28515625" style="1" customWidth="1"/>
    <col min="11525" max="11525" width="20.7109375" style="1" customWidth="1"/>
    <col min="11526" max="11526" width="14.42578125" style="1" customWidth="1"/>
    <col min="11527" max="11527" width="15" style="1" customWidth="1"/>
    <col min="11528" max="11528" width="2.7109375" style="1" customWidth="1"/>
    <col min="11529" max="11529" width="11.7109375" style="1" customWidth="1"/>
    <col min="11530" max="11530" width="11.5703125" style="1" customWidth="1"/>
    <col min="11531" max="11531" width="2.28515625" style="1" customWidth="1"/>
    <col min="11532" max="11532" width="41" style="1" customWidth="1"/>
    <col min="11533" max="11533" width="14.28515625" style="1" customWidth="1"/>
    <col min="11534" max="11535" width="11.5703125" style="1" customWidth="1"/>
    <col min="11536" max="11536" width="21.7109375" style="1" customWidth="1"/>
    <col min="11537" max="11728" width="11.42578125" style="1"/>
    <col min="11729" max="11729" width="21.7109375" style="1" customWidth="1"/>
    <col min="11730" max="11730" width="13.7109375" style="1" customWidth="1"/>
    <col min="11731" max="11731" width="38.7109375" style="1" customWidth="1"/>
    <col min="11732" max="11732" width="3" style="1" bestFit="1" customWidth="1"/>
    <col min="11733" max="11733" width="32.28515625" style="1" customWidth="1"/>
    <col min="11734" max="11734" width="46.28515625" style="1" customWidth="1"/>
    <col min="11735" max="11735" width="19" style="1" customWidth="1"/>
    <col min="11736" max="11736" width="0" style="1" hidden="1" customWidth="1"/>
    <col min="11737" max="11737" width="17.7109375" style="1" customWidth="1"/>
    <col min="11738" max="11738" width="0" style="1" hidden="1" customWidth="1"/>
    <col min="11739" max="11739" width="22.28515625" style="1" customWidth="1"/>
    <col min="11740" max="11740" width="5.28515625" style="1" customWidth="1"/>
    <col min="11741" max="11741" width="36.28515625" style="1" customWidth="1"/>
    <col min="11742" max="11742" width="5.7109375" style="1" customWidth="1"/>
    <col min="11743" max="11743" width="0" style="1" hidden="1" customWidth="1"/>
    <col min="11744" max="11744" width="20.7109375" style="1" customWidth="1"/>
    <col min="11745" max="11745" width="4.7109375" style="1" customWidth="1"/>
    <col min="11746" max="11746" width="0" style="1" hidden="1" customWidth="1"/>
    <col min="11747" max="11747" width="24.7109375" style="1" customWidth="1"/>
    <col min="11748" max="11748" width="12.28515625" style="1" customWidth="1"/>
    <col min="11749" max="11749" width="0" style="1" hidden="1" customWidth="1"/>
    <col min="11750" max="11750" width="3.42578125" style="1" customWidth="1"/>
    <col min="11751" max="11751" width="0" style="1" hidden="1" customWidth="1"/>
    <col min="11752" max="11752" width="17.7109375" style="1" customWidth="1"/>
    <col min="11753" max="11753" width="3.42578125" style="1" customWidth="1"/>
    <col min="11754" max="11754" width="0" style="1" hidden="1" customWidth="1"/>
    <col min="11755" max="11755" width="23.7109375" style="1" customWidth="1"/>
    <col min="11756" max="11756" width="10" style="1" customWidth="1"/>
    <col min="11757" max="11757" width="0" style="1" hidden="1" customWidth="1"/>
    <col min="11758" max="11759" width="14.7109375" style="1" customWidth="1"/>
    <col min="11760" max="11760" width="12.7109375" style="1" customWidth="1"/>
    <col min="11761" max="11761" width="3.28515625" style="1" customWidth="1"/>
    <col min="11762" max="11762" width="30.28515625" style="1" customWidth="1"/>
    <col min="11763" max="11763" width="5" style="1" customWidth="1"/>
    <col min="11764" max="11764" width="0" style="1" hidden="1" customWidth="1"/>
    <col min="11765" max="11765" width="14.28515625" style="1" customWidth="1"/>
    <col min="11766" max="11766" width="5.7109375" style="1" customWidth="1"/>
    <col min="11767" max="11767" width="0" style="1" hidden="1" customWidth="1"/>
    <col min="11768" max="11768" width="17.28515625" style="1" customWidth="1"/>
    <col min="11769" max="11769" width="12.7109375" style="1" customWidth="1"/>
    <col min="11770" max="11770" width="0" style="1" hidden="1" customWidth="1"/>
    <col min="11771" max="11771" width="5.28515625" style="1" customWidth="1"/>
    <col min="11772" max="11772" width="0" style="1" hidden="1" customWidth="1"/>
    <col min="11773" max="11773" width="17" style="1" customWidth="1"/>
    <col min="11774" max="11774" width="6.28515625" style="1" customWidth="1"/>
    <col min="11775" max="11775" width="0" style="1" hidden="1" customWidth="1"/>
    <col min="11776" max="11776" width="14.28515625" style="1" customWidth="1"/>
    <col min="11777" max="11777" width="7.5703125" style="1" customWidth="1"/>
    <col min="11778" max="11778" width="0" style="1" hidden="1" customWidth="1"/>
    <col min="11779" max="11780" width="14.28515625" style="1" customWidth="1"/>
    <col min="11781" max="11781" width="20.7109375" style="1" customWidth="1"/>
    <col min="11782" max="11782" width="14.42578125" style="1" customWidth="1"/>
    <col min="11783" max="11783" width="15" style="1" customWidth="1"/>
    <col min="11784" max="11784" width="2.7109375" style="1" customWidth="1"/>
    <col min="11785" max="11785" width="11.7109375" style="1" customWidth="1"/>
    <col min="11786" max="11786" width="11.5703125" style="1" customWidth="1"/>
    <col min="11787" max="11787" width="2.28515625" style="1" customWidth="1"/>
    <col min="11788" max="11788" width="41" style="1" customWidth="1"/>
    <col min="11789" max="11789" width="14.28515625" style="1" customWidth="1"/>
    <col min="11790" max="11791" width="11.5703125" style="1" customWidth="1"/>
    <col min="11792" max="11792" width="21.7109375" style="1" customWidth="1"/>
    <col min="11793" max="11984" width="11.42578125" style="1"/>
    <col min="11985" max="11985" width="21.7109375" style="1" customWidth="1"/>
    <col min="11986" max="11986" width="13.7109375" style="1" customWidth="1"/>
    <col min="11987" max="11987" width="38.7109375" style="1" customWidth="1"/>
    <col min="11988" max="11988" width="3" style="1" bestFit="1" customWidth="1"/>
    <col min="11989" max="11989" width="32.28515625" style="1" customWidth="1"/>
    <col min="11990" max="11990" width="46.28515625" style="1" customWidth="1"/>
    <col min="11991" max="11991" width="19" style="1" customWidth="1"/>
    <col min="11992" max="11992" width="0" style="1" hidden="1" customWidth="1"/>
    <col min="11993" max="11993" width="17.7109375" style="1" customWidth="1"/>
    <col min="11994" max="11994" width="0" style="1" hidden="1" customWidth="1"/>
    <col min="11995" max="11995" width="22.28515625" style="1" customWidth="1"/>
    <col min="11996" max="11996" width="5.28515625" style="1" customWidth="1"/>
    <col min="11997" max="11997" width="36.28515625" style="1" customWidth="1"/>
    <col min="11998" max="11998" width="5.7109375" style="1" customWidth="1"/>
    <col min="11999" max="11999" width="0" style="1" hidden="1" customWidth="1"/>
    <col min="12000" max="12000" width="20.7109375" style="1" customWidth="1"/>
    <col min="12001" max="12001" width="4.7109375" style="1" customWidth="1"/>
    <col min="12002" max="12002" width="0" style="1" hidden="1" customWidth="1"/>
    <col min="12003" max="12003" width="24.7109375" style="1" customWidth="1"/>
    <col min="12004" max="12004" width="12.28515625" style="1" customWidth="1"/>
    <col min="12005" max="12005" width="0" style="1" hidden="1" customWidth="1"/>
    <col min="12006" max="12006" width="3.42578125" style="1" customWidth="1"/>
    <col min="12007" max="12007" width="0" style="1" hidden="1" customWidth="1"/>
    <col min="12008" max="12008" width="17.7109375" style="1" customWidth="1"/>
    <col min="12009" max="12009" width="3.42578125" style="1" customWidth="1"/>
    <col min="12010" max="12010" width="0" style="1" hidden="1" customWidth="1"/>
    <col min="12011" max="12011" width="23.7109375" style="1" customWidth="1"/>
    <col min="12012" max="12012" width="10" style="1" customWidth="1"/>
    <col min="12013" max="12013" width="0" style="1" hidden="1" customWidth="1"/>
    <col min="12014" max="12015" width="14.7109375" style="1" customWidth="1"/>
    <col min="12016" max="12016" width="12.7109375" style="1" customWidth="1"/>
    <col min="12017" max="12017" width="3.28515625" style="1" customWidth="1"/>
    <col min="12018" max="12018" width="30.28515625" style="1" customWidth="1"/>
    <col min="12019" max="12019" width="5" style="1" customWidth="1"/>
    <col min="12020" max="12020" width="0" style="1" hidden="1" customWidth="1"/>
    <col min="12021" max="12021" width="14.28515625" style="1" customWidth="1"/>
    <col min="12022" max="12022" width="5.7109375" style="1" customWidth="1"/>
    <col min="12023" max="12023" width="0" style="1" hidden="1" customWidth="1"/>
    <col min="12024" max="12024" width="17.28515625" style="1" customWidth="1"/>
    <col min="12025" max="12025" width="12.7109375" style="1" customWidth="1"/>
    <col min="12026" max="12026" width="0" style="1" hidden="1" customWidth="1"/>
    <col min="12027" max="12027" width="5.28515625" style="1" customWidth="1"/>
    <col min="12028" max="12028" width="0" style="1" hidden="1" customWidth="1"/>
    <col min="12029" max="12029" width="17" style="1" customWidth="1"/>
    <col min="12030" max="12030" width="6.28515625" style="1" customWidth="1"/>
    <col min="12031" max="12031" width="0" style="1" hidden="1" customWidth="1"/>
    <col min="12032" max="12032" width="14.28515625" style="1" customWidth="1"/>
    <col min="12033" max="12033" width="7.5703125" style="1" customWidth="1"/>
    <col min="12034" max="12034" width="0" style="1" hidden="1" customWidth="1"/>
    <col min="12035" max="12036" width="14.28515625" style="1" customWidth="1"/>
    <col min="12037" max="12037" width="20.7109375" style="1" customWidth="1"/>
    <col min="12038" max="12038" width="14.42578125" style="1" customWidth="1"/>
    <col min="12039" max="12039" width="15" style="1" customWidth="1"/>
    <col min="12040" max="12040" width="2.7109375" style="1" customWidth="1"/>
    <col min="12041" max="12041" width="11.7109375" style="1" customWidth="1"/>
    <col min="12042" max="12042" width="11.5703125" style="1" customWidth="1"/>
    <col min="12043" max="12043" width="2.28515625" style="1" customWidth="1"/>
    <col min="12044" max="12044" width="41" style="1" customWidth="1"/>
    <col min="12045" max="12045" width="14.28515625" style="1" customWidth="1"/>
    <col min="12046" max="12047" width="11.5703125" style="1" customWidth="1"/>
    <col min="12048" max="12048" width="21.7109375" style="1" customWidth="1"/>
    <col min="12049" max="12240" width="11.42578125" style="1"/>
    <col min="12241" max="12241" width="21.7109375" style="1" customWidth="1"/>
    <col min="12242" max="12242" width="13.7109375" style="1" customWidth="1"/>
    <col min="12243" max="12243" width="38.7109375" style="1" customWidth="1"/>
    <col min="12244" max="12244" width="3" style="1" bestFit="1" customWidth="1"/>
    <col min="12245" max="12245" width="32.28515625" style="1" customWidth="1"/>
    <col min="12246" max="12246" width="46.28515625" style="1" customWidth="1"/>
    <col min="12247" max="12247" width="19" style="1" customWidth="1"/>
    <col min="12248" max="12248" width="0" style="1" hidden="1" customWidth="1"/>
    <col min="12249" max="12249" width="17.7109375" style="1" customWidth="1"/>
    <col min="12250" max="12250" width="0" style="1" hidden="1" customWidth="1"/>
    <col min="12251" max="12251" width="22.28515625" style="1" customWidth="1"/>
    <col min="12252" max="12252" width="5.28515625" style="1" customWidth="1"/>
    <col min="12253" max="12253" width="36.28515625" style="1" customWidth="1"/>
    <col min="12254" max="12254" width="5.7109375" style="1" customWidth="1"/>
    <col min="12255" max="12255" width="0" style="1" hidden="1" customWidth="1"/>
    <col min="12256" max="12256" width="20.7109375" style="1" customWidth="1"/>
    <col min="12257" max="12257" width="4.7109375" style="1" customWidth="1"/>
    <col min="12258" max="12258" width="0" style="1" hidden="1" customWidth="1"/>
    <col min="12259" max="12259" width="24.7109375" style="1" customWidth="1"/>
    <col min="12260" max="12260" width="12.28515625" style="1" customWidth="1"/>
    <col min="12261" max="12261" width="0" style="1" hidden="1" customWidth="1"/>
    <col min="12262" max="12262" width="3.42578125" style="1" customWidth="1"/>
    <col min="12263" max="12263" width="0" style="1" hidden="1" customWidth="1"/>
    <col min="12264" max="12264" width="17.7109375" style="1" customWidth="1"/>
    <col min="12265" max="12265" width="3.42578125" style="1" customWidth="1"/>
    <col min="12266" max="12266" width="0" style="1" hidden="1" customWidth="1"/>
    <col min="12267" max="12267" width="23.7109375" style="1" customWidth="1"/>
    <col min="12268" max="12268" width="10" style="1" customWidth="1"/>
    <col min="12269" max="12269" width="0" style="1" hidden="1" customWidth="1"/>
    <col min="12270" max="12271" width="14.7109375" style="1" customWidth="1"/>
    <col min="12272" max="12272" width="12.7109375" style="1" customWidth="1"/>
    <col min="12273" max="12273" width="3.28515625" style="1" customWidth="1"/>
    <col min="12274" max="12274" width="30.28515625" style="1" customWidth="1"/>
    <col min="12275" max="12275" width="5" style="1" customWidth="1"/>
    <col min="12276" max="12276" width="0" style="1" hidden="1" customWidth="1"/>
    <col min="12277" max="12277" width="14.28515625" style="1" customWidth="1"/>
    <col min="12278" max="12278" width="5.7109375" style="1" customWidth="1"/>
    <col min="12279" max="12279" width="0" style="1" hidden="1" customWidth="1"/>
    <col min="12280" max="12280" width="17.28515625" style="1" customWidth="1"/>
    <col min="12281" max="12281" width="12.7109375" style="1" customWidth="1"/>
    <col min="12282" max="12282" width="0" style="1" hidden="1" customWidth="1"/>
    <col min="12283" max="12283" width="5.28515625" style="1" customWidth="1"/>
    <col min="12284" max="12284" width="0" style="1" hidden="1" customWidth="1"/>
    <col min="12285" max="12285" width="17" style="1" customWidth="1"/>
    <col min="12286" max="12286" width="6.28515625" style="1" customWidth="1"/>
    <col min="12287" max="12287" width="0" style="1" hidden="1" customWidth="1"/>
    <col min="12288" max="12288" width="14.28515625" style="1" customWidth="1"/>
    <col min="12289" max="12289" width="7.5703125" style="1" customWidth="1"/>
    <col min="12290" max="12290" width="0" style="1" hidden="1" customWidth="1"/>
    <col min="12291" max="12292" width="14.28515625" style="1" customWidth="1"/>
    <col min="12293" max="12293" width="20.7109375" style="1" customWidth="1"/>
    <col min="12294" max="12294" width="14.42578125" style="1" customWidth="1"/>
    <col min="12295" max="12295" width="15" style="1" customWidth="1"/>
    <col min="12296" max="12296" width="2.7109375" style="1" customWidth="1"/>
    <col min="12297" max="12297" width="11.7109375" style="1" customWidth="1"/>
    <col min="12298" max="12298" width="11.5703125" style="1" customWidth="1"/>
    <col min="12299" max="12299" width="2.28515625" style="1" customWidth="1"/>
    <col min="12300" max="12300" width="41" style="1" customWidth="1"/>
    <col min="12301" max="12301" width="14.28515625" style="1" customWidth="1"/>
    <col min="12302" max="12303" width="11.5703125" style="1" customWidth="1"/>
    <col min="12304" max="12304" width="21.7109375" style="1" customWidth="1"/>
    <col min="12305" max="12496" width="11.42578125" style="1"/>
    <col min="12497" max="12497" width="21.7109375" style="1" customWidth="1"/>
    <col min="12498" max="12498" width="13.7109375" style="1" customWidth="1"/>
    <col min="12499" max="12499" width="38.7109375" style="1" customWidth="1"/>
    <col min="12500" max="12500" width="3" style="1" bestFit="1" customWidth="1"/>
    <col min="12501" max="12501" width="32.28515625" style="1" customWidth="1"/>
    <col min="12502" max="12502" width="46.28515625" style="1" customWidth="1"/>
    <col min="12503" max="12503" width="19" style="1" customWidth="1"/>
    <col min="12504" max="12504" width="0" style="1" hidden="1" customWidth="1"/>
    <col min="12505" max="12505" width="17.7109375" style="1" customWidth="1"/>
    <col min="12506" max="12506" width="0" style="1" hidden="1" customWidth="1"/>
    <col min="12507" max="12507" width="22.28515625" style="1" customWidth="1"/>
    <col min="12508" max="12508" width="5.28515625" style="1" customWidth="1"/>
    <col min="12509" max="12509" width="36.28515625" style="1" customWidth="1"/>
    <col min="12510" max="12510" width="5.7109375" style="1" customWidth="1"/>
    <col min="12511" max="12511" width="0" style="1" hidden="1" customWidth="1"/>
    <col min="12512" max="12512" width="20.7109375" style="1" customWidth="1"/>
    <col min="12513" max="12513" width="4.7109375" style="1" customWidth="1"/>
    <col min="12514" max="12514" width="0" style="1" hidden="1" customWidth="1"/>
    <col min="12515" max="12515" width="24.7109375" style="1" customWidth="1"/>
    <col min="12516" max="12516" width="12.28515625" style="1" customWidth="1"/>
    <col min="12517" max="12517" width="0" style="1" hidden="1" customWidth="1"/>
    <col min="12518" max="12518" width="3.42578125" style="1" customWidth="1"/>
    <col min="12519" max="12519" width="0" style="1" hidden="1" customWidth="1"/>
    <col min="12520" max="12520" width="17.7109375" style="1" customWidth="1"/>
    <col min="12521" max="12521" width="3.42578125" style="1" customWidth="1"/>
    <col min="12522" max="12522" width="0" style="1" hidden="1" customWidth="1"/>
    <col min="12523" max="12523" width="23.7109375" style="1" customWidth="1"/>
    <col min="12524" max="12524" width="10" style="1" customWidth="1"/>
    <col min="12525" max="12525" width="0" style="1" hidden="1" customWidth="1"/>
    <col min="12526" max="12527" width="14.7109375" style="1" customWidth="1"/>
    <col min="12528" max="12528" width="12.7109375" style="1" customWidth="1"/>
    <col min="12529" max="12529" width="3.28515625" style="1" customWidth="1"/>
    <col min="12530" max="12530" width="30.28515625" style="1" customWidth="1"/>
    <col min="12531" max="12531" width="5" style="1" customWidth="1"/>
    <col min="12532" max="12532" width="0" style="1" hidden="1" customWidth="1"/>
    <col min="12533" max="12533" width="14.28515625" style="1" customWidth="1"/>
    <col min="12534" max="12534" width="5.7109375" style="1" customWidth="1"/>
    <col min="12535" max="12535" width="0" style="1" hidden="1" customWidth="1"/>
    <col min="12536" max="12536" width="17.28515625" style="1" customWidth="1"/>
    <col min="12537" max="12537" width="12.7109375" style="1" customWidth="1"/>
    <col min="12538" max="12538" width="0" style="1" hidden="1" customWidth="1"/>
    <col min="12539" max="12539" width="5.28515625" style="1" customWidth="1"/>
    <col min="12540" max="12540" width="0" style="1" hidden="1" customWidth="1"/>
    <col min="12541" max="12541" width="17" style="1" customWidth="1"/>
    <col min="12542" max="12542" width="6.28515625" style="1" customWidth="1"/>
    <col min="12543" max="12543" width="0" style="1" hidden="1" customWidth="1"/>
    <col min="12544" max="12544" width="14.28515625" style="1" customWidth="1"/>
    <col min="12545" max="12545" width="7.5703125" style="1" customWidth="1"/>
    <col min="12546" max="12546" width="0" style="1" hidden="1" customWidth="1"/>
    <col min="12547" max="12548" width="14.28515625" style="1" customWidth="1"/>
    <col min="12549" max="12549" width="20.7109375" style="1" customWidth="1"/>
    <col min="12550" max="12550" width="14.42578125" style="1" customWidth="1"/>
    <col min="12551" max="12551" width="15" style="1" customWidth="1"/>
    <col min="12552" max="12552" width="2.7109375" style="1" customWidth="1"/>
    <col min="12553" max="12553" width="11.7109375" style="1" customWidth="1"/>
    <col min="12554" max="12554" width="11.5703125" style="1" customWidth="1"/>
    <col min="12555" max="12555" width="2.28515625" style="1" customWidth="1"/>
    <col min="12556" max="12556" width="41" style="1" customWidth="1"/>
    <col min="12557" max="12557" width="14.28515625" style="1" customWidth="1"/>
    <col min="12558" max="12559" width="11.5703125" style="1" customWidth="1"/>
    <col min="12560" max="12560" width="21.7109375" style="1" customWidth="1"/>
    <col min="12561" max="12752" width="11.42578125" style="1"/>
    <col min="12753" max="12753" width="21.7109375" style="1" customWidth="1"/>
    <col min="12754" max="12754" width="13.7109375" style="1" customWidth="1"/>
    <col min="12755" max="12755" width="38.7109375" style="1" customWidth="1"/>
    <col min="12756" max="12756" width="3" style="1" bestFit="1" customWidth="1"/>
    <col min="12757" max="12757" width="32.28515625" style="1" customWidth="1"/>
    <col min="12758" max="12758" width="46.28515625" style="1" customWidth="1"/>
    <col min="12759" max="12759" width="19" style="1" customWidth="1"/>
    <col min="12760" max="12760" width="0" style="1" hidden="1" customWidth="1"/>
    <col min="12761" max="12761" width="17.7109375" style="1" customWidth="1"/>
    <col min="12762" max="12762" width="0" style="1" hidden="1" customWidth="1"/>
    <col min="12763" max="12763" width="22.28515625" style="1" customWidth="1"/>
    <col min="12764" max="12764" width="5.28515625" style="1" customWidth="1"/>
    <col min="12765" max="12765" width="36.28515625" style="1" customWidth="1"/>
    <col min="12766" max="12766" width="5.7109375" style="1" customWidth="1"/>
    <col min="12767" max="12767" width="0" style="1" hidden="1" customWidth="1"/>
    <col min="12768" max="12768" width="20.7109375" style="1" customWidth="1"/>
    <col min="12769" max="12769" width="4.7109375" style="1" customWidth="1"/>
    <col min="12770" max="12770" width="0" style="1" hidden="1" customWidth="1"/>
    <col min="12771" max="12771" width="24.7109375" style="1" customWidth="1"/>
    <col min="12772" max="12772" width="12.28515625" style="1" customWidth="1"/>
    <col min="12773" max="12773" width="0" style="1" hidden="1" customWidth="1"/>
    <col min="12774" max="12774" width="3.42578125" style="1" customWidth="1"/>
    <col min="12775" max="12775" width="0" style="1" hidden="1" customWidth="1"/>
    <col min="12776" max="12776" width="17.7109375" style="1" customWidth="1"/>
    <col min="12777" max="12777" width="3.42578125" style="1" customWidth="1"/>
    <col min="12778" max="12778" width="0" style="1" hidden="1" customWidth="1"/>
    <col min="12779" max="12779" width="23.7109375" style="1" customWidth="1"/>
    <col min="12780" max="12780" width="10" style="1" customWidth="1"/>
    <col min="12781" max="12781" width="0" style="1" hidden="1" customWidth="1"/>
    <col min="12782" max="12783" width="14.7109375" style="1" customWidth="1"/>
    <col min="12784" max="12784" width="12.7109375" style="1" customWidth="1"/>
    <col min="12785" max="12785" width="3.28515625" style="1" customWidth="1"/>
    <col min="12786" max="12786" width="30.28515625" style="1" customWidth="1"/>
    <col min="12787" max="12787" width="5" style="1" customWidth="1"/>
    <col min="12788" max="12788" width="0" style="1" hidden="1" customWidth="1"/>
    <col min="12789" max="12789" width="14.28515625" style="1" customWidth="1"/>
    <col min="12790" max="12790" width="5.7109375" style="1" customWidth="1"/>
    <col min="12791" max="12791" width="0" style="1" hidden="1" customWidth="1"/>
    <col min="12792" max="12792" width="17.28515625" style="1" customWidth="1"/>
    <col min="12793" max="12793" width="12.7109375" style="1" customWidth="1"/>
    <col min="12794" max="12794" width="0" style="1" hidden="1" customWidth="1"/>
    <col min="12795" max="12795" width="5.28515625" style="1" customWidth="1"/>
    <col min="12796" max="12796" width="0" style="1" hidden="1" customWidth="1"/>
    <col min="12797" max="12797" width="17" style="1" customWidth="1"/>
    <col min="12798" max="12798" width="6.28515625" style="1" customWidth="1"/>
    <col min="12799" max="12799" width="0" style="1" hidden="1" customWidth="1"/>
    <col min="12800" max="12800" width="14.28515625" style="1" customWidth="1"/>
    <col min="12801" max="12801" width="7.5703125" style="1" customWidth="1"/>
    <col min="12802" max="12802" width="0" style="1" hidden="1" customWidth="1"/>
    <col min="12803" max="12804" width="14.28515625" style="1" customWidth="1"/>
    <col min="12805" max="12805" width="20.7109375" style="1" customWidth="1"/>
    <col min="12806" max="12806" width="14.42578125" style="1" customWidth="1"/>
    <col min="12807" max="12807" width="15" style="1" customWidth="1"/>
    <col min="12808" max="12808" width="2.7109375" style="1" customWidth="1"/>
    <col min="12809" max="12809" width="11.7109375" style="1" customWidth="1"/>
    <col min="12810" max="12810" width="11.5703125" style="1" customWidth="1"/>
    <col min="12811" max="12811" width="2.28515625" style="1" customWidth="1"/>
    <col min="12812" max="12812" width="41" style="1" customWidth="1"/>
    <col min="12813" max="12813" width="14.28515625" style="1" customWidth="1"/>
    <col min="12814" max="12815" width="11.5703125" style="1" customWidth="1"/>
    <col min="12816" max="12816" width="21.7109375" style="1" customWidth="1"/>
    <col min="12817" max="13008" width="11.42578125" style="1"/>
    <col min="13009" max="13009" width="21.7109375" style="1" customWidth="1"/>
    <col min="13010" max="13010" width="13.7109375" style="1" customWidth="1"/>
    <col min="13011" max="13011" width="38.7109375" style="1" customWidth="1"/>
    <col min="13012" max="13012" width="3" style="1" bestFit="1" customWidth="1"/>
    <col min="13013" max="13013" width="32.28515625" style="1" customWidth="1"/>
    <col min="13014" max="13014" width="46.28515625" style="1" customWidth="1"/>
    <col min="13015" max="13015" width="19" style="1" customWidth="1"/>
    <col min="13016" max="13016" width="0" style="1" hidden="1" customWidth="1"/>
    <col min="13017" max="13017" width="17.7109375" style="1" customWidth="1"/>
    <col min="13018" max="13018" width="0" style="1" hidden="1" customWidth="1"/>
    <col min="13019" max="13019" width="22.28515625" style="1" customWidth="1"/>
    <col min="13020" max="13020" width="5.28515625" style="1" customWidth="1"/>
    <col min="13021" max="13021" width="36.28515625" style="1" customWidth="1"/>
    <col min="13022" max="13022" width="5.7109375" style="1" customWidth="1"/>
    <col min="13023" max="13023" width="0" style="1" hidden="1" customWidth="1"/>
    <col min="13024" max="13024" width="20.7109375" style="1" customWidth="1"/>
    <col min="13025" max="13025" width="4.7109375" style="1" customWidth="1"/>
    <col min="13026" max="13026" width="0" style="1" hidden="1" customWidth="1"/>
    <col min="13027" max="13027" width="24.7109375" style="1" customWidth="1"/>
    <col min="13028" max="13028" width="12.28515625" style="1" customWidth="1"/>
    <col min="13029" max="13029" width="0" style="1" hidden="1" customWidth="1"/>
    <col min="13030" max="13030" width="3.42578125" style="1" customWidth="1"/>
    <col min="13031" max="13031" width="0" style="1" hidden="1" customWidth="1"/>
    <col min="13032" max="13032" width="17.7109375" style="1" customWidth="1"/>
    <col min="13033" max="13033" width="3.42578125" style="1" customWidth="1"/>
    <col min="13034" max="13034" width="0" style="1" hidden="1" customWidth="1"/>
    <col min="13035" max="13035" width="23.7109375" style="1" customWidth="1"/>
    <col min="13036" max="13036" width="10" style="1" customWidth="1"/>
    <col min="13037" max="13037" width="0" style="1" hidden="1" customWidth="1"/>
    <col min="13038" max="13039" width="14.7109375" style="1" customWidth="1"/>
    <col min="13040" max="13040" width="12.7109375" style="1" customWidth="1"/>
    <col min="13041" max="13041" width="3.28515625" style="1" customWidth="1"/>
    <col min="13042" max="13042" width="30.28515625" style="1" customWidth="1"/>
    <col min="13043" max="13043" width="5" style="1" customWidth="1"/>
    <col min="13044" max="13044" width="0" style="1" hidden="1" customWidth="1"/>
    <col min="13045" max="13045" width="14.28515625" style="1" customWidth="1"/>
    <col min="13046" max="13046" width="5.7109375" style="1" customWidth="1"/>
    <col min="13047" max="13047" width="0" style="1" hidden="1" customWidth="1"/>
    <col min="13048" max="13048" width="17.28515625" style="1" customWidth="1"/>
    <col min="13049" max="13049" width="12.7109375" style="1" customWidth="1"/>
    <col min="13050" max="13050" width="0" style="1" hidden="1" customWidth="1"/>
    <col min="13051" max="13051" width="5.28515625" style="1" customWidth="1"/>
    <col min="13052" max="13052" width="0" style="1" hidden="1" customWidth="1"/>
    <col min="13053" max="13053" width="17" style="1" customWidth="1"/>
    <col min="13054" max="13054" width="6.28515625" style="1" customWidth="1"/>
    <col min="13055" max="13055" width="0" style="1" hidden="1" customWidth="1"/>
    <col min="13056" max="13056" width="14.28515625" style="1" customWidth="1"/>
    <col min="13057" max="13057" width="7.5703125" style="1" customWidth="1"/>
    <col min="13058" max="13058" width="0" style="1" hidden="1" customWidth="1"/>
    <col min="13059" max="13060" width="14.28515625" style="1" customWidth="1"/>
    <col min="13061" max="13061" width="20.7109375" style="1" customWidth="1"/>
    <col min="13062" max="13062" width="14.42578125" style="1" customWidth="1"/>
    <col min="13063" max="13063" width="15" style="1" customWidth="1"/>
    <col min="13064" max="13064" width="2.7109375" style="1" customWidth="1"/>
    <col min="13065" max="13065" width="11.7109375" style="1" customWidth="1"/>
    <col min="13066" max="13066" width="11.5703125" style="1" customWidth="1"/>
    <col min="13067" max="13067" width="2.28515625" style="1" customWidth="1"/>
    <col min="13068" max="13068" width="41" style="1" customWidth="1"/>
    <col min="13069" max="13069" width="14.28515625" style="1" customWidth="1"/>
    <col min="13070" max="13071" width="11.5703125" style="1" customWidth="1"/>
    <col min="13072" max="13072" width="21.7109375" style="1" customWidth="1"/>
    <col min="13073" max="13264" width="11.42578125" style="1"/>
    <col min="13265" max="13265" width="21.7109375" style="1" customWidth="1"/>
    <col min="13266" max="13266" width="13.7109375" style="1" customWidth="1"/>
    <col min="13267" max="13267" width="38.7109375" style="1" customWidth="1"/>
    <col min="13268" max="13268" width="3" style="1" bestFit="1" customWidth="1"/>
    <col min="13269" max="13269" width="32.28515625" style="1" customWidth="1"/>
    <col min="13270" max="13270" width="46.28515625" style="1" customWidth="1"/>
    <col min="13271" max="13271" width="19" style="1" customWidth="1"/>
    <col min="13272" max="13272" width="0" style="1" hidden="1" customWidth="1"/>
    <col min="13273" max="13273" width="17.7109375" style="1" customWidth="1"/>
    <col min="13274" max="13274" width="0" style="1" hidden="1" customWidth="1"/>
    <col min="13275" max="13275" width="22.28515625" style="1" customWidth="1"/>
    <col min="13276" max="13276" width="5.28515625" style="1" customWidth="1"/>
    <col min="13277" max="13277" width="36.28515625" style="1" customWidth="1"/>
    <col min="13278" max="13278" width="5.7109375" style="1" customWidth="1"/>
    <col min="13279" max="13279" width="0" style="1" hidden="1" customWidth="1"/>
    <col min="13280" max="13280" width="20.7109375" style="1" customWidth="1"/>
    <col min="13281" max="13281" width="4.7109375" style="1" customWidth="1"/>
    <col min="13282" max="13282" width="0" style="1" hidden="1" customWidth="1"/>
    <col min="13283" max="13283" width="24.7109375" style="1" customWidth="1"/>
    <col min="13284" max="13284" width="12.28515625" style="1" customWidth="1"/>
    <col min="13285" max="13285" width="0" style="1" hidden="1" customWidth="1"/>
    <col min="13286" max="13286" width="3.42578125" style="1" customWidth="1"/>
    <col min="13287" max="13287" width="0" style="1" hidden="1" customWidth="1"/>
    <col min="13288" max="13288" width="17.7109375" style="1" customWidth="1"/>
    <col min="13289" max="13289" width="3.42578125" style="1" customWidth="1"/>
    <col min="13290" max="13290" width="0" style="1" hidden="1" customWidth="1"/>
    <col min="13291" max="13291" width="23.7109375" style="1" customWidth="1"/>
    <col min="13292" max="13292" width="10" style="1" customWidth="1"/>
    <col min="13293" max="13293" width="0" style="1" hidden="1" customWidth="1"/>
    <col min="13294" max="13295" width="14.7109375" style="1" customWidth="1"/>
    <col min="13296" max="13296" width="12.7109375" style="1" customWidth="1"/>
    <col min="13297" max="13297" width="3.28515625" style="1" customWidth="1"/>
    <col min="13298" max="13298" width="30.28515625" style="1" customWidth="1"/>
    <col min="13299" max="13299" width="5" style="1" customWidth="1"/>
    <col min="13300" max="13300" width="0" style="1" hidden="1" customWidth="1"/>
    <col min="13301" max="13301" width="14.28515625" style="1" customWidth="1"/>
    <col min="13302" max="13302" width="5.7109375" style="1" customWidth="1"/>
    <col min="13303" max="13303" width="0" style="1" hidden="1" customWidth="1"/>
    <col min="13304" max="13304" width="17.28515625" style="1" customWidth="1"/>
    <col min="13305" max="13305" width="12.7109375" style="1" customWidth="1"/>
    <col min="13306" max="13306" width="0" style="1" hidden="1" customWidth="1"/>
    <col min="13307" max="13307" width="5.28515625" style="1" customWidth="1"/>
    <col min="13308" max="13308" width="0" style="1" hidden="1" customWidth="1"/>
    <col min="13309" max="13309" width="17" style="1" customWidth="1"/>
    <col min="13310" max="13310" width="6.28515625" style="1" customWidth="1"/>
    <col min="13311" max="13311" width="0" style="1" hidden="1" customWidth="1"/>
    <col min="13312" max="13312" width="14.28515625" style="1" customWidth="1"/>
    <col min="13313" max="13313" width="7.5703125" style="1" customWidth="1"/>
    <col min="13314" max="13314" width="0" style="1" hidden="1" customWidth="1"/>
    <col min="13315" max="13316" width="14.28515625" style="1" customWidth="1"/>
    <col min="13317" max="13317" width="20.7109375" style="1" customWidth="1"/>
    <col min="13318" max="13318" width="14.42578125" style="1" customWidth="1"/>
    <col min="13319" max="13319" width="15" style="1" customWidth="1"/>
    <col min="13320" max="13320" width="2.7109375" style="1" customWidth="1"/>
    <col min="13321" max="13321" width="11.7109375" style="1" customWidth="1"/>
    <col min="13322" max="13322" width="11.5703125" style="1" customWidth="1"/>
    <col min="13323" max="13323" width="2.28515625" style="1" customWidth="1"/>
    <col min="13324" max="13324" width="41" style="1" customWidth="1"/>
    <col min="13325" max="13325" width="14.28515625" style="1" customWidth="1"/>
    <col min="13326" max="13327" width="11.5703125" style="1" customWidth="1"/>
    <col min="13328" max="13328" width="21.7109375" style="1" customWidth="1"/>
    <col min="13329" max="13520" width="11.42578125" style="1"/>
    <col min="13521" max="13521" width="21.7109375" style="1" customWidth="1"/>
    <col min="13522" max="13522" width="13.7109375" style="1" customWidth="1"/>
    <col min="13523" max="13523" width="38.7109375" style="1" customWidth="1"/>
    <col min="13524" max="13524" width="3" style="1" bestFit="1" customWidth="1"/>
    <col min="13525" max="13525" width="32.28515625" style="1" customWidth="1"/>
    <col min="13526" max="13526" width="46.28515625" style="1" customWidth="1"/>
    <col min="13527" max="13527" width="19" style="1" customWidth="1"/>
    <col min="13528" max="13528" width="0" style="1" hidden="1" customWidth="1"/>
    <col min="13529" max="13529" width="17.7109375" style="1" customWidth="1"/>
    <col min="13530" max="13530" width="0" style="1" hidden="1" customWidth="1"/>
    <col min="13531" max="13531" width="22.28515625" style="1" customWidth="1"/>
    <col min="13532" max="13532" width="5.28515625" style="1" customWidth="1"/>
    <col min="13533" max="13533" width="36.28515625" style="1" customWidth="1"/>
    <col min="13534" max="13534" width="5.7109375" style="1" customWidth="1"/>
    <col min="13535" max="13535" width="0" style="1" hidden="1" customWidth="1"/>
    <col min="13536" max="13536" width="20.7109375" style="1" customWidth="1"/>
    <col min="13537" max="13537" width="4.7109375" style="1" customWidth="1"/>
    <col min="13538" max="13538" width="0" style="1" hidden="1" customWidth="1"/>
    <col min="13539" max="13539" width="24.7109375" style="1" customWidth="1"/>
    <col min="13540" max="13540" width="12.28515625" style="1" customWidth="1"/>
    <col min="13541" max="13541" width="0" style="1" hidden="1" customWidth="1"/>
    <col min="13542" max="13542" width="3.42578125" style="1" customWidth="1"/>
    <col min="13543" max="13543" width="0" style="1" hidden="1" customWidth="1"/>
    <col min="13544" max="13544" width="17.7109375" style="1" customWidth="1"/>
    <col min="13545" max="13545" width="3.42578125" style="1" customWidth="1"/>
    <col min="13546" max="13546" width="0" style="1" hidden="1" customWidth="1"/>
    <col min="13547" max="13547" width="23.7109375" style="1" customWidth="1"/>
    <col min="13548" max="13548" width="10" style="1" customWidth="1"/>
    <col min="13549" max="13549" width="0" style="1" hidden="1" customWidth="1"/>
    <col min="13550" max="13551" width="14.7109375" style="1" customWidth="1"/>
    <col min="13552" max="13552" width="12.7109375" style="1" customWidth="1"/>
    <col min="13553" max="13553" width="3.28515625" style="1" customWidth="1"/>
    <col min="13554" max="13554" width="30.28515625" style="1" customWidth="1"/>
    <col min="13555" max="13555" width="5" style="1" customWidth="1"/>
    <col min="13556" max="13556" width="0" style="1" hidden="1" customWidth="1"/>
    <col min="13557" max="13557" width="14.28515625" style="1" customWidth="1"/>
    <col min="13558" max="13558" width="5.7109375" style="1" customWidth="1"/>
    <col min="13559" max="13559" width="0" style="1" hidden="1" customWidth="1"/>
    <col min="13560" max="13560" width="17.28515625" style="1" customWidth="1"/>
    <col min="13561" max="13561" width="12.7109375" style="1" customWidth="1"/>
    <col min="13562" max="13562" width="0" style="1" hidden="1" customWidth="1"/>
    <col min="13563" max="13563" width="5.28515625" style="1" customWidth="1"/>
    <col min="13564" max="13564" width="0" style="1" hidden="1" customWidth="1"/>
    <col min="13565" max="13565" width="17" style="1" customWidth="1"/>
    <col min="13566" max="13566" width="6.28515625" style="1" customWidth="1"/>
    <col min="13567" max="13567" width="0" style="1" hidden="1" customWidth="1"/>
    <col min="13568" max="13568" width="14.28515625" style="1" customWidth="1"/>
    <col min="13569" max="13569" width="7.5703125" style="1" customWidth="1"/>
    <col min="13570" max="13570" width="0" style="1" hidden="1" customWidth="1"/>
    <col min="13571" max="13572" width="14.28515625" style="1" customWidth="1"/>
    <col min="13573" max="13573" width="20.7109375" style="1" customWidth="1"/>
    <col min="13574" max="13574" width="14.42578125" style="1" customWidth="1"/>
    <col min="13575" max="13575" width="15" style="1" customWidth="1"/>
    <col min="13576" max="13576" width="2.7109375" style="1" customWidth="1"/>
    <col min="13577" max="13577" width="11.7109375" style="1" customWidth="1"/>
    <col min="13578" max="13578" width="11.5703125" style="1" customWidth="1"/>
    <col min="13579" max="13579" width="2.28515625" style="1" customWidth="1"/>
    <col min="13580" max="13580" width="41" style="1" customWidth="1"/>
    <col min="13581" max="13581" width="14.28515625" style="1" customWidth="1"/>
    <col min="13582" max="13583" width="11.5703125" style="1" customWidth="1"/>
    <col min="13584" max="13584" width="21.7109375" style="1" customWidth="1"/>
    <col min="13585" max="13776" width="11.42578125" style="1"/>
    <col min="13777" max="13777" width="21.7109375" style="1" customWidth="1"/>
    <col min="13778" max="13778" width="13.7109375" style="1" customWidth="1"/>
    <col min="13779" max="13779" width="38.7109375" style="1" customWidth="1"/>
    <col min="13780" max="13780" width="3" style="1" bestFit="1" customWidth="1"/>
    <col min="13781" max="13781" width="32.28515625" style="1" customWidth="1"/>
    <col min="13782" max="13782" width="46.28515625" style="1" customWidth="1"/>
    <col min="13783" max="13783" width="19" style="1" customWidth="1"/>
    <col min="13784" max="13784" width="0" style="1" hidden="1" customWidth="1"/>
    <col min="13785" max="13785" width="17.7109375" style="1" customWidth="1"/>
    <col min="13786" max="13786" width="0" style="1" hidden="1" customWidth="1"/>
    <col min="13787" max="13787" width="22.28515625" style="1" customWidth="1"/>
    <col min="13788" max="13788" width="5.28515625" style="1" customWidth="1"/>
    <col min="13789" max="13789" width="36.28515625" style="1" customWidth="1"/>
    <col min="13790" max="13790" width="5.7109375" style="1" customWidth="1"/>
    <col min="13791" max="13791" width="0" style="1" hidden="1" customWidth="1"/>
    <col min="13792" max="13792" width="20.7109375" style="1" customWidth="1"/>
    <col min="13793" max="13793" width="4.7109375" style="1" customWidth="1"/>
    <col min="13794" max="13794" width="0" style="1" hidden="1" customWidth="1"/>
    <col min="13795" max="13795" width="24.7109375" style="1" customWidth="1"/>
    <col min="13796" max="13796" width="12.28515625" style="1" customWidth="1"/>
    <col min="13797" max="13797" width="0" style="1" hidden="1" customWidth="1"/>
    <col min="13798" max="13798" width="3.42578125" style="1" customWidth="1"/>
    <col min="13799" max="13799" width="0" style="1" hidden="1" customWidth="1"/>
    <col min="13800" max="13800" width="17.7109375" style="1" customWidth="1"/>
    <col min="13801" max="13801" width="3.42578125" style="1" customWidth="1"/>
    <col min="13802" max="13802" width="0" style="1" hidden="1" customWidth="1"/>
    <col min="13803" max="13803" width="23.7109375" style="1" customWidth="1"/>
    <col min="13804" max="13804" width="10" style="1" customWidth="1"/>
    <col min="13805" max="13805" width="0" style="1" hidden="1" customWidth="1"/>
    <col min="13806" max="13807" width="14.7109375" style="1" customWidth="1"/>
    <col min="13808" max="13808" width="12.7109375" style="1" customWidth="1"/>
    <col min="13809" max="13809" width="3.28515625" style="1" customWidth="1"/>
    <col min="13810" max="13810" width="30.28515625" style="1" customWidth="1"/>
    <col min="13811" max="13811" width="5" style="1" customWidth="1"/>
    <col min="13812" max="13812" width="0" style="1" hidden="1" customWidth="1"/>
    <col min="13813" max="13813" width="14.28515625" style="1" customWidth="1"/>
    <col min="13814" max="13814" width="5.7109375" style="1" customWidth="1"/>
    <col min="13815" max="13815" width="0" style="1" hidden="1" customWidth="1"/>
    <col min="13816" max="13816" width="17.28515625" style="1" customWidth="1"/>
    <col min="13817" max="13817" width="12.7109375" style="1" customWidth="1"/>
    <col min="13818" max="13818" width="0" style="1" hidden="1" customWidth="1"/>
    <col min="13819" max="13819" width="5.28515625" style="1" customWidth="1"/>
    <col min="13820" max="13820" width="0" style="1" hidden="1" customWidth="1"/>
    <col min="13821" max="13821" width="17" style="1" customWidth="1"/>
    <col min="13822" max="13822" width="6.28515625" style="1" customWidth="1"/>
    <col min="13823" max="13823" width="0" style="1" hidden="1" customWidth="1"/>
    <col min="13824" max="13824" width="14.28515625" style="1" customWidth="1"/>
    <col min="13825" max="13825" width="7.5703125" style="1" customWidth="1"/>
    <col min="13826" max="13826" width="0" style="1" hidden="1" customWidth="1"/>
    <col min="13827" max="13828" width="14.28515625" style="1" customWidth="1"/>
    <col min="13829" max="13829" width="20.7109375" style="1" customWidth="1"/>
    <col min="13830" max="13830" width="14.42578125" style="1" customWidth="1"/>
    <col min="13831" max="13831" width="15" style="1" customWidth="1"/>
    <col min="13832" max="13832" width="2.7109375" style="1" customWidth="1"/>
    <col min="13833" max="13833" width="11.7109375" style="1" customWidth="1"/>
    <col min="13834" max="13834" width="11.5703125" style="1" customWidth="1"/>
    <col min="13835" max="13835" width="2.28515625" style="1" customWidth="1"/>
    <col min="13836" max="13836" width="41" style="1" customWidth="1"/>
    <col min="13837" max="13837" width="14.28515625" style="1" customWidth="1"/>
    <col min="13838" max="13839" width="11.5703125" style="1" customWidth="1"/>
    <col min="13840" max="13840" width="21.7109375" style="1" customWidth="1"/>
    <col min="13841" max="14032" width="11.42578125" style="1"/>
    <col min="14033" max="14033" width="21.7109375" style="1" customWidth="1"/>
    <col min="14034" max="14034" width="13.7109375" style="1" customWidth="1"/>
    <col min="14035" max="14035" width="38.7109375" style="1" customWidth="1"/>
    <col min="14036" max="14036" width="3" style="1" bestFit="1" customWidth="1"/>
    <col min="14037" max="14037" width="32.28515625" style="1" customWidth="1"/>
    <col min="14038" max="14038" width="46.28515625" style="1" customWidth="1"/>
    <col min="14039" max="14039" width="19" style="1" customWidth="1"/>
    <col min="14040" max="14040" width="0" style="1" hidden="1" customWidth="1"/>
    <col min="14041" max="14041" width="17.7109375" style="1" customWidth="1"/>
    <col min="14042" max="14042" width="0" style="1" hidden="1" customWidth="1"/>
    <col min="14043" max="14043" width="22.28515625" style="1" customWidth="1"/>
    <col min="14044" max="14044" width="5.28515625" style="1" customWidth="1"/>
    <col min="14045" max="14045" width="36.28515625" style="1" customWidth="1"/>
    <col min="14046" max="14046" width="5.7109375" style="1" customWidth="1"/>
    <col min="14047" max="14047" width="0" style="1" hidden="1" customWidth="1"/>
    <col min="14048" max="14048" width="20.7109375" style="1" customWidth="1"/>
    <col min="14049" max="14049" width="4.7109375" style="1" customWidth="1"/>
    <col min="14050" max="14050" width="0" style="1" hidden="1" customWidth="1"/>
    <col min="14051" max="14051" width="24.7109375" style="1" customWidth="1"/>
    <col min="14052" max="14052" width="12.28515625" style="1" customWidth="1"/>
    <col min="14053" max="14053" width="0" style="1" hidden="1" customWidth="1"/>
    <col min="14054" max="14054" width="3.42578125" style="1" customWidth="1"/>
    <col min="14055" max="14055" width="0" style="1" hidden="1" customWidth="1"/>
    <col min="14056" max="14056" width="17.7109375" style="1" customWidth="1"/>
    <col min="14057" max="14057" width="3.42578125" style="1" customWidth="1"/>
    <col min="14058" max="14058" width="0" style="1" hidden="1" customWidth="1"/>
    <col min="14059" max="14059" width="23.7109375" style="1" customWidth="1"/>
    <col min="14060" max="14060" width="10" style="1" customWidth="1"/>
    <col min="14061" max="14061" width="0" style="1" hidden="1" customWidth="1"/>
    <col min="14062" max="14063" width="14.7109375" style="1" customWidth="1"/>
    <col min="14064" max="14064" width="12.7109375" style="1" customWidth="1"/>
    <col min="14065" max="14065" width="3.28515625" style="1" customWidth="1"/>
    <col min="14066" max="14066" width="30.28515625" style="1" customWidth="1"/>
    <col min="14067" max="14067" width="5" style="1" customWidth="1"/>
    <col min="14068" max="14068" width="0" style="1" hidden="1" customWidth="1"/>
    <col min="14069" max="14069" width="14.28515625" style="1" customWidth="1"/>
    <col min="14070" max="14070" width="5.7109375" style="1" customWidth="1"/>
    <col min="14071" max="14071" width="0" style="1" hidden="1" customWidth="1"/>
    <col min="14072" max="14072" width="17.28515625" style="1" customWidth="1"/>
    <col min="14073" max="14073" width="12.7109375" style="1" customWidth="1"/>
    <col min="14074" max="14074" width="0" style="1" hidden="1" customWidth="1"/>
    <col min="14075" max="14075" width="5.28515625" style="1" customWidth="1"/>
    <col min="14076" max="14076" width="0" style="1" hidden="1" customWidth="1"/>
    <col min="14077" max="14077" width="17" style="1" customWidth="1"/>
    <col min="14078" max="14078" width="6.28515625" style="1" customWidth="1"/>
    <col min="14079" max="14079" width="0" style="1" hidden="1" customWidth="1"/>
    <col min="14080" max="14080" width="14.28515625" style="1" customWidth="1"/>
    <col min="14081" max="14081" width="7.5703125" style="1" customWidth="1"/>
    <col min="14082" max="14082" width="0" style="1" hidden="1" customWidth="1"/>
    <col min="14083" max="14084" width="14.28515625" style="1" customWidth="1"/>
    <col min="14085" max="14085" width="20.7109375" style="1" customWidth="1"/>
    <col min="14086" max="14086" width="14.42578125" style="1" customWidth="1"/>
    <col min="14087" max="14087" width="15" style="1" customWidth="1"/>
    <col min="14088" max="14088" width="2.7109375" style="1" customWidth="1"/>
    <col min="14089" max="14089" width="11.7109375" style="1" customWidth="1"/>
    <col min="14090" max="14090" width="11.5703125" style="1" customWidth="1"/>
    <col min="14091" max="14091" width="2.28515625" style="1" customWidth="1"/>
    <col min="14092" max="14092" width="41" style="1" customWidth="1"/>
    <col min="14093" max="14093" width="14.28515625" style="1" customWidth="1"/>
    <col min="14094" max="14095" width="11.5703125" style="1" customWidth="1"/>
    <col min="14096" max="14096" width="21.7109375" style="1" customWidth="1"/>
    <col min="14097" max="14288" width="11.42578125" style="1"/>
    <col min="14289" max="14289" width="21.7109375" style="1" customWidth="1"/>
    <col min="14290" max="14290" width="13.7109375" style="1" customWidth="1"/>
    <col min="14291" max="14291" width="38.7109375" style="1" customWidth="1"/>
    <col min="14292" max="14292" width="3" style="1" bestFit="1" customWidth="1"/>
    <col min="14293" max="14293" width="32.28515625" style="1" customWidth="1"/>
    <col min="14294" max="14294" width="46.28515625" style="1" customWidth="1"/>
    <col min="14295" max="14295" width="19" style="1" customWidth="1"/>
    <col min="14296" max="14296" width="0" style="1" hidden="1" customWidth="1"/>
    <col min="14297" max="14297" width="17.7109375" style="1" customWidth="1"/>
    <col min="14298" max="14298" width="0" style="1" hidden="1" customWidth="1"/>
    <col min="14299" max="14299" width="22.28515625" style="1" customWidth="1"/>
    <col min="14300" max="14300" width="5.28515625" style="1" customWidth="1"/>
    <col min="14301" max="14301" width="36.28515625" style="1" customWidth="1"/>
    <col min="14302" max="14302" width="5.7109375" style="1" customWidth="1"/>
    <col min="14303" max="14303" width="0" style="1" hidden="1" customWidth="1"/>
    <col min="14304" max="14304" width="20.7109375" style="1" customWidth="1"/>
    <col min="14305" max="14305" width="4.7109375" style="1" customWidth="1"/>
    <col min="14306" max="14306" width="0" style="1" hidden="1" customWidth="1"/>
    <col min="14307" max="14307" width="24.7109375" style="1" customWidth="1"/>
    <col min="14308" max="14308" width="12.28515625" style="1" customWidth="1"/>
    <col min="14309" max="14309" width="0" style="1" hidden="1" customWidth="1"/>
    <col min="14310" max="14310" width="3.42578125" style="1" customWidth="1"/>
    <col min="14311" max="14311" width="0" style="1" hidden="1" customWidth="1"/>
    <col min="14312" max="14312" width="17.7109375" style="1" customWidth="1"/>
    <col min="14313" max="14313" width="3.42578125" style="1" customWidth="1"/>
    <col min="14314" max="14314" width="0" style="1" hidden="1" customWidth="1"/>
    <col min="14315" max="14315" width="23.7109375" style="1" customWidth="1"/>
    <col min="14316" max="14316" width="10" style="1" customWidth="1"/>
    <col min="14317" max="14317" width="0" style="1" hidden="1" customWidth="1"/>
    <col min="14318" max="14319" width="14.7109375" style="1" customWidth="1"/>
    <col min="14320" max="14320" width="12.7109375" style="1" customWidth="1"/>
    <col min="14321" max="14321" width="3.28515625" style="1" customWidth="1"/>
    <col min="14322" max="14322" width="30.28515625" style="1" customWidth="1"/>
    <col min="14323" max="14323" width="5" style="1" customWidth="1"/>
    <col min="14324" max="14324" width="0" style="1" hidden="1" customWidth="1"/>
    <col min="14325" max="14325" width="14.28515625" style="1" customWidth="1"/>
    <col min="14326" max="14326" width="5.7109375" style="1" customWidth="1"/>
    <col min="14327" max="14327" width="0" style="1" hidden="1" customWidth="1"/>
    <col min="14328" max="14328" width="17.28515625" style="1" customWidth="1"/>
    <col min="14329" max="14329" width="12.7109375" style="1" customWidth="1"/>
    <col min="14330" max="14330" width="0" style="1" hidden="1" customWidth="1"/>
    <col min="14331" max="14331" width="5.28515625" style="1" customWidth="1"/>
    <col min="14332" max="14332" width="0" style="1" hidden="1" customWidth="1"/>
    <col min="14333" max="14333" width="17" style="1" customWidth="1"/>
    <col min="14334" max="14334" width="6.28515625" style="1" customWidth="1"/>
    <col min="14335" max="14335" width="0" style="1" hidden="1" customWidth="1"/>
    <col min="14336" max="14336" width="14.28515625" style="1" customWidth="1"/>
    <col min="14337" max="14337" width="7.5703125" style="1" customWidth="1"/>
    <col min="14338" max="14338" width="0" style="1" hidden="1" customWidth="1"/>
    <col min="14339" max="14340" width="14.28515625" style="1" customWidth="1"/>
    <col min="14341" max="14341" width="20.7109375" style="1" customWidth="1"/>
    <col min="14342" max="14342" width="14.42578125" style="1" customWidth="1"/>
    <col min="14343" max="14343" width="15" style="1" customWidth="1"/>
    <col min="14344" max="14344" width="2.7109375" style="1" customWidth="1"/>
    <col min="14345" max="14345" width="11.7109375" style="1" customWidth="1"/>
    <col min="14346" max="14346" width="11.5703125" style="1" customWidth="1"/>
    <col min="14347" max="14347" width="2.28515625" style="1" customWidth="1"/>
    <col min="14348" max="14348" width="41" style="1" customWidth="1"/>
    <col min="14349" max="14349" width="14.28515625" style="1" customWidth="1"/>
    <col min="14350" max="14351" width="11.5703125" style="1" customWidth="1"/>
    <col min="14352" max="14352" width="21.7109375" style="1" customWidth="1"/>
    <col min="14353" max="14544" width="11.42578125" style="1"/>
    <col min="14545" max="14545" width="21.7109375" style="1" customWidth="1"/>
    <col min="14546" max="14546" width="13.7109375" style="1" customWidth="1"/>
    <col min="14547" max="14547" width="38.7109375" style="1" customWidth="1"/>
    <col min="14548" max="14548" width="3" style="1" bestFit="1" customWidth="1"/>
    <col min="14549" max="14549" width="32.28515625" style="1" customWidth="1"/>
    <col min="14550" max="14550" width="46.28515625" style="1" customWidth="1"/>
    <col min="14551" max="14551" width="19" style="1" customWidth="1"/>
    <col min="14552" max="14552" width="0" style="1" hidden="1" customWidth="1"/>
    <col min="14553" max="14553" width="17.7109375" style="1" customWidth="1"/>
    <col min="14554" max="14554" width="0" style="1" hidden="1" customWidth="1"/>
    <col min="14555" max="14555" width="22.28515625" style="1" customWidth="1"/>
    <col min="14556" max="14556" width="5.28515625" style="1" customWidth="1"/>
    <col min="14557" max="14557" width="36.28515625" style="1" customWidth="1"/>
    <col min="14558" max="14558" width="5.7109375" style="1" customWidth="1"/>
    <col min="14559" max="14559" width="0" style="1" hidden="1" customWidth="1"/>
    <col min="14560" max="14560" width="20.7109375" style="1" customWidth="1"/>
    <col min="14561" max="14561" width="4.7109375" style="1" customWidth="1"/>
    <col min="14562" max="14562" width="0" style="1" hidden="1" customWidth="1"/>
    <col min="14563" max="14563" width="24.7109375" style="1" customWidth="1"/>
    <col min="14564" max="14564" width="12.28515625" style="1" customWidth="1"/>
    <col min="14565" max="14565" width="0" style="1" hidden="1" customWidth="1"/>
    <col min="14566" max="14566" width="3.42578125" style="1" customWidth="1"/>
    <col min="14567" max="14567" width="0" style="1" hidden="1" customWidth="1"/>
    <col min="14568" max="14568" width="17.7109375" style="1" customWidth="1"/>
    <col min="14569" max="14569" width="3.42578125" style="1" customWidth="1"/>
    <col min="14570" max="14570" width="0" style="1" hidden="1" customWidth="1"/>
    <col min="14571" max="14571" width="23.7109375" style="1" customWidth="1"/>
    <col min="14572" max="14572" width="10" style="1" customWidth="1"/>
    <col min="14573" max="14573" width="0" style="1" hidden="1" customWidth="1"/>
    <col min="14574" max="14575" width="14.7109375" style="1" customWidth="1"/>
    <col min="14576" max="14576" width="12.7109375" style="1" customWidth="1"/>
    <col min="14577" max="14577" width="3.28515625" style="1" customWidth="1"/>
    <col min="14578" max="14578" width="30.28515625" style="1" customWidth="1"/>
    <col min="14579" max="14579" width="5" style="1" customWidth="1"/>
    <col min="14580" max="14580" width="0" style="1" hidden="1" customWidth="1"/>
    <col min="14581" max="14581" width="14.28515625" style="1" customWidth="1"/>
    <col min="14582" max="14582" width="5.7109375" style="1" customWidth="1"/>
    <col min="14583" max="14583" width="0" style="1" hidden="1" customWidth="1"/>
    <col min="14584" max="14584" width="17.28515625" style="1" customWidth="1"/>
    <col min="14585" max="14585" width="12.7109375" style="1" customWidth="1"/>
    <col min="14586" max="14586" width="0" style="1" hidden="1" customWidth="1"/>
    <col min="14587" max="14587" width="5.28515625" style="1" customWidth="1"/>
    <col min="14588" max="14588" width="0" style="1" hidden="1" customWidth="1"/>
    <col min="14589" max="14589" width="17" style="1" customWidth="1"/>
    <col min="14590" max="14590" width="6.28515625" style="1" customWidth="1"/>
    <col min="14591" max="14591" width="0" style="1" hidden="1" customWidth="1"/>
    <col min="14592" max="14592" width="14.28515625" style="1" customWidth="1"/>
    <col min="14593" max="14593" width="7.5703125" style="1" customWidth="1"/>
    <col min="14594" max="14594" width="0" style="1" hidden="1" customWidth="1"/>
    <col min="14595" max="14596" width="14.28515625" style="1" customWidth="1"/>
    <col min="14597" max="14597" width="20.7109375" style="1" customWidth="1"/>
    <col min="14598" max="14598" width="14.42578125" style="1" customWidth="1"/>
    <col min="14599" max="14599" width="15" style="1" customWidth="1"/>
    <col min="14600" max="14600" width="2.7109375" style="1" customWidth="1"/>
    <col min="14601" max="14601" width="11.7109375" style="1" customWidth="1"/>
    <col min="14602" max="14602" width="11.5703125" style="1" customWidth="1"/>
    <col min="14603" max="14603" width="2.28515625" style="1" customWidth="1"/>
    <col min="14604" max="14604" width="41" style="1" customWidth="1"/>
    <col min="14605" max="14605" width="14.28515625" style="1" customWidth="1"/>
    <col min="14606" max="14607" width="11.5703125" style="1" customWidth="1"/>
    <col min="14608" max="14608" width="21.7109375" style="1" customWidth="1"/>
    <col min="14609" max="14800" width="11.42578125" style="1"/>
    <col min="14801" max="14801" width="21.7109375" style="1" customWidth="1"/>
    <col min="14802" max="14802" width="13.7109375" style="1" customWidth="1"/>
    <col min="14803" max="14803" width="38.7109375" style="1" customWidth="1"/>
    <col min="14804" max="14804" width="3" style="1" bestFit="1" customWidth="1"/>
    <col min="14805" max="14805" width="32.28515625" style="1" customWidth="1"/>
    <col min="14806" max="14806" width="46.28515625" style="1" customWidth="1"/>
    <col min="14807" max="14807" width="19" style="1" customWidth="1"/>
    <col min="14808" max="14808" width="0" style="1" hidden="1" customWidth="1"/>
    <col min="14809" max="14809" width="17.7109375" style="1" customWidth="1"/>
    <col min="14810" max="14810" width="0" style="1" hidden="1" customWidth="1"/>
    <col min="14811" max="14811" width="22.28515625" style="1" customWidth="1"/>
    <col min="14812" max="14812" width="5.28515625" style="1" customWidth="1"/>
    <col min="14813" max="14813" width="36.28515625" style="1" customWidth="1"/>
    <col min="14814" max="14814" width="5.7109375" style="1" customWidth="1"/>
    <col min="14815" max="14815" width="0" style="1" hidden="1" customWidth="1"/>
    <col min="14816" max="14816" width="20.7109375" style="1" customWidth="1"/>
    <col min="14817" max="14817" width="4.7109375" style="1" customWidth="1"/>
    <col min="14818" max="14818" width="0" style="1" hidden="1" customWidth="1"/>
    <col min="14819" max="14819" width="24.7109375" style="1" customWidth="1"/>
    <col min="14820" max="14820" width="12.28515625" style="1" customWidth="1"/>
    <col min="14821" max="14821" width="0" style="1" hidden="1" customWidth="1"/>
    <col min="14822" max="14822" width="3.42578125" style="1" customWidth="1"/>
    <col min="14823" max="14823" width="0" style="1" hidden="1" customWidth="1"/>
    <col min="14824" max="14824" width="17.7109375" style="1" customWidth="1"/>
    <col min="14825" max="14825" width="3.42578125" style="1" customWidth="1"/>
    <col min="14826" max="14826" width="0" style="1" hidden="1" customWidth="1"/>
    <col min="14827" max="14827" width="23.7109375" style="1" customWidth="1"/>
    <col min="14828" max="14828" width="10" style="1" customWidth="1"/>
    <col min="14829" max="14829" width="0" style="1" hidden="1" customWidth="1"/>
    <col min="14830" max="14831" width="14.7109375" style="1" customWidth="1"/>
    <col min="14832" max="14832" width="12.7109375" style="1" customWidth="1"/>
    <col min="14833" max="14833" width="3.28515625" style="1" customWidth="1"/>
    <col min="14834" max="14834" width="30.28515625" style="1" customWidth="1"/>
    <col min="14835" max="14835" width="5" style="1" customWidth="1"/>
    <col min="14836" max="14836" width="0" style="1" hidden="1" customWidth="1"/>
    <col min="14837" max="14837" width="14.28515625" style="1" customWidth="1"/>
    <col min="14838" max="14838" width="5.7109375" style="1" customWidth="1"/>
    <col min="14839" max="14839" width="0" style="1" hidden="1" customWidth="1"/>
    <col min="14840" max="14840" width="17.28515625" style="1" customWidth="1"/>
    <col min="14841" max="14841" width="12.7109375" style="1" customWidth="1"/>
    <col min="14842" max="14842" width="0" style="1" hidden="1" customWidth="1"/>
    <col min="14843" max="14843" width="5.28515625" style="1" customWidth="1"/>
    <col min="14844" max="14844" width="0" style="1" hidden="1" customWidth="1"/>
    <col min="14845" max="14845" width="17" style="1" customWidth="1"/>
    <col min="14846" max="14846" width="6.28515625" style="1" customWidth="1"/>
    <col min="14847" max="14847" width="0" style="1" hidden="1" customWidth="1"/>
    <col min="14848" max="14848" width="14.28515625" style="1" customWidth="1"/>
    <col min="14849" max="14849" width="7.5703125" style="1" customWidth="1"/>
    <col min="14850" max="14850" width="0" style="1" hidden="1" customWidth="1"/>
    <col min="14851" max="14852" width="14.28515625" style="1" customWidth="1"/>
    <col min="14853" max="14853" width="20.7109375" style="1" customWidth="1"/>
    <col min="14854" max="14854" width="14.42578125" style="1" customWidth="1"/>
    <col min="14855" max="14855" width="15" style="1" customWidth="1"/>
    <col min="14856" max="14856" width="2.7109375" style="1" customWidth="1"/>
    <col min="14857" max="14857" width="11.7109375" style="1" customWidth="1"/>
    <col min="14858" max="14858" width="11.5703125" style="1" customWidth="1"/>
    <col min="14859" max="14859" width="2.28515625" style="1" customWidth="1"/>
    <col min="14860" max="14860" width="41" style="1" customWidth="1"/>
    <col min="14861" max="14861" width="14.28515625" style="1" customWidth="1"/>
    <col min="14862" max="14863" width="11.5703125" style="1" customWidth="1"/>
    <col min="14864" max="14864" width="21.7109375" style="1" customWidth="1"/>
    <col min="14865" max="15056" width="11.42578125" style="1"/>
    <col min="15057" max="15057" width="21.7109375" style="1" customWidth="1"/>
    <col min="15058" max="15058" width="13.7109375" style="1" customWidth="1"/>
    <col min="15059" max="15059" width="38.7109375" style="1" customWidth="1"/>
    <col min="15060" max="15060" width="3" style="1" bestFit="1" customWidth="1"/>
    <col min="15061" max="15061" width="32.28515625" style="1" customWidth="1"/>
    <col min="15062" max="15062" width="46.28515625" style="1" customWidth="1"/>
    <col min="15063" max="15063" width="19" style="1" customWidth="1"/>
    <col min="15064" max="15064" width="0" style="1" hidden="1" customWidth="1"/>
    <col min="15065" max="15065" width="17.7109375" style="1" customWidth="1"/>
    <col min="15066" max="15066" width="0" style="1" hidden="1" customWidth="1"/>
    <col min="15067" max="15067" width="22.28515625" style="1" customWidth="1"/>
    <col min="15068" max="15068" width="5.28515625" style="1" customWidth="1"/>
    <col min="15069" max="15069" width="36.28515625" style="1" customWidth="1"/>
    <col min="15070" max="15070" width="5.7109375" style="1" customWidth="1"/>
    <col min="15071" max="15071" width="0" style="1" hidden="1" customWidth="1"/>
    <col min="15072" max="15072" width="20.7109375" style="1" customWidth="1"/>
    <col min="15073" max="15073" width="4.7109375" style="1" customWidth="1"/>
    <col min="15074" max="15074" width="0" style="1" hidden="1" customWidth="1"/>
    <col min="15075" max="15075" width="24.7109375" style="1" customWidth="1"/>
    <col min="15076" max="15076" width="12.28515625" style="1" customWidth="1"/>
    <col min="15077" max="15077" width="0" style="1" hidden="1" customWidth="1"/>
    <col min="15078" max="15078" width="3.42578125" style="1" customWidth="1"/>
    <col min="15079" max="15079" width="0" style="1" hidden="1" customWidth="1"/>
    <col min="15080" max="15080" width="17.7109375" style="1" customWidth="1"/>
    <col min="15081" max="15081" width="3.42578125" style="1" customWidth="1"/>
    <col min="15082" max="15082" width="0" style="1" hidden="1" customWidth="1"/>
    <col min="15083" max="15083" width="23.7109375" style="1" customWidth="1"/>
    <col min="15084" max="15084" width="10" style="1" customWidth="1"/>
    <col min="15085" max="15085" width="0" style="1" hidden="1" customWidth="1"/>
    <col min="15086" max="15087" width="14.7109375" style="1" customWidth="1"/>
    <col min="15088" max="15088" width="12.7109375" style="1" customWidth="1"/>
    <col min="15089" max="15089" width="3.28515625" style="1" customWidth="1"/>
    <col min="15090" max="15090" width="30.28515625" style="1" customWidth="1"/>
    <col min="15091" max="15091" width="5" style="1" customWidth="1"/>
    <col min="15092" max="15092" width="0" style="1" hidden="1" customWidth="1"/>
    <col min="15093" max="15093" width="14.28515625" style="1" customWidth="1"/>
    <col min="15094" max="15094" width="5.7109375" style="1" customWidth="1"/>
    <col min="15095" max="15095" width="0" style="1" hidden="1" customWidth="1"/>
    <col min="15096" max="15096" width="17.28515625" style="1" customWidth="1"/>
    <col min="15097" max="15097" width="12.7109375" style="1" customWidth="1"/>
    <col min="15098" max="15098" width="0" style="1" hidden="1" customWidth="1"/>
    <col min="15099" max="15099" width="5.28515625" style="1" customWidth="1"/>
    <col min="15100" max="15100" width="0" style="1" hidden="1" customWidth="1"/>
    <col min="15101" max="15101" width="17" style="1" customWidth="1"/>
    <col min="15102" max="15102" width="6.28515625" style="1" customWidth="1"/>
    <col min="15103" max="15103" width="0" style="1" hidden="1" customWidth="1"/>
    <col min="15104" max="15104" width="14.28515625" style="1" customWidth="1"/>
    <col min="15105" max="15105" width="7.5703125" style="1" customWidth="1"/>
    <col min="15106" max="15106" width="0" style="1" hidden="1" customWidth="1"/>
    <col min="15107" max="15108" width="14.28515625" style="1" customWidth="1"/>
    <col min="15109" max="15109" width="20.7109375" style="1" customWidth="1"/>
    <col min="15110" max="15110" width="14.42578125" style="1" customWidth="1"/>
    <col min="15111" max="15111" width="15" style="1" customWidth="1"/>
    <col min="15112" max="15112" width="2.7109375" style="1" customWidth="1"/>
    <col min="15113" max="15113" width="11.7109375" style="1" customWidth="1"/>
    <col min="15114" max="15114" width="11.5703125" style="1" customWidth="1"/>
    <col min="15115" max="15115" width="2.28515625" style="1" customWidth="1"/>
    <col min="15116" max="15116" width="41" style="1" customWidth="1"/>
    <col min="15117" max="15117" width="14.28515625" style="1" customWidth="1"/>
    <col min="15118" max="15119" width="11.5703125" style="1" customWidth="1"/>
    <col min="15120" max="15120" width="21.7109375" style="1" customWidth="1"/>
    <col min="15121" max="15312" width="11.42578125" style="1"/>
    <col min="15313" max="15313" width="21.7109375" style="1" customWidth="1"/>
    <col min="15314" max="15314" width="13.7109375" style="1" customWidth="1"/>
    <col min="15315" max="15315" width="38.7109375" style="1" customWidth="1"/>
    <col min="15316" max="15316" width="3" style="1" bestFit="1" customWidth="1"/>
    <col min="15317" max="15317" width="32.28515625" style="1" customWidth="1"/>
    <col min="15318" max="15318" width="46.28515625" style="1" customWidth="1"/>
    <col min="15319" max="15319" width="19" style="1" customWidth="1"/>
    <col min="15320" max="15320" width="0" style="1" hidden="1" customWidth="1"/>
    <col min="15321" max="15321" width="17.7109375" style="1" customWidth="1"/>
    <col min="15322" max="15322" width="0" style="1" hidden="1" customWidth="1"/>
    <col min="15323" max="15323" width="22.28515625" style="1" customWidth="1"/>
    <col min="15324" max="15324" width="5.28515625" style="1" customWidth="1"/>
    <col min="15325" max="15325" width="36.28515625" style="1" customWidth="1"/>
    <col min="15326" max="15326" width="5.7109375" style="1" customWidth="1"/>
    <col min="15327" max="15327" width="0" style="1" hidden="1" customWidth="1"/>
    <col min="15328" max="15328" width="20.7109375" style="1" customWidth="1"/>
    <col min="15329" max="15329" width="4.7109375" style="1" customWidth="1"/>
    <col min="15330" max="15330" width="0" style="1" hidden="1" customWidth="1"/>
    <col min="15331" max="15331" width="24.7109375" style="1" customWidth="1"/>
    <col min="15332" max="15332" width="12.28515625" style="1" customWidth="1"/>
    <col min="15333" max="15333" width="0" style="1" hidden="1" customWidth="1"/>
    <col min="15334" max="15334" width="3.42578125" style="1" customWidth="1"/>
    <col min="15335" max="15335" width="0" style="1" hidden="1" customWidth="1"/>
    <col min="15336" max="15336" width="17.7109375" style="1" customWidth="1"/>
    <col min="15337" max="15337" width="3.42578125" style="1" customWidth="1"/>
    <col min="15338" max="15338" width="0" style="1" hidden="1" customWidth="1"/>
    <col min="15339" max="15339" width="23.7109375" style="1" customWidth="1"/>
    <col min="15340" max="15340" width="10" style="1" customWidth="1"/>
    <col min="15341" max="15341" width="0" style="1" hidden="1" customWidth="1"/>
    <col min="15342" max="15343" width="14.7109375" style="1" customWidth="1"/>
    <col min="15344" max="15344" width="12.7109375" style="1" customWidth="1"/>
    <col min="15345" max="15345" width="3.28515625" style="1" customWidth="1"/>
    <col min="15346" max="15346" width="30.28515625" style="1" customWidth="1"/>
    <col min="15347" max="15347" width="5" style="1" customWidth="1"/>
    <col min="15348" max="15348" width="0" style="1" hidden="1" customWidth="1"/>
    <col min="15349" max="15349" width="14.28515625" style="1" customWidth="1"/>
    <col min="15350" max="15350" width="5.7109375" style="1" customWidth="1"/>
    <col min="15351" max="15351" width="0" style="1" hidden="1" customWidth="1"/>
    <col min="15352" max="15352" width="17.28515625" style="1" customWidth="1"/>
    <col min="15353" max="15353" width="12.7109375" style="1" customWidth="1"/>
    <col min="15354" max="15354" width="0" style="1" hidden="1" customWidth="1"/>
    <col min="15355" max="15355" width="5.28515625" style="1" customWidth="1"/>
    <col min="15356" max="15356" width="0" style="1" hidden="1" customWidth="1"/>
    <col min="15357" max="15357" width="17" style="1" customWidth="1"/>
    <col min="15358" max="15358" width="6.28515625" style="1" customWidth="1"/>
    <col min="15359" max="15359" width="0" style="1" hidden="1" customWidth="1"/>
    <col min="15360" max="15360" width="14.28515625" style="1" customWidth="1"/>
    <col min="15361" max="15361" width="7.5703125" style="1" customWidth="1"/>
    <col min="15362" max="15362" width="0" style="1" hidden="1" customWidth="1"/>
    <col min="15363" max="15364" width="14.28515625" style="1" customWidth="1"/>
    <col min="15365" max="15365" width="20.7109375" style="1" customWidth="1"/>
    <col min="15366" max="15366" width="14.42578125" style="1" customWidth="1"/>
    <col min="15367" max="15367" width="15" style="1" customWidth="1"/>
    <col min="15368" max="15368" width="2.7109375" style="1" customWidth="1"/>
    <col min="15369" max="15369" width="11.7109375" style="1" customWidth="1"/>
    <col min="15370" max="15370" width="11.5703125" style="1" customWidth="1"/>
    <col min="15371" max="15371" width="2.28515625" style="1" customWidth="1"/>
    <col min="15372" max="15372" width="41" style="1" customWidth="1"/>
    <col min="15373" max="15373" width="14.28515625" style="1" customWidth="1"/>
    <col min="15374" max="15375" width="11.5703125" style="1" customWidth="1"/>
    <col min="15376" max="15376" width="21.7109375" style="1" customWidth="1"/>
    <col min="15377" max="15568" width="11.42578125" style="1"/>
    <col min="15569" max="15569" width="21.7109375" style="1" customWidth="1"/>
    <col min="15570" max="15570" width="13.7109375" style="1" customWidth="1"/>
    <col min="15571" max="15571" width="38.7109375" style="1" customWidth="1"/>
    <col min="15572" max="15572" width="3" style="1" bestFit="1" customWidth="1"/>
    <col min="15573" max="15573" width="32.28515625" style="1" customWidth="1"/>
    <col min="15574" max="15574" width="46.28515625" style="1" customWidth="1"/>
    <col min="15575" max="15575" width="19" style="1" customWidth="1"/>
    <col min="15576" max="15576" width="0" style="1" hidden="1" customWidth="1"/>
    <col min="15577" max="15577" width="17.7109375" style="1" customWidth="1"/>
    <col min="15578" max="15578" width="0" style="1" hidden="1" customWidth="1"/>
    <col min="15579" max="15579" width="22.28515625" style="1" customWidth="1"/>
    <col min="15580" max="15580" width="5.28515625" style="1" customWidth="1"/>
    <col min="15581" max="15581" width="36.28515625" style="1" customWidth="1"/>
    <col min="15582" max="15582" width="5.7109375" style="1" customWidth="1"/>
    <col min="15583" max="15583" width="0" style="1" hidden="1" customWidth="1"/>
    <col min="15584" max="15584" width="20.7109375" style="1" customWidth="1"/>
    <col min="15585" max="15585" width="4.7109375" style="1" customWidth="1"/>
    <col min="15586" max="15586" width="0" style="1" hidden="1" customWidth="1"/>
    <col min="15587" max="15587" width="24.7109375" style="1" customWidth="1"/>
    <col min="15588" max="15588" width="12.28515625" style="1" customWidth="1"/>
    <col min="15589" max="15589" width="0" style="1" hidden="1" customWidth="1"/>
    <col min="15590" max="15590" width="3.42578125" style="1" customWidth="1"/>
    <col min="15591" max="15591" width="0" style="1" hidden="1" customWidth="1"/>
    <col min="15592" max="15592" width="17.7109375" style="1" customWidth="1"/>
    <col min="15593" max="15593" width="3.42578125" style="1" customWidth="1"/>
    <col min="15594" max="15594" width="0" style="1" hidden="1" customWidth="1"/>
    <col min="15595" max="15595" width="23.7109375" style="1" customWidth="1"/>
    <col min="15596" max="15596" width="10" style="1" customWidth="1"/>
    <col min="15597" max="15597" width="0" style="1" hidden="1" customWidth="1"/>
    <col min="15598" max="15599" width="14.7109375" style="1" customWidth="1"/>
    <col min="15600" max="15600" width="12.7109375" style="1" customWidth="1"/>
    <col min="15601" max="15601" width="3.28515625" style="1" customWidth="1"/>
    <col min="15602" max="15602" width="30.28515625" style="1" customWidth="1"/>
    <col min="15603" max="15603" width="5" style="1" customWidth="1"/>
    <col min="15604" max="15604" width="0" style="1" hidden="1" customWidth="1"/>
    <col min="15605" max="15605" width="14.28515625" style="1" customWidth="1"/>
    <col min="15606" max="15606" width="5.7109375" style="1" customWidth="1"/>
    <col min="15607" max="15607" width="0" style="1" hidden="1" customWidth="1"/>
    <col min="15608" max="15608" width="17.28515625" style="1" customWidth="1"/>
    <col min="15609" max="15609" width="12.7109375" style="1" customWidth="1"/>
    <col min="15610" max="15610" width="0" style="1" hidden="1" customWidth="1"/>
    <col min="15611" max="15611" width="5.28515625" style="1" customWidth="1"/>
    <col min="15612" max="15612" width="0" style="1" hidden="1" customWidth="1"/>
    <col min="15613" max="15613" width="17" style="1" customWidth="1"/>
    <col min="15614" max="15614" width="6.28515625" style="1" customWidth="1"/>
    <col min="15615" max="15615" width="0" style="1" hidden="1" customWidth="1"/>
    <col min="15616" max="15616" width="14.28515625" style="1" customWidth="1"/>
    <col min="15617" max="15617" width="7.5703125" style="1" customWidth="1"/>
    <col min="15618" max="15618" width="0" style="1" hidden="1" customWidth="1"/>
    <col min="15619" max="15620" width="14.28515625" style="1" customWidth="1"/>
    <col min="15621" max="15621" width="20.7109375" style="1" customWidth="1"/>
    <col min="15622" max="15622" width="14.42578125" style="1" customWidth="1"/>
    <col min="15623" max="15623" width="15" style="1" customWidth="1"/>
    <col min="15624" max="15624" width="2.7109375" style="1" customWidth="1"/>
    <col min="15625" max="15625" width="11.7109375" style="1" customWidth="1"/>
    <col min="15626" max="15626" width="11.5703125" style="1" customWidth="1"/>
    <col min="15627" max="15627" width="2.28515625" style="1" customWidth="1"/>
    <col min="15628" max="15628" width="41" style="1" customWidth="1"/>
    <col min="15629" max="15629" width="14.28515625" style="1" customWidth="1"/>
    <col min="15630" max="15631" width="11.5703125" style="1" customWidth="1"/>
    <col min="15632" max="15632" width="21.7109375" style="1" customWidth="1"/>
    <col min="15633" max="15824" width="11.42578125" style="1"/>
    <col min="15825" max="15825" width="21.7109375" style="1" customWidth="1"/>
    <col min="15826" max="15826" width="13.7109375" style="1" customWidth="1"/>
    <col min="15827" max="15827" width="38.7109375" style="1" customWidth="1"/>
    <col min="15828" max="15828" width="3" style="1" bestFit="1" customWidth="1"/>
    <col min="15829" max="15829" width="32.28515625" style="1" customWidth="1"/>
    <col min="15830" max="15830" width="46.28515625" style="1" customWidth="1"/>
    <col min="15831" max="15831" width="19" style="1" customWidth="1"/>
    <col min="15832" max="15832" width="0" style="1" hidden="1" customWidth="1"/>
    <col min="15833" max="15833" width="17.7109375" style="1" customWidth="1"/>
    <col min="15834" max="15834" width="0" style="1" hidden="1" customWidth="1"/>
    <col min="15835" max="15835" width="22.28515625" style="1" customWidth="1"/>
    <col min="15836" max="15836" width="5.28515625" style="1" customWidth="1"/>
    <col min="15837" max="15837" width="36.28515625" style="1" customWidth="1"/>
    <col min="15838" max="15838" width="5.7109375" style="1" customWidth="1"/>
    <col min="15839" max="15839" width="0" style="1" hidden="1" customWidth="1"/>
    <col min="15840" max="15840" width="20.7109375" style="1" customWidth="1"/>
    <col min="15841" max="15841" width="4.7109375" style="1" customWidth="1"/>
    <col min="15842" max="15842" width="0" style="1" hidden="1" customWidth="1"/>
    <col min="15843" max="15843" width="24.7109375" style="1" customWidth="1"/>
    <col min="15844" max="15844" width="12.28515625" style="1" customWidth="1"/>
    <col min="15845" max="15845" width="0" style="1" hidden="1" customWidth="1"/>
    <col min="15846" max="15846" width="3.42578125" style="1" customWidth="1"/>
    <col min="15847" max="15847" width="0" style="1" hidden="1" customWidth="1"/>
    <col min="15848" max="15848" width="17.7109375" style="1" customWidth="1"/>
    <col min="15849" max="15849" width="3.42578125" style="1" customWidth="1"/>
    <col min="15850" max="15850" width="0" style="1" hidden="1" customWidth="1"/>
    <col min="15851" max="15851" width="23.7109375" style="1" customWidth="1"/>
    <col min="15852" max="15852" width="10" style="1" customWidth="1"/>
    <col min="15853" max="15853" width="0" style="1" hidden="1" customWidth="1"/>
    <col min="15854" max="15855" width="14.7109375" style="1" customWidth="1"/>
    <col min="15856" max="15856" width="12.7109375" style="1" customWidth="1"/>
    <col min="15857" max="15857" width="3.28515625" style="1" customWidth="1"/>
    <col min="15858" max="15858" width="30.28515625" style="1" customWidth="1"/>
    <col min="15859" max="15859" width="5" style="1" customWidth="1"/>
    <col min="15860" max="15860" width="0" style="1" hidden="1" customWidth="1"/>
    <col min="15861" max="15861" width="14.28515625" style="1" customWidth="1"/>
    <col min="15862" max="15862" width="5.7109375" style="1" customWidth="1"/>
    <col min="15863" max="15863" width="0" style="1" hidden="1" customWidth="1"/>
    <col min="15864" max="15864" width="17.28515625" style="1" customWidth="1"/>
    <col min="15865" max="15865" width="12.7109375" style="1" customWidth="1"/>
    <col min="15866" max="15866" width="0" style="1" hidden="1" customWidth="1"/>
    <col min="15867" max="15867" width="5.28515625" style="1" customWidth="1"/>
    <col min="15868" max="15868" width="0" style="1" hidden="1" customWidth="1"/>
    <col min="15869" max="15869" width="17" style="1" customWidth="1"/>
    <col min="15870" max="15870" width="6.28515625" style="1" customWidth="1"/>
    <col min="15871" max="15871" width="0" style="1" hidden="1" customWidth="1"/>
    <col min="15872" max="15872" width="14.28515625" style="1" customWidth="1"/>
    <col min="15873" max="15873" width="7.5703125" style="1" customWidth="1"/>
    <col min="15874" max="15874" width="0" style="1" hidden="1" customWidth="1"/>
    <col min="15875" max="15876" width="14.28515625" style="1" customWidth="1"/>
    <col min="15877" max="15877" width="20.7109375" style="1" customWidth="1"/>
    <col min="15878" max="15878" width="14.42578125" style="1" customWidth="1"/>
    <col min="15879" max="15879" width="15" style="1" customWidth="1"/>
    <col min="15880" max="15880" width="2.7109375" style="1" customWidth="1"/>
    <col min="15881" max="15881" width="11.7109375" style="1" customWidth="1"/>
    <col min="15882" max="15882" width="11.5703125" style="1" customWidth="1"/>
    <col min="15883" max="15883" width="2.28515625" style="1" customWidth="1"/>
    <col min="15884" max="15884" width="41" style="1" customWidth="1"/>
    <col min="15885" max="15885" width="14.28515625" style="1" customWidth="1"/>
    <col min="15886" max="15887" width="11.5703125" style="1" customWidth="1"/>
    <col min="15888" max="15888" width="21.7109375" style="1" customWidth="1"/>
    <col min="15889" max="16080" width="11.42578125" style="1"/>
    <col min="16081" max="16081" width="21.7109375" style="1" customWidth="1"/>
    <col min="16082" max="16082" width="13.7109375" style="1" customWidth="1"/>
    <col min="16083" max="16083" width="38.7109375" style="1" customWidth="1"/>
    <col min="16084" max="16084" width="3" style="1" bestFit="1" customWidth="1"/>
    <col min="16085" max="16085" width="32.28515625" style="1" customWidth="1"/>
    <col min="16086" max="16086" width="46.28515625" style="1" customWidth="1"/>
    <col min="16087" max="16087" width="19" style="1" customWidth="1"/>
    <col min="16088" max="16088" width="0" style="1" hidden="1" customWidth="1"/>
    <col min="16089" max="16089" width="17.7109375" style="1" customWidth="1"/>
    <col min="16090" max="16090" width="0" style="1" hidden="1" customWidth="1"/>
    <col min="16091" max="16091" width="22.28515625" style="1" customWidth="1"/>
    <col min="16092" max="16092" width="5.28515625" style="1" customWidth="1"/>
    <col min="16093" max="16093" width="36.28515625" style="1" customWidth="1"/>
    <col min="16094" max="16094" width="5.7109375" style="1" customWidth="1"/>
    <col min="16095" max="16095" width="0" style="1" hidden="1" customWidth="1"/>
    <col min="16096" max="16096" width="20.7109375" style="1" customWidth="1"/>
    <col min="16097" max="16097" width="4.7109375" style="1" customWidth="1"/>
    <col min="16098" max="16098" width="0" style="1" hidden="1" customWidth="1"/>
    <col min="16099" max="16099" width="24.7109375" style="1" customWidth="1"/>
    <col min="16100" max="16100" width="12.28515625" style="1" customWidth="1"/>
    <col min="16101" max="16101" width="0" style="1" hidden="1" customWidth="1"/>
    <col min="16102" max="16102" width="3.42578125" style="1" customWidth="1"/>
    <col min="16103" max="16103" width="0" style="1" hidden="1" customWidth="1"/>
    <col min="16104" max="16104" width="17.7109375" style="1" customWidth="1"/>
    <col min="16105" max="16105" width="3.42578125" style="1" customWidth="1"/>
    <col min="16106" max="16106" width="0" style="1" hidden="1" customWidth="1"/>
    <col min="16107" max="16107" width="23.7109375" style="1" customWidth="1"/>
    <col min="16108" max="16108" width="10" style="1" customWidth="1"/>
    <col min="16109" max="16109" width="0" style="1" hidden="1" customWidth="1"/>
    <col min="16110" max="16111" width="14.7109375" style="1" customWidth="1"/>
    <col min="16112" max="16112" width="12.7109375" style="1" customWidth="1"/>
    <col min="16113" max="16113" width="3.28515625" style="1" customWidth="1"/>
    <col min="16114" max="16114" width="30.28515625" style="1" customWidth="1"/>
    <col min="16115" max="16115" width="5" style="1" customWidth="1"/>
    <col min="16116" max="16116" width="0" style="1" hidden="1" customWidth="1"/>
    <col min="16117" max="16117" width="14.28515625" style="1" customWidth="1"/>
    <col min="16118" max="16118" width="5.7109375" style="1" customWidth="1"/>
    <col min="16119" max="16119" width="0" style="1" hidden="1" customWidth="1"/>
    <col min="16120" max="16120" width="17.28515625" style="1" customWidth="1"/>
    <col min="16121" max="16121" width="12.7109375" style="1" customWidth="1"/>
    <col min="16122" max="16122" width="0" style="1" hidden="1" customWidth="1"/>
    <col min="16123" max="16123" width="5.28515625" style="1" customWidth="1"/>
    <col min="16124" max="16124" width="0" style="1" hidden="1" customWidth="1"/>
    <col min="16125" max="16125" width="17" style="1" customWidth="1"/>
    <col min="16126" max="16126" width="6.28515625" style="1" customWidth="1"/>
    <col min="16127" max="16127" width="0" style="1" hidden="1" customWidth="1"/>
    <col min="16128" max="16128" width="14.28515625" style="1" customWidth="1"/>
    <col min="16129" max="16129" width="7.5703125" style="1" customWidth="1"/>
    <col min="16130" max="16130" width="0" style="1" hidden="1" customWidth="1"/>
    <col min="16131" max="16132" width="14.28515625" style="1" customWidth="1"/>
    <col min="16133" max="16133" width="20.7109375" style="1" customWidth="1"/>
    <col min="16134" max="16134" width="14.42578125" style="1" customWidth="1"/>
    <col min="16135" max="16135" width="15" style="1" customWidth="1"/>
    <col min="16136" max="16136" width="2.7109375" style="1" customWidth="1"/>
    <col min="16137" max="16137" width="11.7109375" style="1" customWidth="1"/>
    <col min="16138" max="16138" width="11.5703125" style="1" customWidth="1"/>
    <col min="16139" max="16139" width="2.28515625" style="1" customWidth="1"/>
    <col min="16140" max="16140" width="41" style="1" customWidth="1"/>
    <col min="16141" max="16141" width="14.28515625" style="1" customWidth="1"/>
    <col min="16142" max="16143" width="11.5703125" style="1" customWidth="1"/>
    <col min="16144" max="16144" width="21.7109375" style="1" customWidth="1"/>
    <col min="16145" max="16338" width="11.42578125" style="1"/>
    <col min="16339" max="16384" width="11.5703125" style="1" customWidth="1"/>
  </cols>
  <sheetData>
    <row r="1" spans="1:55"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809"/>
      <c r="AW1" s="809"/>
      <c r="AX1" s="809"/>
      <c r="AY1" s="809"/>
      <c r="AZ1" s="809"/>
      <c r="BA1" s="809"/>
      <c r="BB1" s="641" t="s">
        <v>1331</v>
      </c>
      <c r="BC1" s="641" t="s">
        <v>1332</v>
      </c>
    </row>
    <row r="2" spans="1:55"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c r="AU2" s="811"/>
      <c r="AV2" s="811"/>
      <c r="AW2" s="811"/>
      <c r="AX2" s="811"/>
      <c r="AY2" s="811"/>
      <c r="AZ2" s="811"/>
      <c r="BA2" s="811"/>
    </row>
    <row r="3" spans="1:55"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747" t="s">
        <v>184</v>
      </c>
      <c r="AT3" s="747" t="s">
        <v>185</v>
      </c>
      <c r="AU3" s="747" t="s">
        <v>186</v>
      </c>
      <c r="AV3" s="488"/>
      <c r="AW3" s="488"/>
      <c r="AX3" s="488"/>
      <c r="AY3" s="488"/>
      <c r="AZ3" s="488"/>
      <c r="BA3" s="488"/>
    </row>
    <row r="4" spans="1:55"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c r="AS4" s="747"/>
      <c r="AT4" s="747"/>
      <c r="AU4" s="747"/>
      <c r="AV4" s="314" t="s">
        <v>206</v>
      </c>
      <c r="AW4" s="314" t="s">
        <v>546</v>
      </c>
      <c r="AX4" s="314" t="s">
        <v>207</v>
      </c>
      <c r="AY4" s="314" t="s">
        <v>547</v>
      </c>
      <c r="AZ4" s="314" t="s">
        <v>548</v>
      </c>
      <c r="BA4" s="314" t="s">
        <v>206</v>
      </c>
    </row>
    <row r="5" spans="1:55" ht="135" customHeight="1" x14ac:dyDescent="0.25">
      <c r="A5" s="737" t="s">
        <v>218</v>
      </c>
      <c r="B5" s="725" t="s">
        <v>85</v>
      </c>
      <c r="C5" s="725" t="s">
        <v>1212</v>
      </c>
      <c r="D5" s="725" t="s">
        <v>79</v>
      </c>
      <c r="E5" s="725" t="s">
        <v>96</v>
      </c>
      <c r="F5" s="739" t="s">
        <v>1244</v>
      </c>
      <c r="G5" s="727" t="s">
        <v>966</v>
      </c>
      <c r="H5" s="743" t="s">
        <v>1242</v>
      </c>
      <c r="I5" s="739" t="s">
        <v>267</v>
      </c>
      <c r="J5" s="725" t="s">
        <v>50</v>
      </c>
      <c r="K5" s="725">
        <v>0</v>
      </c>
      <c r="L5" s="735">
        <f>IF(J5="Diaria",+(K5/360),IF(J5="Mensual",+(K5/12),IF(J5="Semanal",+(K5/52),IF(J5="Bimestral",+(K5/6),IF(J5="Trimestral",+(K5/4),IF(J5="Semestral",+(K5/2),IF(J5="Anual",+(K5/1),"")))))))</f>
        <v>0</v>
      </c>
      <c r="M5" s="725" t="s">
        <v>30</v>
      </c>
      <c r="N5" s="72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25" t="s">
        <v>305</v>
      </c>
      <c r="P5" s="725"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725" t="s">
        <v>73</v>
      </c>
      <c r="R5" s="72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0" t="s">
        <v>60</v>
      </c>
      <c r="T5" s="720" t="s">
        <v>61</v>
      </c>
      <c r="U5" s="720">
        <f>+MAX(N5,P5,R5)</f>
        <v>0.2</v>
      </c>
      <c r="V5" s="722" t="str">
        <f>IF(L5&lt;=20%,"Muy baja",IF(L5&lt;=40%,"Baja",IF(L5&lt;=60%,"Media",IF(L5&lt;=80%,"Alta",IF(L5&lt;=100%,"Muy alta",IF(L5&gt;=100%,"Muy alta",""))))))</f>
        <v>Muy baja</v>
      </c>
      <c r="W5" s="723">
        <f>+IFERROR(VLOOKUP(V5,[6]Fórmula!$F$1:$G$6,2,FALSE),"")</f>
        <v>0.2</v>
      </c>
      <c r="X5" s="724" t="s">
        <v>56</v>
      </c>
      <c r="Y5" s="723">
        <f>+IFERROR(VLOOKUP(X5,[6]Fórmula!$H$1:$I$6,2,FALSE),"")</f>
        <v>0.6</v>
      </c>
      <c r="Z5" s="732" t="s">
        <v>56</v>
      </c>
      <c r="AA5" s="723">
        <f>IF(Z5="Bajo",25%,IF(Z5="Moderado",50%,IF(Z5="Alto",75%,IF(Z5="Extremo",100%,""))))</f>
        <v>0.5</v>
      </c>
      <c r="AB5" s="740" t="s">
        <v>1246</v>
      </c>
      <c r="AC5" s="49" t="s">
        <v>717</v>
      </c>
      <c r="AD5" s="49" t="s">
        <v>270</v>
      </c>
      <c r="AE5" s="49" t="s">
        <v>57</v>
      </c>
      <c r="AF5" s="31">
        <f t="shared" ref="AF5:AF13" si="0">IF(AE5="Preventivo",25%,IF(AE5="Detectivo",15%,IF(AE5="Correctivo",10%,"")))</f>
        <v>0.25</v>
      </c>
      <c r="AG5" s="308" t="s">
        <v>216</v>
      </c>
      <c r="AH5" s="31">
        <f t="shared" ref="AH5:AH16" si="1">IF(AG5="Manual",15%,IF(AG5="Automático",25%,""))</f>
        <v>0.15</v>
      </c>
      <c r="AI5" s="31">
        <f t="shared" ref="AI5:AI15" si="2">+AH5+AF5</f>
        <v>0.4</v>
      </c>
      <c r="AJ5" s="308" t="s">
        <v>217</v>
      </c>
      <c r="AK5" s="296" t="s">
        <v>218</v>
      </c>
      <c r="AL5" s="49" t="s">
        <v>271</v>
      </c>
      <c r="AM5" s="296" t="s">
        <v>24</v>
      </c>
      <c r="AN5" s="308" t="s">
        <v>272</v>
      </c>
      <c r="AO5" s="308" t="s">
        <v>25</v>
      </c>
      <c r="AP5" s="308" t="s">
        <v>50</v>
      </c>
      <c r="AQ5" s="308" t="s">
        <v>273</v>
      </c>
      <c r="AR5" s="308" t="s">
        <v>223</v>
      </c>
      <c r="AS5" s="308" t="s">
        <v>274</v>
      </c>
      <c r="AT5" s="308" t="s">
        <v>225</v>
      </c>
      <c r="AU5" s="308">
        <f>+AA5*AI5</f>
        <v>0.2</v>
      </c>
      <c r="AV5" s="32">
        <f>+AA5-AU5</f>
        <v>0.3</v>
      </c>
      <c r="AW5" s="732" t="str">
        <f>+IF(C5="Corrupción","Moderado",IF(AV6&lt;=25%,"Bajo",IF(AV6&lt;=50%,"Moderado",IF(AV6&lt;=75%,"Alto",IF(AV6&gt;75%,"Extremo","")))))</f>
        <v>Bajo</v>
      </c>
      <c r="AX5" s="734" t="s">
        <v>59</v>
      </c>
      <c r="AY5" s="135">
        <v>1</v>
      </c>
      <c r="AZ5" s="416" t="s">
        <v>1249</v>
      </c>
      <c r="BA5" s="299" t="s">
        <v>718</v>
      </c>
    </row>
    <row r="6" spans="1:55" ht="128.25" customHeight="1" thickBot="1" x14ac:dyDescent="0.3">
      <c r="A6" s="737"/>
      <c r="B6" s="725"/>
      <c r="C6" s="725"/>
      <c r="D6" s="725"/>
      <c r="E6" s="710"/>
      <c r="F6" s="739"/>
      <c r="G6" s="727"/>
      <c r="H6" s="743"/>
      <c r="I6" s="739"/>
      <c r="J6" s="725"/>
      <c r="K6" s="725"/>
      <c r="L6" s="735"/>
      <c r="M6" s="725"/>
      <c r="N6" s="725"/>
      <c r="O6" s="725"/>
      <c r="P6" s="725"/>
      <c r="Q6" s="725"/>
      <c r="R6" s="725"/>
      <c r="S6" s="720"/>
      <c r="T6" s="720"/>
      <c r="U6" s="720"/>
      <c r="V6" s="722"/>
      <c r="W6" s="723"/>
      <c r="X6" s="724"/>
      <c r="Y6" s="723"/>
      <c r="Z6" s="732"/>
      <c r="AA6" s="723"/>
      <c r="AB6" s="740"/>
      <c r="AC6" s="49" t="s">
        <v>1247</v>
      </c>
      <c r="AD6" s="49" t="s">
        <v>719</v>
      </c>
      <c r="AE6" s="49" t="s">
        <v>57</v>
      </c>
      <c r="AF6" s="31">
        <f t="shared" si="0"/>
        <v>0.25</v>
      </c>
      <c r="AG6" s="308" t="s">
        <v>216</v>
      </c>
      <c r="AH6" s="31">
        <f t="shared" si="1"/>
        <v>0.15</v>
      </c>
      <c r="AI6" s="31">
        <f t="shared" si="2"/>
        <v>0.4</v>
      </c>
      <c r="AJ6" s="308" t="s">
        <v>217</v>
      </c>
      <c r="AK6" s="296" t="s">
        <v>218</v>
      </c>
      <c r="AL6" s="49" t="s">
        <v>271</v>
      </c>
      <c r="AM6" s="296" t="s">
        <v>24</v>
      </c>
      <c r="AN6" s="308" t="s">
        <v>272</v>
      </c>
      <c r="AO6" s="308" t="s">
        <v>25</v>
      </c>
      <c r="AP6" s="308" t="s">
        <v>50</v>
      </c>
      <c r="AQ6" s="308" t="s">
        <v>720</v>
      </c>
      <c r="AR6" s="308" t="s">
        <v>223</v>
      </c>
      <c r="AS6" s="308" t="s">
        <v>721</v>
      </c>
      <c r="AT6" s="308" t="s">
        <v>225</v>
      </c>
      <c r="AU6" s="308">
        <f>+AV5*AI6</f>
        <v>0.12</v>
      </c>
      <c r="AV6" s="32">
        <f>+AV5-AU6</f>
        <v>0.18</v>
      </c>
      <c r="AW6" s="732"/>
      <c r="AX6" s="734"/>
      <c r="AY6" s="141">
        <v>2</v>
      </c>
      <c r="AZ6" s="416" t="s">
        <v>1248</v>
      </c>
      <c r="BA6" s="299" t="s">
        <v>718</v>
      </c>
    </row>
    <row r="7" spans="1:55" ht="153.75" customHeight="1" x14ac:dyDescent="0.25">
      <c r="A7" s="306" t="s">
        <v>218</v>
      </c>
      <c r="B7" s="296" t="s">
        <v>85</v>
      </c>
      <c r="C7" s="296" t="s">
        <v>58</v>
      </c>
      <c r="D7" s="296" t="s">
        <v>79</v>
      </c>
      <c r="E7" s="296" t="s">
        <v>80</v>
      </c>
      <c r="F7" s="308" t="s">
        <v>1243</v>
      </c>
      <c r="G7" s="297" t="s">
        <v>265</v>
      </c>
      <c r="H7" s="311" t="s">
        <v>1238</v>
      </c>
      <c r="I7" s="308" t="s">
        <v>1239</v>
      </c>
      <c r="J7" s="296" t="s">
        <v>95</v>
      </c>
      <c r="K7" s="296">
        <v>1</v>
      </c>
      <c r="L7" s="304">
        <f>IF(J7="Diaria",+(K7/360),IF(J7="Mensual",+(K7/12),IF(J7="Semanal",+(K7/52),IF(J7="Bimestral",+(K7/6),IF(J7="Trimestral",+(K7/4),IF(J7="Semestral",+(K7/2),IF(J7="Anual",+(K7/1),"")))))))</f>
        <v>0.5</v>
      </c>
      <c r="M7" s="296" t="s">
        <v>30</v>
      </c>
      <c r="N7" s="29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96" t="s">
        <v>48</v>
      </c>
      <c r="P7" s="29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296"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91" t="s">
        <v>60</v>
      </c>
      <c r="T7" s="291" t="s">
        <v>61</v>
      </c>
      <c r="U7" s="291">
        <f>+MAX(N7,P7,R7)</f>
        <v>0.4</v>
      </c>
      <c r="V7" s="293" t="str">
        <f>IF(L7&lt;=20%,"Muy baja",IF(L7&lt;=40%,"Baja",IF(L7&lt;=60%,"Media",IF(L7&lt;=80%,"Alta",IF(L7&lt;=100%,"Muy alta",IF(L7&gt;=100%,"Muy alta",""))))))</f>
        <v>Media</v>
      </c>
      <c r="W7" s="294">
        <f>+IFERROR(VLOOKUP(V7,[6]Fórmula!$F$1:$G$6,2,FALSE),"")</f>
        <v>0.6</v>
      </c>
      <c r="X7" s="295" t="s">
        <v>56</v>
      </c>
      <c r="Y7" s="294">
        <f>+IFERROR(VLOOKUP(X7,[6]Fórmula!$H$1:$I$6,2,FALSE),"")</f>
        <v>0.6</v>
      </c>
      <c r="Z7" s="302" t="s">
        <v>56</v>
      </c>
      <c r="AA7" s="294">
        <f>IF(Z7="Bajo",25%,IF(Z7="Moderado",50%,IF(Z7="Alto",75%,IF(Z7="Extremo",100%,""))))</f>
        <v>0.5</v>
      </c>
      <c r="AB7" s="555" t="s">
        <v>1245</v>
      </c>
      <c r="AC7" s="49" t="s">
        <v>1240</v>
      </c>
      <c r="AD7" s="49" t="s">
        <v>270</v>
      </c>
      <c r="AE7" s="49" t="s">
        <v>57</v>
      </c>
      <c r="AF7" s="31">
        <f t="shared" ref="AF7" si="3">IF(AE7="Preventivo",25%,IF(AE7="Detectivo",15%,IF(AE7="Correctivo",10%,"")))</f>
        <v>0.25</v>
      </c>
      <c r="AG7" s="308" t="s">
        <v>216</v>
      </c>
      <c r="AH7" s="31">
        <f t="shared" ref="AH7" si="4">IF(AG7="Manual",15%,IF(AG7="Automático",25%,""))</f>
        <v>0.15</v>
      </c>
      <c r="AI7" s="31">
        <f t="shared" ref="AI7" si="5">+AH7+AF7</f>
        <v>0.4</v>
      </c>
      <c r="AJ7" s="308" t="s">
        <v>217</v>
      </c>
      <c r="AK7" s="296" t="s">
        <v>218</v>
      </c>
      <c r="AL7" s="49" t="s">
        <v>271</v>
      </c>
      <c r="AM7" s="296" t="s">
        <v>24</v>
      </c>
      <c r="AN7" s="308" t="s">
        <v>1241</v>
      </c>
      <c r="AO7" s="308" t="s">
        <v>25</v>
      </c>
      <c r="AP7" s="308" t="s">
        <v>50</v>
      </c>
      <c r="AQ7" s="308" t="s">
        <v>273</v>
      </c>
      <c r="AR7" s="308" t="s">
        <v>223</v>
      </c>
      <c r="AS7" s="308" t="s">
        <v>274</v>
      </c>
      <c r="AT7" s="308" t="s">
        <v>225</v>
      </c>
      <c r="AU7" s="308">
        <f>+AA7*AI7</f>
        <v>0.2</v>
      </c>
      <c r="AV7" s="32">
        <f>+AA7-AU7</f>
        <v>0.3</v>
      </c>
      <c r="AW7" s="302" t="str">
        <f>+IF(C7="Corrupción","Moderado",IF(#REF!&lt;=25%,"Bajo",IF(#REF!&lt;=50%,"Moderado",IF(#REF!&lt;=75%,"Alto",IF(#REF!&gt;75%,"Extremo","")))))</f>
        <v>Moderado</v>
      </c>
      <c r="AX7" s="303" t="s">
        <v>59</v>
      </c>
      <c r="AY7" s="135">
        <v>1</v>
      </c>
      <c r="AZ7" s="416"/>
      <c r="BA7" s="299" t="s">
        <v>718</v>
      </c>
    </row>
    <row r="8" spans="1:55" ht="192.75" customHeight="1" x14ac:dyDescent="0.25">
      <c r="A8" s="737" t="s">
        <v>218</v>
      </c>
      <c r="B8" s="725" t="s">
        <v>85</v>
      </c>
      <c r="C8" s="725" t="s">
        <v>1212</v>
      </c>
      <c r="D8" s="725" t="s">
        <v>79</v>
      </c>
      <c r="E8" s="725" t="s">
        <v>96</v>
      </c>
      <c r="F8" s="739" t="s">
        <v>722</v>
      </c>
      <c r="G8" s="727" t="s">
        <v>1284</v>
      </c>
      <c r="H8" s="725" t="s">
        <v>723</v>
      </c>
      <c r="I8" s="739" t="s">
        <v>724</v>
      </c>
      <c r="J8" s="725" t="s">
        <v>33</v>
      </c>
      <c r="K8" s="725">
        <v>1</v>
      </c>
      <c r="L8" s="874">
        <f>IF(J8="Diaria",+(K8/360),IF(J8="Semanal",+(K8/52),IF(J8="Mensual",+(K8/12),IF(J8="Bimestral",+(K8/6),IF(J8="Trimestral",+(K8/4),IF(J8="Semestral",+(K8/2),IF(J8="Anual",+(K8/1),"")))))))</f>
        <v>2.7777777777777779E-3</v>
      </c>
      <c r="M8" s="725" t="s">
        <v>30</v>
      </c>
      <c r="N8" s="72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25" t="s">
        <v>31</v>
      </c>
      <c r="P8" s="72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725" t="s">
        <v>73</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0" t="s">
        <v>60</v>
      </c>
      <c r="T8" s="720" t="s">
        <v>73</v>
      </c>
      <c r="U8" s="720">
        <f>+MAX(N8,P8,R8)</f>
        <v>0.2</v>
      </c>
      <c r="V8" s="722" t="str">
        <f>IF(L8&lt;=20%,"Muy baja",IF(L8&lt;=40%,"Baja",IF(L8&lt;=60%,"Media",IF(L8&lt;=80%,"Alta",IF(L8&lt;=100%,"Muy alta",IF(L8&gt;=100%,"Muy alta",""))))))</f>
        <v>Muy baja</v>
      </c>
      <c r="W8" s="723">
        <f>+IFERROR(VLOOKUP(V8,[6]Fórmula!$F$1:$G$6,2,FALSE),"")</f>
        <v>0.2</v>
      </c>
      <c r="X8" s="722" t="str">
        <f>IF(U8=20%,"Leve",IF(U8=40%,"Menor",IF(U8=60%,"Moderado",IF(U8=80%,"Mayor",IF(U8=100%,"Catastrófico","")))))</f>
        <v>Leve</v>
      </c>
      <c r="Y8" s="723">
        <f>+IFERROR(VLOOKUP(X8,[6]Fórmula!$H$1:$I$6,2,FALSE),"")</f>
        <v>0.2</v>
      </c>
      <c r="Z8" s="808" t="str">
        <f>+IFERROR(VLOOKUP(V8&amp;X8,[6]Fórmula!$C$2:$D$26,2,FALSE),"")</f>
        <v>Bajo</v>
      </c>
      <c r="AA8" s="723">
        <f>IF(Z8="Bajo",25%,IF(Z8="Moderado",50%,IF(Z8="Alto",75%,IF(Z8="Extremo",100%,""))))</f>
        <v>0.25</v>
      </c>
      <c r="AB8" s="740" t="s">
        <v>725</v>
      </c>
      <c r="AC8" s="49" t="s">
        <v>726</v>
      </c>
      <c r="AD8" s="49" t="s">
        <v>727</v>
      </c>
      <c r="AE8" s="49" t="s">
        <v>57</v>
      </c>
      <c r="AF8" s="31">
        <f t="shared" si="0"/>
        <v>0.25</v>
      </c>
      <c r="AG8" s="308" t="s">
        <v>216</v>
      </c>
      <c r="AH8" s="31">
        <f t="shared" si="1"/>
        <v>0.15</v>
      </c>
      <c r="AI8" s="31">
        <f t="shared" si="2"/>
        <v>0.4</v>
      </c>
      <c r="AJ8" s="308" t="s">
        <v>217</v>
      </c>
      <c r="AK8" s="296" t="s">
        <v>51</v>
      </c>
      <c r="AL8" s="49" t="s">
        <v>728</v>
      </c>
      <c r="AM8" s="296" t="s">
        <v>24</v>
      </c>
      <c r="AN8" s="308" t="s">
        <v>729</v>
      </c>
      <c r="AO8" s="308" t="s">
        <v>25</v>
      </c>
      <c r="AP8" s="308" t="s">
        <v>730</v>
      </c>
      <c r="AQ8" s="308" t="s">
        <v>731</v>
      </c>
      <c r="AR8" s="308" t="s">
        <v>223</v>
      </c>
      <c r="AS8" s="308" t="s">
        <v>732</v>
      </c>
      <c r="AT8" s="308" t="s">
        <v>225</v>
      </c>
      <c r="AU8" s="308">
        <f>+AA8*AI8</f>
        <v>0.1</v>
      </c>
      <c r="AV8" s="32">
        <f>+AA8-AU8</f>
        <v>0.15</v>
      </c>
      <c r="AW8" s="808" t="str">
        <f>+IF(C8="Corrupción","Moderado",IF(AV9&lt;=25%,"Bajo",IF(AV9&lt;=50%,"Moderado",IF(AV9&lt;=75%,"Alto",IF(AV9&gt;75%,"Extremo","")))))</f>
        <v>Bajo</v>
      </c>
      <c r="AX8" s="734" t="s">
        <v>59</v>
      </c>
      <c r="AY8" s="135">
        <v>1</v>
      </c>
      <c r="AZ8" s="87" t="s">
        <v>733</v>
      </c>
      <c r="BA8" s="296" t="s">
        <v>734</v>
      </c>
    </row>
    <row r="9" spans="1:55" ht="108" customHeight="1" thickBot="1" x14ac:dyDescent="0.3">
      <c r="A9" s="772"/>
      <c r="B9" s="710"/>
      <c r="C9" s="710"/>
      <c r="D9" s="710"/>
      <c r="E9" s="710"/>
      <c r="F9" s="773"/>
      <c r="G9" s="876"/>
      <c r="H9" s="710"/>
      <c r="I9" s="773"/>
      <c r="J9" s="710"/>
      <c r="K9" s="710"/>
      <c r="L9" s="875"/>
      <c r="M9" s="710"/>
      <c r="N9" s="710"/>
      <c r="O9" s="710"/>
      <c r="P9" s="710"/>
      <c r="Q9" s="710"/>
      <c r="R9" s="710"/>
      <c r="S9" s="702"/>
      <c r="T9" s="702"/>
      <c r="U9" s="702"/>
      <c r="V9" s="771"/>
      <c r="W9" s="690"/>
      <c r="X9" s="771"/>
      <c r="Y9" s="690"/>
      <c r="Z9" s="775"/>
      <c r="AA9" s="690"/>
      <c r="AB9" s="767"/>
      <c r="AC9" s="49" t="s">
        <v>735</v>
      </c>
      <c r="AD9" s="28" t="s">
        <v>736</v>
      </c>
      <c r="AE9" s="28" t="s">
        <v>57</v>
      </c>
      <c r="AF9" s="37">
        <f t="shared" si="0"/>
        <v>0.25</v>
      </c>
      <c r="AG9" s="322" t="s">
        <v>737</v>
      </c>
      <c r="AH9" s="37">
        <f t="shared" si="1"/>
        <v>0.25</v>
      </c>
      <c r="AI9" s="37">
        <f t="shared" si="2"/>
        <v>0.5</v>
      </c>
      <c r="AJ9" s="322" t="s">
        <v>217</v>
      </c>
      <c r="AK9" s="286" t="s">
        <v>218</v>
      </c>
      <c r="AL9" s="40" t="s">
        <v>738</v>
      </c>
      <c r="AM9" s="286" t="s">
        <v>41</v>
      </c>
      <c r="AN9" s="308" t="s">
        <v>630</v>
      </c>
      <c r="AO9" s="322" t="s">
        <v>42</v>
      </c>
      <c r="AP9" s="322" t="s">
        <v>739</v>
      </c>
      <c r="AQ9" s="308" t="s">
        <v>740</v>
      </c>
      <c r="AR9" s="322" t="s">
        <v>223</v>
      </c>
      <c r="AS9" s="322" t="s">
        <v>741</v>
      </c>
      <c r="AT9" s="322" t="s">
        <v>225</v>
      </c>
      <c r="AU9" s="322">
        <f>+AV8*AI9</f>
        <v>7.4999999999999997E-2</v>
      </c>
      <c r="AV9" s="369">
        <f>+AV8-AU9</f>
        <v>7.4999999999999997E-2</v>
      </c>
      <c r="AW9" s="775"/>
      <c r="AX9" s="776"/>
      <c r="AY9" s="142">
        <v>2</v>
      </c>
      <c r="AZ9" s="598" t="s">
        <v>742</v>
      </c>
      <c r="BA9" s="113" t="s">
        <v>743</v>
      </c>
    </row>
    <row r="10" spans="1:55" ht="211.5" customHeight="1" x14ac:dyDescent="0.25">
      <c r="A10" s="737" t="s">
        <v>218</v>
      </c>
      <c r="B10" s="725" t="s">
        <v>85</v>
      </c>
      <c r="C10" s="725" t="s">
        <v>92</v>
      </c>
      <c r="D10" s="725" t="s">
        <v>18</v>
      </c>
      <c r="E10" s="725" t="s">
        <v>96</v>
      </c>
      <c r="F10" s="739" t="s">
        <v>744</v>
      </c>
      <c r="G10" s="727" t="s">
        <v>684</v>
      </c>
      <c r="H10" s="725" t="s">
        <v>1232</v>
      </c>
      <c r="I10" s="739" t="s">
        <v>745</v>
      </c>
      <c r="J10" s="725" t="s">
        <v>50</v>
      </c>
      <c r="K10" s="725">
        <v>15</v>
      </c>
      <c r="L10" s="874">
        <v>2.8E-3</v>
      </c>
      <c r="M10" s="725" t="s">
        <v>63</v>
      </c>
      <c r="N10" s="72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725" t="s">
        <v>48</v>
      </c>
      <c r="P10" s="72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25" t="s">
        <v>73</v>
      </c>
      <c r="R10" s="72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20" t="s">
        <v>60</v>
      </c>
      <c r="T10" s="720" t="s">
        <v>73</v>
      </c>
      <c r="U10" s="720">
        <f>+MAX(N10,P10,R10)</f>
        <v>0.6</v>
      </c>
      <c r="V10" s="722" t="str">
        <f>IF(L10&lt;=20%,"Muy baja",IF(L10&lt;=40%,"Baja",IF(L10&lt;=60%,"Media",IF(L10&lt;=80%,"Alta",IF(L10&lt;=100%,"Muy alta",IF(L10&gt;=100%,"Muy alta",""))))))</f>
        <v>Muy baja</v>
      </c>
      <c r="W10" s="723">
        <f>+IFERROR(VLOOKUP(V10,[7]Fórmula!$F$1:$G$6,2,FALSE),"")</f>
        <v>0.2</v>
      </c>
      <c r="X10" s="724" t="str">
        <f>IF(U10=20%,"Leve",IF(U10=40%,"Menor",IF(U10=60%,"Moderado",IF(U10=80%,"Mayor",IF(U10=100%,"Catastrófico","")))))</f>
        <v>Moderado</v>
      </c>
      <c r="Y10" s="723">
        <f>+IFERROR(VLOOKUP(X10,[7]Fórmula!$H$1:$I$6,2,FALSE),"")</f>
        <v>0.6</v>
      </c>
      <c r="Z10" s="732" t="str">
        <f>+IFERROR(VLOOKUP(V10&amp;X10,[7]Fórmula!$C$2:$D$26,2,FALSE),"")</f>
        <v>Moderado</v>
      </c>
      <c r="AA10" s="723">
        <f>IF(Z10="Bajo",25%,IF(Z10="Moderado",50%,IF(Z10="Alto",75%,IF(Z10="Extremo",100%,""))))</f>
        <v>0.5</v>
      </c>
      <c r="AB10" s="873" t="s">
        <v>746</v>
      </c>
      <c r="AC10" s="40" t="s">
        <v>1233</v>
      </c>
      <c r="AD10" s="49" t="s">
        <v>747</v>
      </c>
      <c r="AE10" s="49" t="s">
        <v>57</v>
      </c>
      <c r="AF10" s="31">
        <f t="shared" si="0"/>
        <v>0.25</v>
      </c>
      <c r="AG10" s="308" t="s">
        <v>216</v>
      </c>
      <c r="AH10" s="31">
        <f t="shared" si="1"/>
        <v>0.15</v>
      </c>
      <c r="AI10" s="31">
        <f t="shared" si="2"/>
        <v>0.4</v>
      </c>
      <c r="AJ10" s="308" t="s">
        <v>217</v>
      </c>
      <c r="AK10" s="296" t="s">
        <v>51</v>
      </c>
      <c r="AL10" s="39" t="s">
        <v>748</v>
      </c>
      <c r="AM10" s="296" t="s">
        <v>24</v>
      </c>
      <c r="AN10" s="308" t="s">
        <v>749</v>
      </c>
      <c r="AO10" s="308" t="s">
        <v>25</v>
      </c>
      <c r="AP10" s="308" t="s">
        <v>99</v>
      </c>
      <c r="AQ10" s="308" t="s">
        <v>750</v>
      </c>
      <c r="AR10" s="308" t="s">
        <v>223</v>
      </c>
      <c r="AS10" s="308" t="s">
        <v>629</v>
      </c>
      <c r="AT10" s="308" t="s">
        <v>225</v>
      </c>
      <c r="AU10" s="308">
        <f>+AI10*AA10</f>
        <v>0.2</v>
      </c>
      <c r="AV10" s="32">
        <f>+AA10-AU10</f>
        <v>0.3</v>
      </c>
      <c r="AW10" s="786" t="s">
        <v>170</v>
      </c>
      <c r="AX10" s="734" t="s">
        <v>59</v>
      </c>
      <c r="AY10" s="135">
        <v>1</v>
      </c>
      <c r="AZ10" s="87" t="s">
        <v>751</v>
      </c>
      <c r="BA10" s="299" t="s">
        <v>752</v>
      </c>
    </row>
    <row r="11" spans="1:55" ht="228" customHeight="1" thickBot="1" x14ac:dyDescent="0.3">
      <c r="A11" s="737"/>
      <c r="B11" s="725"/>
      <c r="C11" s="725"/>
      <c r="D11" s="725"/>
      <c r="E11" s="725"/>
      <c r="F11" s="739"/>
      <c r="G11" s="727"/>
      <c r="H11" s="725"/>
      <c r="I11" s="739"/>
      <c r="J11" s="725"/>
      <c r="K11" s="725"/>
      <c r="L11" s="874"/>
      <c r="M11" s="725"/>
      <c r="N11" s="725"/>
      <c r="O11" s="725"/>
      <c r="P11" s="725"/>
      <c r="Q11" s="725"/>
      <c r="R11" s="725"/>
      <c r="S11" s="720"/>
      <c r="T11" s="720"/>
      <c r="U11" s="720"/>
      <c r="V11" s="722"/>
      <c r="W11" s="723"/>
      <c r="X11" s="724"/>
      <c r="Y11" s="723"/>
      <c r="Z11" s="732"/>
      <c r="AA11" s="723"/>
      <c r="AB11" s="873"/>
      <c r="AC11" s="49" t="s">
        <v>753</v>
      </c>
      <c r="AD11" s="49" t="s">
        <v>754</v>
      </c>
      <c r="AE11" s="49" t="s">
        <v>57</v>
      </c>
      <c r="AF11" s="31">
        <f t="shared" si="0"/>
        <v>0.25</v>
      </c>
      <c r="AG11" s="308" t="s">
        <v>216</v>
      </c>
      <c r="AH11" s="31">
        <f t="shared" si="1"/>
        <v>0.15</v>
      </c>
      <c r="AI11" s="31">
        <f t="shared" si="2"/>
        <v>0.4</v>
      </c>
      <c r="AJ11" s="308" t="s">
        <v>217</v>
      </c>
      <c r="AK11" s="296" t="s">
        <v>218</v>
      </c>
      <c r="AL11" s="39" t="s">
        <v>755</v>
      </c>
      <c r="AM11" s="296" t="s">
        <v>24</v>
      </c>
      <c r="AN11" s="308" t="s">
        <v>749</v>
      </c>
      <c r="AO11" s="308" t="s">
        <v>25</v>
      </c>
      <c r="AP11" s="308" t="s">
        <v>66</v>
      </c>
      <c r="AQ11" s="308" t="s">
        <v>756</v>
      </c>
      <c r="AR11" s="308" t="s">
        <v>223</v>
      </c>
      <c r="AS11" s="308" t="s">
        <v>629</v>
      </c>
      <c r="AT11" s="308" t="s">
        <v>225</v>
      </c>
      <c r="AU11" s="308">
        <f>+AV10*AI11</f>
        <v>0.12</v>
      </c>
      <c r="AV11" s="32">
        <f>+AV10-AU11</f>
        <v>0.18</v>
      </c>
      <c r="AW11" s="787"/>
      <c r="AX11" s="734"/>
      <c r="AY11" s="141">
        <v>2</v>
      </c>
      <c r="AZ11" s="598" t="s">
        <v>757</v>
      </c>
      <c r="BA11" s="373" t="s">
        <v>758</v>
      </c>
    </row>
    <row r="12" spans="1:55" ht="147.75" customHeight="1" x14ac:dyDescent="0.25">
      <c r="A12" s="737"/>
      <c r="B12" s="725"/>
      <c r="C12" s="725"/>
      <c r="D12" s="725"/>
      <c r="E12" s="725"/>
      <c r="F12" s="739"/>
      <c r="G12" s="727"/>
      <c r="H12" s="725"/>
      <c r="I12" s="739"/>
      <c r="J12" s="725"/>
      <c r="K12" s="725"/>
      <c r="L12" s="874"/>
      <c r="M12" s="725"/>
      <c r="N12" s="725"/>
      <c r="O12" s="725"/>
      <c r="P12" s="725"/>
      <c r="Q12" s="725"/>
      <c r="R12" s="725"/>
      <c r="S12" s="720"/>
      <c r="T12" s="720"/>
      <c r="U12" s="720"/>
      <c r="V12" s="722"/>
      <c r="W12" s="723"/>
      <c r="X12" s="724"/>
      <c r="Y12" s="723"/>
      <c r="Z12" s="732"/>
      <c r="AA12" s="723"/>
      <c r="AB12" s="873"/>
      <c r="AC12" s="40" t="s">
        <v>759</v>
      </c>
      <c r="AD12" s="49" t="s">
        <v>760</v>
      </c>
      <c r="AE12" s="49" t="s">
        <v>57</v>
      </c>
      <c r="AF12" s="31">
        <f t="shared" si="0"/>
        <v>0.25</v>
      </c>
      <c r="AG12" s="308" t="s">
        <v>216</v>
      </c>
      <c r="AH12" s="31">
        <f t="shared" si="1"/>
        <v>0.15</v>
      </c>
      <c r="AI12" s="31">
        <f t="shared" si="2"/>
        <v>0.4</v>
      </c>
      <c r="AJ12" s="308" t="s">
        <v>217</v>
      </c>
      <c r="AK12" s="296" t="s">
        <v>218</v>
      </c>
      <c r="AL12" s="39" t="s">
        <v>761</v>
      </c>
      <c r="AM12" s="296" t="s">
        <v>24</v>
      </c>
      <c r="AN12" s="308" t="s">
        <v>762</v>
      </c>
      <c r="AO12" s="308" t="s">
        <v>25</v>
      </c>
      <c r="AP12" s="308" t="s">
        <v>99</v>
      </c>
      <c r="AQ12" s="308" t="s">
        <v>763</v>
      </c>
      <c r="AR12" s="308" t="s">
        <v>223</v>
      </c>
      <c r="AS12" s="308" t="s">
        <v>764</v>
      </c>
      <c r="AT12" s="308" t="s">
        <v>225</v>
      </c>
      <c r="AU12" s="308">
        <f>+AV11*AI12</f>
        <v>7.1999999999999995E-2</v>
      </c>
      <c r="AV12" s="32">
        <f>+AV11-AU12</f>
        <v>0.108</v>
      </c>
      <c r="AW12" s="787"/>
      <c r="AX12" s="734"/>
      <c r="AY12" s="141">
        <v>3</v>
      </c>
      <c r="AZ12" s="87" t="s">
        <v>765</v>
      </c>
      <c r="BA12" s="299" t="s">
        <v>766</v>
      </c>
    </row>
    <row r="13" spans="1:55" ht="143.25" customHeight="1" thickBot="1" x14ac:dyDescent="0.3">
      <c r="A13" s="737"/>
      <c r="B13" s="725"/>
      <c r="C13" s="725"/>
      <c r="D13" s="725"/>
      <c r="E13" s="725"/>
      <c r="F13" s="739"/>
      <c r="G13" s="727"/>
      <c r="H13" s="725"/>
      <c r="I13" s="739"/>
      <c r="J13" s="725"/>
      <c r="K13" s="725"/>
      <c r="L13" s="874"/>
      <c r="M13" s="725"/>
      <c r="N13" s="725"/>
      <c r="O13" s="725"/>
      <c r="P13" s="725"/>
      <c r="Q13" s="725"/>
      <c r="R13" s="725"/>
      <c r="S13" s="720"/>
      <c r="T13" s="720"/>
      <c r="U13" s="720"/>
      <c r="V13" s="722"/>
      <c r="W13" s="723"/>
      <c r="X13" s="724"/>
      <c r="Y13" s="723"/>
      <c r="Z13" s="732"/>
      <c r="AA13" s="723"/>
      <c r="AB13" s="873"/>
      <c r="AC13" s="49" t="s">
        <v>767</v>
      </c>
      <c r="AD13" s="40" t="s">
        <v>768</v>
      </c>
      <c r="AE13" s="49" t="s">
        <v>39</v>
      </c>
      <c r="AF13" s="31">
        <f t="shared" si="0"/>
        <v>0.15</v>
      </c>
      <c r="AG13" s="308" t="s">
        <v>216</v>
      </c>
      <c r="AH13" s="31">
        <f t="shared" si="1"/>
        <v>0.15</v>
      </c>
      <c r="AI13" s="31">
        <f t="shared" si="2"/>
        <v>0.3</v>
      </c>
      <c r="AJ13" s="308" t="s">
        <v>217</v>
      </c>
      <c r="AK13" s="296" t="s">
        <v>218</v>
      </c>
      <c r="AL13" s="39" t="s">
        <v>769</v>
      </c>
      <c r="AM13" s="296" t="s">
        <v>24</v>
      </c>
      <c r="AN13" s="308" t="s">
        <v>749</v>
      </c>
      <c r="AO13" s="308" t="s">
        <v>25</v>
      </c>
      <c r="AP13" s="308" t="s">
        <v>50</v>
      </c>
      <c r="AQ13" s="308" t="s">
        <v>770</v>
      </c>
      <c r="AR13" s="308" t="s">
        <v>223</v>
      </c>
      <c r="AS13" s="308" t="s">
        <v>771</v>
      </c>
      <c r="AT13" s="308" t="s">
        <v>225</v>
      </c>
      <c r="AU13" s="308">
        <f>+AV12*AI13</f>
        <v>3.2399999999999998E-2</v>
      </c>
      <c r="AV13" s="32">
        <f>+AV12-AU13</f>
        <v>7.5600000000000001E-2</v>
      </c>
      <c r="AW13" s="768"/>
      <c r="AX13" s="734"/>
      <c r="AY13" s="141">
        <v>4</v>
      </c>
      <c r="AZ13" s="87" t="s">
        <v>772</v>
      </c>
      <c r="BA13" s="373" t="s">
        <v>773</v>
      </c>
    </row>
    <row r="14" spans="1:55" ht="256.5" customHeight="1" thickBot="1" x14ac:dyDescent="0.3">
      <c r="A14" s="305" t="s">
        <v>218</v>
      </c>
      <c r="B14" s="285" t="s">
        <v>85</v>
      </c>
      <c r="C14" s="285" t="s">
        <v>92</v>
      </c>
      <c r="D14" s="285" t="s">
        <v>79</v>
      </c>
      <c r="E14" s="285" t="s">
        <v>36</v>
      </c>
      <c r="F14" s="307" t="s">
        <v>598</v>
      </c>
      <c r="G14" s="285" t="s">
        <v>599</v>
      </c>
      <c r="H14" s="285" t="s">
        <v>600</v>
      </c>
      <c r="I14" s="307" t="s">
        <v>601</v>
      </c>
      <c r="J14" s="285" t="s">
        <v>66</v>
      </c>
      <c r="K14" s="285">
        <v>1</v>
      </c>
      <c r="L14" s="288">
        <v>2.7777777777777779E-3</v>
      </c>
      <c r="M14" s="285" t="s">
        <v>30</v>
      </c>
      <c r="N14" s="2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5" t="s">
        <v>64</v>
      </c>
      <c r="P14" s="2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5" t="s">
        <v>73</v>
      </c>
      <c r="R14" s="2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81" t="s">
        <v>60</v>
      </c>
      <c r="T14" s="281" t="s">
        <v>45</v>
      </c>
      <c r="U14" s="281">
        <f>+MAX(N14,P14,R14)</f>
        <v>0.6</v>
      </c>
      <c r="V14" s="292" t="str">
        <f>IF(L14&lt;=20%,"Muy baja",IF(L14&lt;=40%,"Baja",IF(L14&lt;=60%,"Media",IF(L14&lt;=80%,"Alta",IF(L14&lt;=100%,"Muy alta",IF(L14&gt;=100%,"Muy alta",""))))))</f>
        <v>Muy baja</v>
      </c>
      <c r="W14" s="274">
        <f>+IFERROR(VLOOKUP(V14,Fórmula!$F$1:$G$6,2,FALSE),"")</f>
        <v>0.2</v>
      </c>
      <c r="X14" s="283" t="str">
        <f>IF(U14=20%,"Leve",IF(U14=40%,"Menor",IF(U14=60%,"Moderado",IF(U14=80%,"Mayor",IF(U14=100%,"Catastrófico","")))))</f>
        <v>Moderado</v>
      </c>
      <c r="Y14" s="300" t="s">
        <v>56</v>
      </c>
      <c r="Z14" s="278" t="str">
        <f>+IFERROR(VLOOKUP(V14&amp;X14,Fórmula!$C$2:$D$26,2,FALSE),"")</f>
        <v>Moderado</v>
      </c>
      <c r="AA14" s="300" t="s">
        <v>56</v>
      </c>
      <c r="AB14" s="557" t="s">
        <v>602</v>
      </c>
      <c r="AC14" s="58" t="s">
        <v>644</v>
      </c>
      <c r="AD14" s="50" t="s">
        <v>57</v>
      </c>
      <c r="AE14" s="50" t="s">
        <v>57</v>
      </c>
      <c r="AF14" s="22">
        <f t="shared" ref="AF14:AF16" si="6">IF(AE14="Preventivo",25%,IF(AE14="Detectivo",15%,IF(AE14="Correctivo",10%,"")))</f>
        <v>0.25</v>
      </c>
      <c r="AG14" s="307" t="s">
        <v>216</v>
      </c>
      <c r="AH14" s="22">
        <f t="shared" si="1"/>
        <v>0.15</v>
      </c>
      <c r="AI14" s="22">
        <f t="shared" si="2"/>
        <v>0.4</v>
      </c>
      <c r="AJ14" s="307" t="s">
        <v>217</v>
      </c>
      <c r="AK14" s="285" t="s">
        <v>24</v>
      </c>
      <c r="AL14" s="307" t="s">
        <v>643</v>
      </c>
      <c r="AM14" s="285" t="s">
        <v>24</v>
      </c>
      <c r="AN14" s="307" t="s">
        <v>643</v>
      </c>
      <c r="AO14" s="368">
        <v>0.3</v>
      </c>
      <c r="AP14" s="368">
        <v>0.3</v>
      </c>
      <c r="AQ14" s="343" t="s">
        <v>56</v>
      </c>
      <c r="AR14" s="247" t="s">
        <v>675</v>
      </c>
      <c r="AS14" s="415" t="s">
        <v>775</v>
      </c>
      <c r="AT14" s="247" t="s">
        <v>675</v>
      </c>
      <c r="AU14" s="30" t="s">
        <v>776</v>
      </c>
      <c r="AV14" s="368">
        <v>0.3</v>
      </c>
      <c r="AW14" s="343" t="s">
        <v>56</v>
      </c>
      <c r="AX14" s="291" t="s">
        <v>59</v>
      </c>
      <c r="AY14" s="415">
        <v>2</v>
      </c>
      <c r="AZ14" s="87" t="s">
        <v>604</v>
      </c>
      <c r="BA14" s="6" t="s">
        <v>777</v>
      </c>
    </row>
    <row r="15" spans="1:55" ht="311.25" customHeight="1" thickBot="1" x14ac:dyDescent="0.3">
      <c r="A15" s="480" t="s">
        <v>218</v>
      </c>
      <c r="B15" s="467" t="s">
        <v>85</v>
      </c>
      <c r="C15" s="467" t="s">
        <v>1212</v>
      </c>
      <c r="D15" s="467" t="s">
        <v>79</v>
      </c>
      <c r="E15" s="467" t="s">
        <v>96</v>
      </c>
      <c r="F15" s="481" t="s">
        <v>778</v>
      </c>
      <c r="G15" s="627" t="s">
        <v>1285</v>
      </c>
      <c r="H15" s="467" t="s">
        <v>1237</v>
      </c>
      <c r="I15" s="481" t="s">
        <v>779</v>
      </c>
      <c r="J15" s="467" t="s">
        <v>33</v>
      </c>
      <c r="K15" s="467">
        <v>1</v>
      </c>
      <c r="L15" s="482">
        <f>IF(J15="Diaria",+(K15/360),IF(J15="Semanal",+(K15/52),IF(J15="Mensual",+(K15/12),IF(J15="Bimestral",+(K15/6),IF(J15="Trimestral",+(K15/4),IF(J15="Semestral",+(K15/2),IF(J15="Anual",+(K15/1),"")))))))</f>
        <v>2.7777777777777779E-3</v>
      </c>
      <c r="M15" s="467" t="s">
        <v>30</v>
      </c>
      <c r="N15" s="467">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67" t="s">
        <v>31</v>
      </c>
      <c r="P15" s="467">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467" t="s">
        <v>73</v>
      </c>
      <c r="R15" s="467">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83" t="s">
        <v>60</v>
      </c>
      <c r="T15" s="483" t="s">
        <v>73</v>
      </c>
      <c r="U15" s="483">
        <f>+MAX(N15,P15,R15)</f>
        <v>0.2</v>
      </c>
      <c r="V15" s="484" t="str">
        <f>IF(L15&lt;=20%,"Muy baja",IF(L15&lt;=40%,"Baja",IF(L15&lt;=60%,"Media",IF(L15&lt;=80%,"Alta",IF(L15&lt;=100%,"Muy alta",IF(L15&gt;=100%,"Muy alta",""))))))</f>
        <v>Muy baja</v>
      </c>
      <c r="W15" s="485">
        <f>+IFERROR(VLOOKUP(V15,[8]Fórmula!$F$1:$G$6,2,FALSE),"")</f>
        <v>0.2</v>
      </c>
      <c r="X15" s="484" t="s">
        <v>69</v>
      </c>
      <c r="Y15" s="485">
        <f>+IFERROR(VLOOKUP(X15,[8]Fórmula!$H$1:$I$6,2,FALSE),"")</f>
        <v>0.8</v>
      </c>
      <c r="Z15" s="486" t="str">
        <f>+IFERROR(VLOOKUP(V15&amp;X15,[8]Fórmula!$C$2:$D$26,2,FALSE),"")</f>
        <v>Alto</v>
      </c>
      <c r="AA15" s="485">
        <f>IF(Z15="Bajo",25%,IF(Z15="Moderado",50%,IF(Z15="Alto",75%,IF(Z15="Extremo",100%,""))))</f>
        <v>0.75</v>
      </c>
      <c r="AB15" s="558" t="s">
        <v>780</v>
      </c>
      <c r="AC15" s="597" t="s">
        <v>1257</v>
      </c>
      <c r="AD15" s="72" t="s">
        <v>727</v>
      </c>
      <c r="AE15" s="72" t="s">
        <v>22</v>
      </c>
      <c r="AF15" s="73">
        <f t="shared" si="6"/>
        <v>0.1</v>
      </c>
      <c r="AG15" s="353" t="s">
        <v>216</v>
      </c>
      <c r="AH15" s="73">
        <f t="shared" si="1"/>
        <v>0.15</v>
      </c>
      <c r="AI15" s="73">
        <f t="shared" si="2"/>
        <v>0.25</v>
      </c>
      <c r="AJ15" s="353" t="s">
        <v>217</v>
      </c>
      <c r="AK15" s="351" t="s">
        <v>51</v>
      </c>
      <c r="AL15" s="72" t="s">
        <v>728</v>
      </c>
      <c r="AM15" s="351" t="s">
        <v>24</v>
      </c>
      <c r="AN15" s="353" t="s">
        <v>729</v>
      </c>
      <c r="AO15" s="353" t="s">
        <v>25</v>
      </c>
      <c r="AP15" s="353" t="s">
        <v>730</v>
      </c>
      <c r="AQ15" s="353" t="s">
        <v>731</v>
      </c>
      <c r="AR15" s="353" t="s">
        <v>223</v>
      </c>
      <c r="AS15" s="353" t="s">
        <v>732</v>
      </c>
      <c r="AT15" s="353" t="s">
        <v>225</v>
      </c>
      <c r="AU15" s="353">
        <f>+AA15*AI15</f>
        <v>0.1875</v>
      </c>
      <c r="AV15" s="74">
        <f>+AA15-AU15</f>
        <v>0.5625</v>
      </c>
      <c r="AW15" s="355" t="e">
        <f>+IF(C15="Corrupción","Moderado",IF(#REF!&lt;=25%,"Bajo",IF(#REF!&lt;=50%,"Moderado",IF(#REF!&lt;=75%,"Alto",IF(#REF!&gt;75%,"Extremo","")))))</f>
        <v>#REF!</v>
      </c>
      <c r="AX15" s="483" t="s">
        <v>59</v>
      </c>
      <c r="AY15" s="527">
        <v>1</v>
      </c>
      <c r="AZ15" s="87" t="s">
        <v>781</v>
      </c>
      <c r="BA15" s="467" t="s">
        <v>774</v>
      </c>
    </row>
    <row r="16" spans="1:55" ht="282.75" customHeight="1" x14ac:dyDescent="0.25">
      <c r="A16" s="448" t="s">
        <v>218</v>
      </c>
      <c r="B16" s="296" t="s">
        <v>149</v>
      </c>
      <c r="C16" s="296" t="s">
        <v>1286</v>
      </c>
      <c r="D16" s="296" t="s">
        <v>645</v>
      </c>
      <c r="E16" s="296" t="s">
        <v>80</v>
      </c>
      <c r="F16" s="29" t="s">
        <v>782</v>
      </c>
      <c r="G16" s="296" t="s">
        <v>783</v>
      </c>
      <c r="H16" s="29" t="s">
        <v>784</v>
      </c>
      <c r="I16" s="29" t="s">
        <v>708</v>
      </c>
      <c r="J16" s="296" t="s">
        <v>33</v>
      </c>
      <c r="K16" s="296">
        <v>72</v>
      </c>
      <c r="L16" s="471">
        <f>IF(J16="Diaria",+(K16/360),IF(J16="Mensual",+(K16/12),IF(J16="Bimestral",+(K16/6),IF(J16="Trimestral",+(K16/4),IF(J16="Semestral",+(K16/2),IF(J16="Anual",+(K16/1),""))))))</f>
        <v>0.2</v>
      </c>
      <c r="M16" s="29" t="s">
        <v>30</v>
      </c>
      <c r="N16" s="29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29" t="s">
        <v>709</v>
      </c>
      <c r="P16" s="29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1</v>
      </c>
      <c r="Q16" s="29" t="s">
        <v>73</v>
      </c>
      <c r="R16" s="29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291" t="s">
        <v>72</v>
      </c>
      <c r="T16" s="291" t="s">
        <v>28</v>
      </c>
      <c r="U16" s="83"/>
      <c r="V16" s="293" t="str">
        <f>IF(L16&lt;=20%,"Muy baja",IF(L16&lt;=40%,"Baja",IF(L16&lt;=60%,"Media",IF(L16&lt;=80%,"Alta",IF(L16&lt;=100%,"Muy alta",IF(L16&gt;=100%,"Muy alta",""))))))</f>
        <v>Muy baja</v>
      </c>
      <c r="W16" s="472">
        <f>+IFERROR(VLOOKUP(V16,[5]Fórmula!$F$1:$G$6,2,FALSE),"")</f>
        <v>0.2</v>
      </c>
      <c r="X16" s="293" t="str">
        <f>IF(U16=20%,"Leve",IF(U16=40%,"Menor",IF(U16=60%,"Moderado",IF(U16=80%,"Mayor",IF(U16=100%,"Catastrófico","")))))</f>
        <v/>
      </c>
      <c r="Y16" s="472" t="str">
        <f>+IFERROR(VLOOKUP(X16,[5]Fórmula!$H$1:$I$6,2,FALSE),"")</f>
        <v/>
      </c>
      <c r="Z16" s="302" t="str">
        <f>+IFERROR(VLOOKUP(V16&amp;X16,[5]Fórmula!$C$2:$D$26,2,FALSE),"")</f>
        <v/>
      </c>
      <c r="AA16" s="472" t="str">
        <f>IF(Z16="Bajo",25%,IF(Z16="Moderado",50%,IF(Z16="Alto",75%,IF(Z16="Extremo",100%,""))))</f>
        <v/>
      </c>
      <c r="AB16" s="487" t="s">
        <v>785</v>
      </c>
      <c r="AC16" s="366" t="s">
        <v>786</v>
      </c>
      <c r="AE16" s="50" t="s">
        <v>57</v>
      </c>
      <c r="AF16" s="455">
        <f t="shared" si="6"/>
        <v>0.25</v>
      </c>
      <c r="AG16" s="307" t="s">
        <v>216</v>
      </c>
      <c r="AH16" s="455">
        <f t="shared" si="1"/>
        <v>0.15</v>
      </c>
      <c r="AI16" s="455">
        <f>+AH16+AF16</f>
        <v>0.4</v>
      </c>
      <c r="AJ16" s="307" t="s">
        <v>217</v>
      </c>
      <c r="AK16" s="285" t="s">
        <v>24</v>
      </c>
      <c r="AL16" s="307" t="s">
        <v>712</v>
      </c>
      <c r="AM16" s="285" t="s">
        <v>24</v>
      </c>
      <c r="AN16" s="307" t="s">
        <v>712</v>
      </c>
      <c r="AV16" s="74">
        <v>0.6</v>
      </c>
      <c r="AW16" s="534" t="str">
        <f>+IF(L16="Corrupción","Moderado",IF(AV16&lt;=25%,"Bajo",IF(AV16&lt;=50%,"Moderado",IF(AV16&lt;=75%,"Alto",IF(AV16&gt;75%,"Extremo","")))))</f>
        <v>Alto</v>
      </c>
      <c r="AX16" s="291" t="s">
        <v>59</v>
      </c>
      <c r="AY16" s="84"/>
      <c r="AZ16" s="599" t="s">
        <v>787</v>
      </c>
      <c r="BA16" s="85" t="s">
        <v>774</v>
      </c>
    </row>
    <row r="17" spans="1:53" s="621" customFormat="1" ht="409.5" x14ac:dyDescent="0.2">
      <c r="A17" s="606" t="s">
        <v>51</v>
      </c>
      <c r="B17" s="29" t="s">
        <v>1281</v>
      </c>
      <c r="C17" s="29" t="s">
        <v>58</v>
      </c>
      <c r="D17" s="29" t="s">
        <v>79</v>
      </c>
      <c r="E17" s="29" t="s">
        <v>80</v>
      </c>
      <c r="F17" s="41" t="s">
        <v>1278</v>
      </c>
      <c r="G17" s="185" t="s">
        <v>534</v>
      </c>
      <c r="H17" s="626" t="s">
        <v>1279</v>
      </c>
      <c r="I17" s="41" t="s">
        <v>1280</v>
      </c>
      <c r="J17" s="607" t="s">
        <v>95</v>
      </c>
      <c r="K17" s="608">
        <v>1</v>
      </c>
      <c r="L17" s="609">
        <f>IF(J17="Diaria",+(K17/360),IF(J17="Mensual",+(K17/12),IF(J17="Bimestral",+(K17/6),IF(J17="Trimestral",+(K17/4),IF(J17="Semestral",+(K17/2),IF(J17="Anual",+(K17/1),""))))))</f>
        <v>0.5</v>
      </c>
      <c r="M17" s="608" t="s">
        <v>47</v>
      </c>
      <c r="N17" s="592">
        <f t="shared" ref="N17" si="7">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0.4</v>
      </c>
      <c r="O17" s="610" t="s">
        <v>76</v>
      </c>
      <c r="P17" s="592" t="str">
        <f t="shared" ref="P17" si="8">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
      </c>
      <c r="Q17" s="608" t="s">
        <v>73</v>
      </c>
      <c r="R17" s="59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611" t="s">
        <v>60</v>
      </c>
      <c r="T17" s="611" t="s">
        <v>73</v>
      </c>
      <c r="U17" s="612">
        <f>+MAX(N17,P17,R17)</f>
        <v>0.4</v>
      </c>
      <c r="V17" s="613" t="str">
        <f>IF(L17&lt;=20%,"Muy baja",IF(L17&lt;=40%,"Baja",IF(L17&lt;=60%,"Media",IF(L17&lt;=80%,"Alta",IF(L17&lt;=100%,"Muy alta",IF(L17&gt;=100%,"Muy alta",""))))))</f>
        <v>Media</v>
      </c>
      <c r="W17" s="614">
        <f>+IFERROR(VLOOKUP(V17,[3]Fórmula!$F$1:$G$6,2,FALSE),"")</f>
        <v>0.6</v>
      </c>
      <c r="X17" s="615" t="s">
        <v>56</v>
      </c>
      <c r="Y17" s="614">
        <f>+IFERROR(VLOOKUP(X17,[3]Fórmula!$H$1:$I$6,2,FALSE),"")</f>
        <v>0.6</v>
      </c>
      <c r="Z17" s="615" t="str">
        <f>+IFERROR(VLOOKUP(V17&amp;X17,[3]Fórmula!$C$2:$D$26,2,FALSE),"")</f>
        <v>Moderado</v>
      </c>
      <c r="AA17" s="616">
        <f>IF(Z17="Bajo",25%,IF(Z17="Moderado",50%,IF(Z17="Alto",75%,IF(Z17="Extremo",100%,""))))</f>
        <v>0.5</v>
      </c>
      <c r="AB17" s="617"/>
      <c r="AC17" s="607" t="s">
        <v>1328</v>
      </c>
      <c r="AD17" s="41" t="s">
        <v>57</v>
      </c>
      <c r="AE17" s="593">
        <f t="shared" ref="AE17" si="9">IF(AD17="Preventivo",25%,IF(AD17="Detectivo",15%,IF(AD17="Correctivo",10%,"")))</f>
        <v>0.25</v>
      </c>
      <c r="AF17" s="41" t="s">
        <v>216</v>
      </c>
      <c r="AG17" s="593">
        <f t="shared" ref="AG17" si="10">IF(AF17="Manual",15%,IF(AF17="Automático",25%,""))</f>
        <v>0.15</v>
      </c>
      <c r="AH17" s="593">
        <f t="shared" ref="AH17" si="11">+AG17+AE17</f>
        <v>0.4</v>
      </c>
      <c r="AI17" s="41" t="s">
        <v>217</v>
      </c>
      <c r="AJ17" s="41" t="s">
        <v>24</v>
      </c>
      <c r="AK17" s="41" t="s">
        <v>1329</v>
      </c>
      <c r="AL17" s="29">
        <f>+AA17*AH17</f>
        <v>0.2</v>
      </c>
      <c r="AM17" s="618">
        <f>+AA17-AL17</f>
        <v>0.3</v>
      </c>
      <c r="AN17" s="619" t="str">
        <f>IF(AM17&lt;=25%,"Bajo",IF(AM17&lt;=50%,"Moderado",IF(AM17&lt;=75%,"Alto",IF(AM17&gt;75%,"Extremo",""))))</f>
        <v>Moderado</v>
      </c>
      <c r="AO17" s="620" t="s">
        <v>59</v>
      </c>
      <c r="AP17" s="185"/>
      <c r="AQ17" s="47"/>
      <c r="AR17" s="622"/>
      <c r="AS17" s="622"/>
      <c r="AT17" s="47"/>
      <c r="AU17" s="623"/>
      <c r="AV17" s="623"/>
      <c r="AW17" s="623"/>
      <c r="AX17" s="623"/>
      <c r="AY17" s="623"/>
      <c r="AZ17" s="624"/>
      <c r="BA17" s="625"/>
    </row>
  </sheetData>
  <sheetProtection formatCells="0" formatColumns="0" formatRows="0"/>
  <autoFilter ref="A1:BA9"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autoFilter>
  <mergeCells count="109">
    <mergeCell ref="AP2:BA2"/>
    <mergeCell ref="AC3:AC4"/>
    <mergeCell ref="AD3:AG3"/>
    <mergeCell ref="AH3:AH4"/>
    <mergeCell ref="AI3:AK3"/>
    <mergeCell ref="AL3:AN4"/>
    <mergeCell ref="AO3:AO4"/>
    <mergeCell ref="AP3:AQ4"/>
    <mergeCell ref="AR3:AR4"/>
    <mergeCell ref="AS3:AS4"/>
    <mergeCell ref="AT3:AT4"/>
    <mergeCell ref="AU3:AU4"/>
    <mergeCell ref="AJ4:AK4"/>
    <mergeCell ref="AA8:AA9"/>
    <mergeCell ref="U5:U6"/>
    <mergeCell ref="AW5:AW6"/>
    <mergeCell ref="U8:U9"/>
    <mergeCell ref="V8:V9"/>
    <mergeCell ref="W8:W9"/>
    <mergeCell ref="AX5:AX6"/>
    <mergeCell ref="AB8:AB9"/>
    <mergeCell ref="AW8:AW9"/>
    <mergeCell ref="AX8:AX9"/>
    <mergeCell ref="AA5:AA6"/>
    <mergeCell ref="Z5:Z6"/>
    <mergeCell ref="A1:BA1"/>
    <mergeCell ref="A2:T3"/>
    <mergeCell ref="U2:AB3"/>
    <mergeCell ref="AC2:AK2"/>
    <mergeCell ref="AM2:AO2"/>
    <mergeCell ref="S5:S6"/>
    <mergeCell ref="T5:T6"/>
    <mergeCell ref="M5:M6"/>
    <mergeCell ref="X8:X9"/>
    <mergeCell ref="Y8:Y9"/>
    <mergeCell ref="Z8:Z9"/>
    <mergeCell ref="S8:S9"/>
    <mergeCell ref="T8:T9"/>
    <mergeCell ref="I5:I6"/>
    <mergeCell ref="J5:J6"/>
    <mergeCell ref="K5:K6"/>
    <mergeCell ref="L5:L6"/>
    <mergeCell ref="O5:O6"/>
    <mergeCell ref="P5:P6"/>
    <mergeCell ref="AB5:AB6"/>
    <mergeCell ref="V5:V6"/>
    <mergeCell ref="W5:W6"/>
    <mergeCell ref="X5:X6"/>
    <mergeCell ref="Y5:Y6"/>
    <mergeCell ref="R5:R6"/>
    <mergeCell ref="A5:A6"/>
    <mergeCell ref="B5:B6"/>
    <mergeCell ref="C5:C6"/>
    <mergeCell ref="D5:D6"/>
    <mergeCell ref="E5:E6"/>
    <mergeCell ref="F5:F6"/>
    <mergeCell ref="G5:G6"/>
    <mergeCell ref="H5:H6"/>
    <mergeCell ref="Q5:Q6"/>
    <mergeCell ref="N5:N6"/>
    <mergeCell ref="G4:H4"/>
    <mergeCell ref="O10:O13"/>
    <mergeCell ref="P10:P13"/>
    <mergeCell ref="R10:R13"/>
    <mergeCell ref="O8:O9"/>
    <mergeCell ref="N8:N9"/>
    <mergeCell ref="P8:P9"/>
    <mergeCell ref="Q8:Q9"/>
    <mergeCell ref="N10:N13"/>
    <mergeCell ref="Q10:Q13"/>
    <mergeCell ref="R8:R9"/>
    <mergeCell ref="G10:G13"/>
    <mergeCell ref="H10:H13"/>
    <mergeCell ref="I10:I13"/>
    <mergeCell ref="J10:J13"/>
    <mergeCell ref="K10:K13"/>
    <mergeCell ref="L10:L13"/>
    <mergeCell ref="M10:M13"/>
    <mergeCell ref="G8:G9"/>
    <mergeCell ref="H8:H9"/>
    <mergeCell ref="I8:I9"/>
    <mergeCell ref="M8:M9"/>
    <mergeCell ref="J8:J9"/>
    <mergeCell ref="K8:K9"/>
    <mergeCell ref="L8:L9"/>
    <mergeCell ref="A8:A9"/>
    <mergeCell ref="B8:B9"/>
    <mergeCell ref="C8:C9"/>
    <mergeCell ref="A10:A13"/>
    <mergeCell ref="B10:B13"/>
    <mergeCell ref="C10:C13"/>
    <mergeCell ref="D10:D13"/>
    <mergeCell ref="E10:E13"/>
    <mergeCell ref="F10:F13"/>
    <mergeCell ref="D8:D9"/>
    <mergeCell ref="E8:E9"/>
    <mergeCell ref="F8:F9"/>
    <mergeCell ref="AB10:AB13"/>
    <mergeCell ref="AW10:AW13"/>
    <mergeCell ref="AX10:AX13"/>
    <mergeCell ref="S10:S13"/>
    <mergeCell ref="T10:T13"/>
    <mergeCell ref="U10:U13"/>
    <mergeCell ref="V10:V13"/>
    <mergeCell ref="W10:W13"/>
    <mergeCell ref="X10:X13"/>
    <mergeCell ref="Y10:Y13"/>
    <mergeCell ref="Z10:Z13"/>
    <mergeCell ref="AA10:AA13"/>
  </mergeCells>
  <conditionalFormatting sqref="AC5:AC6 AS8 AJ10:AK14 AM14 AV14">
    <cfRule type="containsText" dxfId="807" priority="253" operator="containsText" text="BAJA">
      <formula>NOT(ISERROR(SEARCH("BAJA",AC5)))</formula>
    </cfRule>
    <cfRule type="containsText" dxfId="806" priority="254" operator="containsText" text="MEDIA">
      <formula>NOT(ISERROR(SEARCH("MEDIA",AC5)))</formula>
    </cfRule>
    <cfRule type="containsText" dxfId="805" priority="255" operator="containsText" text="ALTA">
      <formula>NOT(ISERROR(SEARCH("ALTA",AC5)))</formula>
    </cfRule>
  </conditionalFormatting>
  <conditionalFormatting sqref="AD9:AS9">
    <cfRule type="containsText" dxfId="804" priority="207" operator="containsText" text="MEDIA">
      <formula>NOT(ISERROR(SEARCH("MEDIA",AD9)))</formula>
    </cfRule>
    <cfRule type="containsText" dxfId="803" priority="208" operator="containsText" text="ALTA">
      <formula>NOT(ISERROR(SEARCH("ALTA",AD9)))</formula>
    </cfRule>
    <cfRule type="containsText" dxfId="802" priority="206" operator="containsText" text="BAJA">
      <formula>NOT(ISERROR(SEARCH("BAJA",AD9)))</formula>
    </cfRule>
  </conditionalFormatting>
  <conditionalFormatting sqref="AI17">
    <cfRule type="containsText" dxfId="801" priority="1" operator="containsText" text="BAJA">
      <formula>NOT(ISERROR(SEARCH("BAJA",AI17)))</formula>
    </cfRule>
    <cfRule type="containsText" dxfId="800" priority="2" operator="containsText" text="MEDIA">
      <formula>NOT(ISERROR(SEARCH("MEDIA",AI17)))</formula>
    </cfRule>
    <cfRule type="containsText" dxfId="799" priority="3" operator="containsText" text="ALTA">
      <formula>NOT(ISERROR(SEARCH("ALTA",AI17)))</formula>
    </cfRule>
  </conditionalFormatting>
  <conditionalFormatting sqref="AJ16">
    <cfRule type="containsText" dxfId="798" priority="37" operator="containsText" text="ALTA">
      <formula>NOT(ISERROR(SEARCH("ALTA",AJ16)))</formula>
    </cfRule>
    <cfRule type="containsText" dxfId="797" priority="36" operator="containsText" text="MEDIA">
      <formula>NOT(ISERROR(SEARCH("MEDIA",AJ16)))</formula>
    </cfRule>
    <cfRule type="containsText" dxfId="796" priority="35" operator="containsText" text="BAJA">
      <formula>NOT(ISERROR(SEARCH("BAJA",AJ16)))</formula>
    </cfRule>
  </conditionalFormatting>
  <conditionalFormatting sqref="AJ8:AK9">
    <cfRule type="containsText" dxfId="795" priority="234" operator="containsText" text="ALTA">
      <formula>NOT(ISERROR(SEARCH("ALTA",AJ8)))</formula>
    </cfRule>
  </conditionalFormatting>
  <conditionalFormatting sqref="AJ15:AK15">
    <cfRule type="containsText" dxfId="794" priority="48" operator="containsText" text="ALTA">
      <formula>NOT(ISERROR(SEARCH("ALTA",AJ15)))</formula>
    </cfRule>
  </conditionalFormatting>
  <conditionalFormatting sqref="AJ8:AP9">
    <cfRule type="containsText" dxfId="793" priority="209" operator="containsText" text="BAJA">
      <formula>NOT(ISERROR(SEARCH("BAJA",AJ8)))</formula>
    </cfRule>
    <cfRule type="containsText" dxfId="792" priority="210" operator="containsText" text="MEDIA">
      <formula>NOT(ISERROR(SEARCH("MEDIA",AJ8)))</formula>
    </cfRule>
  </conditionalFormatting>
  <conditionalFormatting sqref="AJ15:AP15">
    <cfRule type="containsText" dxfId="791" priority="41" operator="containsText" text="BAJA">
      <formula>NOT(ISERROR(SEARCH("BAJA",AJ15)))</formula>
    </cfRule>
    <cfRule type="containsText" dxfId="790" priority="42" operator="containsText" text="MEDIA">
      <formula>NOT(ISERROR(SEARCH("MEDIA",AJ15)))</formula>
    </cfRule>
  </conditionalFormatting>
  <conditionalFormatting sqref="AJ5:AS7">
    <cfRule type="containsText" dxfId="789" priority="374" operator="containsText" text="ALTA">
      <formula>NOT(ISERROR(SEARCH("ALTA",AJ5)))</formula>
    </cfRule>
    <cfRule type="containsText" dxfId="788" priority="373" operator="containsText" text="MEDIA">
      <formula>NOT(ISERROR(SEARCH("MEDIA",AJ5)))</formula>
    </cfRule>
    <cfRule type="containsText" dxfId="787" priority="372" operator="containsText" text="BAJA">
      <formula>NOT(ISERROR(SEARCH("BAJA",AJ5)))</formula>
    </cfRule>
  </conditionalFormatting>
  <conditionalFormatting sqref="AL17:AM17">
    <cfRule type="cellIs" dxfId="786" priority="4" operator="greaterThan">
      <formula>75%</formula>
    </cfRule>
    <cfRule type="cellIs" dxfId="785" priority="5" operator="between">
      <formula>51%</formula>
      <formula>75%</formula>
    </cfRule>
    <cfRule type="cellIs" dxfId="784" priority="7" operator="between">
      <formula>0%</formula>
      <formula>25%</formula>
    </cfRule>
    <cfRule type="containsText" dxfId="783" priority="10" operator="containsText" text="ALTA">
      <formula>NOT(ISERROR(SEARCH("ALTA",AL17)))</formula>
    </cfRule>
    <cfRule type="containsText" dxfId="782" priority="9" operator="containsText" text="MEDIA">
      <formula>NOT(ISERROR(SEARCH("MEDIA",AL17)))</formula>
    </cfRule>
    <cfRule type="cellIs" dxfId="781" priority="6" operator="between">
      <formula>26%</formula>
      <formula>50%</formula>
    </cfRule>
    <cfRule type="containsText" dxfId="780" priority="8" operator="containsText" text="BAJA">
      <formula>NOT(ISERROR(SEARCH("BAJA",AL17)))</formula>
    </cfRule>
  </conditionalFormatting>
  <conditionalFormatting sqref="AN5">
    <cfRule type="containsText" dxfId="779" priority="379" operator="containsText" text="MEDIA">
      <formula>NOT(ISERROR(SEARCH("MEDIA",AN5)))</formula>
    </cfRule>
    <cfRule type="containsText" dxfId="778" priority="380" operator="containsText" text="ALTA">
      <formula>NOT(ISERROR(SEARCH("ALTA",AN5)))</formula>
    </cfRule>
    <cfRule type="containsText" dxfId="777" priority="378" operator="containsText" text="BAJA">
      <formula>NOT(ISERROR(SEARCH("BAJA",AN5)))</formula>
    </cfRule>
  </conditionalFormatting>
  <conditionalFormatting sqref="AN6:AN7">
    <cfRule type="containsText" dxfId="776" priority="13" operator="containsText" text="ALTA">
      <formula>NOT(ISERROR(SEARCH("ALTA",AN6)))</formula>
    </cfRule>
    <cfRule type="containsText" dxfId="775" priority="12" operator="containsText" text="MEDIA">
      <formula>NOT(ISERROR(SEARCH("MEDIA",AN6)))</formula>
    </cfRule>
    <cfRule type="containsText" dxfId="774" priority="11" operator="containsText" text="BAJA">
      <formula>NOT(ISERROR(SEARCH("BAJA",AN6)))</formula>
    </cfRule>
  </conditionalFormatting>
  <conditionalFormatting sqref="AN10:AN11">
    <cfRule type="containsText" dxfId="773" priority="170" operator="containsText" text="ALTA">
      <formula>NOT(ISERROR(SEARCH("ALTA",AN10)))</formula>
    </cfRule>
    <cfRule type="containsText" dxfId="772" priority="169" operator="containsText" text="MEDIA">
      <formula>NOT(ISERROR(SEARCH("MEDIA",AN10)))</formula>
    </cfRule>
    <cfRule type="containsText" dxfId="771" priority="168" operator="containsText" text="BAJA">
      <formula>NOT(ISERROR(SEARCH("BAJA",AN10)))</formula>
    </cfRule>
  </conditionalFormatting>
  <conditionalFormatting sqref="AO14:AP14">
    <cfRule type="cellIs" dxfId="770" priority="75" operator="between">
      <formula>0%</formula>
      <formula>25%</formula>
    </cfRule>
    <cfRule type="containsText" dxfId="769" priority="76" operator="containsText" text="BAJA">
      <formula>NOT(ISERROR(SEARCH("BAJA",AO14)))</formula>
    </cfRule>
    <cfRule type="cellIs" dxfId="768" priority="74" operator="between">
      <formula>26%</formula>
      <formula>50%</formula>
    </cfRule>
    <cfRule type="cellIs" dxfId="767" priority="73" operator="between">
      <formula>51%</formula>
      <formula>75%</formula>
    </cfRule>
    <cfRule type="cellIs" dxfId="766" priority="72" operator="greaterThan">
      <formula>75%</formula>
    </cfRule>
    <cfRule type="containsText" dxfId="765" priority="77" operator="containsText" text="MEDIA">
      <formula>NOT(ISERROR(SEARCH("MEDIA",AO14)))</formula>
    </cfRule>
    <cfRule type="containsText" dxfId="764" priority="78" operator="containsText" text="ALTA">
      <formula>NOT(ISERROR(SEARCH("ALTA",AO14)))</formula>
    </cfRule>
  </conditionalFormatting>
  <conditionalFormatting sqref="AP8:AP9">
    <cfRule type="containsText" dxfId="763" priority="211" operator="containsText" text="ALTA">
      <formula>NOT(ISERROR(SEARCH("ALTA",AP8)))</formula>
    </cfRule>
  </conditionalFormatting>
  <conditionalFormatting sqref="AP10:AP11">
    <cfRule type="containsText" dxfId="762" priority="147" operator="containsText" text="BAJA">
      <formula>NOT(ISERROR(SEARCH("BAJA",AP10)))</formula>
    </cfRule>
    <cfRule type="containsText" dxfId="761" priority="148" operator="containsText" text="MEDIA">
      <formula>NOT(ISERROR(SEARCH("MEDIA",AP10)))</formula>
    </cfRule>
    <cfRule type="containsText" dxfId="760" priority="149" operator="containsText" text="ALTA">
      <formula>NOT(ISERROR(SEARCH("ALTA",AP10)))</formula>
    </cfRule>
  </conditionalFormatting>
  <conditionalFormatting sqref="AP15">
    <cfRule type="containsText" dxfId="759" priority="43" operator="containsText" text="ALTA">
      <formula>NOT(ISERROR(SEARCH("ALTA",AP15)))</formula>
    </cfRule>
  </conditionalFormatting>
  <conditionalFormatting sqref="AQ10:AR10">
    <cfRule type="containsText" dxfId="758" priority="144" operator="containsText" text="BAJA">
      <formula>NOT(ISERROR(SEARCH("BAJA",AQ10)))</formula>
    </cfRule>
    <cfRule type="containsText" dxfId="757" priority="145" operator="containsText" text="MEDIA">
      <formula>NOT(ISERROR(SEARCH("MEDIA",AQ10)))</formula>
    </cfRule>
    <cfRule type="containsText" dxfId="756" priority="146" operator="containsText" text="ALTA">
      <formula>NOT(ISERROR(SEARCH("ALTA",AQ10)))</formula>
    </cfRule>
  </conditionalFormatting>
  <conditionalFormatting sqref="AS10:AS11">
    <cfRule type="containsText" dxfId="755" priority="166" operator="containsText" text="MEDIA">
      <formula>NOT(ISERROR(SEARCH("MEDIA",AS10)))</formula>
    </cfRule>
    <cfRule type="containsText" dxfId="754" priority="167" operator="containsText" text="ALTA">
      <formula>NOT(ISERROR(SEARCH("ALTA",AS10)))</formula>
    </cfRule>
    <cfRule type="containsText" dxfId="753" priority="165" operator="containsText" text="BAJA">
      <formula>NOT(ISERROR(SEARCH("BAJA",AS10)))</formula>
    </cfRule>
  </conditionalFormatting>
  <conditionalFormatting sqref="AS10:AS12">
    <cfRule type="containsText" dxfId="752" priority="157" operator="containsText" text="MEDIA">
      <formula>NOT(ISERROR(SEARCH("MEDIA",AS10)))</formula>
    </cfRule>
    <cfRule type="containsText" dxfId="751" priority="156" operator="containsText" text="BAJA">
      <formula>NOT(ISERROR(SEARCH("BAJA",AS10)))</formula>
    </cfRule>
    <cfRule type="containsText" dxfId="750" priority="158" operator="containsText" text="ALTA">
      <formula>NOT(ISERROR(SEARCH("ALTA",AS10)))</formula>
    </cfRule>
  </conditionalFormatting>
  <conditionalFormatting sqref="AS11">
    <cfRule type="containsText" dxfId="749" priority="153" operator="containsText" text="BAJA">
      <formula>NOT(ISERROR(SEARCH("BAJA",AS11)))</formula>
    </cfRule>
    <cfRule type="containsText" dxfId="748" priority="154" operator="containsText" text="MEDIA">
      <formula>NOT(ISERROR(SEARCH("MEDIA",AS11)))</formula>
    </cfRule>
    <cfRule type="containsText" dxfId="747" priority="155" operator="containsText" text="ALTA">
      <formula>NOT(ISERROR(SEARCH("ALTA",AS11)))</formula>
    </cfRule>
  </conditionalFormatting>
  <conditionalFormatting sqref="AS15">
    <cfRule type="containsText" dxfId="746" priority="40" operator="containsText" text="ALTA">
      <formula>NOT(ISERROR(SEARCH("ALTA",AS15)))</formula>
    </cfRule>
    <cfRule type="containsText" dxfId="745" priority="38" operator="containsText" text="BAJA">
      <formula>NOT(ISERROR(SEARCH("BAJA",AS15)))</formula>
    </cfRule>
    <cfRule type="containsText" dxfId="744" priority="39" operator="containsText" text="MEDIA">
      <formula>NOT(ISERROR(SEARCH("MEDIA",AS15)))</formula>
    </cfRule>
  </conditionalFormatting>
  <conditionalFormatting sqref="AU5:AV5">
    <cfRule type="containsText" dxfId="743" priority="403" operator="containsText" text="ALTA">
      <formula>NOT(ISERROR(SEARCH("ALTA",AU5)))</formula>
    </cfRule>
    <cfRule type="cellIs" dxfId="742" priority="391" operator="greaterThan">
      <formula>75%</formula>
    </cfRule>
    <cfRule type="cellIs" dxfId="741" priority="392" operator="between">
      <formula>51%</formula>
      <formula>75%</formula>
    </cfRule>
    <cfRule type="cellIs" dxfId="740" priority="393" operator="between">
      <formula>26%</formula>
      <formula>50%</formula>
    </cfRule>
    <cfRule type="cellIs" dxfId="739" priority="394" operator="between">
      <formula>0%</formula>
      <formula>25%</formula>
    </cfRule>
    <cfRule type="containsText" dxfId="738" priority="401" operator="containsText" text="BAJA">
      <formula>NOT(ISERROR(SEARCH("BAJA",AU5)))</formula>
    </cfRule>
    <cfRule type="containsText" dxfId="737" priority="402" operator="containsText" text="MEDIA">
      <formula>NOT(ISERROR(SEARCH("MEDIA",AU5)))</formula>
    </cfRule>
  </conditionalFormatting>
  <conditionalFormatting sqref="AU6:AV6">
    <cfRule type="containsText" dxfId="736" priority="350" operator="containsText" text="BAJA">
      <formula>NOT(ISERROR(SEARCH("BAJA",AU6)))</formula>
    </cfRule>
    <cfRule type="containsText" dxfId="735" priority="351" operator="containsText" text="MEDIA">
      <formula>NOT(ISERROR(SEARCH("MEDIA",AU6)))</formula>
    </cfRule>
    <cfRule type="containsText" dxfId="734" priority="352" operator="containsText" text="ALTA">
      <formula>NOT(ISERROR(SEARCH("ALTA",AU6)))</formula>
    </cfRule>
  </conditionalFormatting>
  <conditionalFormatting sqref="AU7:AV8">
    <cfRule type="cellIs" dxfId="733" priority="15" operator="between">
      <formula>51%</formula>
      <formula>75%</formula>
    </cfRule>
    <cfRule type="cellIs" dxfId="732" priority="16" operator="between">
      <formula>26%</formula>
      <formula>50%</formula>
    </cfRule>
    <cfRule type="cellIs" dxfId="731" priority="17" operator="between">
      <formula>0%</formula>
      <formula>25%</formula>
    </cfRule>
    <cfRule type="cellIs" dxfId="730" priority="14" operator="greaterThan">
      <formula>75%</formula>
    </cfRule>
  </conditionalFormatting>
  <conditionalFormatting sqref="AU7:AV13">
    <cfRule type="containsText" dxfId="729" priority="18" operator="containsText" text="BAJA">
      <formula>NOT(ISERROR(SEARCH("BAJA",AU7)))</formula>
    </cfRule>
    <cfRule type="containsText" dxfId="728" priority="20" operator="containsText" text="ALTA">
      <formula>NOT(ISERROR(SEARCH("ALTA",AU7)))</formula>
    </cfRule>
    <cfRule type="containsText" dxfId="727" priority="19" operator="containsText" text="MEDIA">
      <formula>NOT(ISERROR(SEARCH("MEDIA",AU7)))</formula>
    </cfRule>
  </conditionalFormatting>
  <conditionalFormatting sqref="AU15:AV15">
    <cfRule type="containsText" dxfId="726" priority="51" operator="containsText" text="ALTA">
      <formula>NOT(ISERROR(SEARCH("ALTA",AU15)))</formula>
    </cfRule>
    <cfRule type="cellIs" dxfId="725" priority="45" operator="between">
      <formula>51%</formula>
      <formula>75%</formula>
    </cfRule>
    <cfRule type="containsText" dxfId="724" priority="49" operator="containsText" text="BAJA">
      <formula>NOT(ISERROR(SEARCH("BAJA",AU15)))</formula>
    </cfRule>
    <cfRule type="cellIs" dxfId="723" priority="47" operator="between">
      <formula>0%</formula>
      <formula>25%</formula>
    </cfRule>
    <cfRule type="containsText" dxfId="722" priority="50" operator="containsText" text="MEDIA">
      <formula>NOT(ISERROR(SEARCH("MEDIA",AU15)))</formula>
    </cfRule>
    <cfRule type="cellIs" dxfId="721" priority="44" operator="greaterThan">
      <formula>75%</formula>
    </cfRule>
    <cfRule type="cellIs" dxfId="720" priority="46" operator="between">
      <formula>26%</formula>
      <formula>50%</formula>
    </cfRule>
  </conditionalFormatting>
  <conditionalFormatting sqref="AV6 AV9:AV14">
    <cfRule type="cellIs" dxfId="719" priority="285" operator="between">
      <formula>26%</formula>
      <formula>50%</formula>
    </cfRule>
    <cfRule type="cellIs" dxfId="718" priority="286" operator="between">
      <formula>0%</formula>
      <formula>25%</formula>
    </cfRule>
  </conditionalFormatting>
  <conditionalFormatting sqref="AV9:AV14 AV6">
    <cfRule type="cellIs" dxfId="717" priority="283" operator="greaterThan">
      <formula>75%</formula>
    </cfRule>
    <cfRule type="cellIs" dxfId="716" priority="284" operator="between">
      <formula>51%</formula>
      <formula>75%</formula>
    </cfRule>
  </conditionalFormatting>
  <conditionalFormatting sqref="AV16">
    <cfRule type="cellIs" dxfId="715" priority="23" operator="between">
      <formula>26%</formula>
      <formula>50%</formula>
    </cfRule>
    <cfRule type="cellIs" dxfId="714" priority="22" operator="between">
      <formula>51%</formula>
      <formula>75%</formula>
    </cfRule>
    <cfRule type="cellIs" dxfId="713" priority="21" operator="greaterThan">
      <formula>75%</formula>
    </cfRule>
    <cfRule type="containsText" dxfId="712" priority="27" operator="containsText" text="ALTA">
      <formula>NOT(ISERROR(SEARCH("ALTA",AV16)))</formula>
    </cfRule>
    <cfRule type="containsText" dxfId="711" priority="26" operator="containsText" text="MEDIA">
      <formula>NOT(ISERROR(SEARCH("MEDIA",AV16)))</formula>
    </cfRule>
    <cfRule type="containsText" dxfId="710" priority="25" operator="containsText" text="BAJA">
      <formula>NOT(ISERROR(SEARCH("BAJA",AV16)))</formula>
    </cfRule>
    <cfRule type="cellIs" dxfId="709" priority="24" operator="between">
      <formula>0%</formula>
      <formula>25%</formula>
    </cfRule>
  </conditionalFormatting>
  <dataValidations count="20">
    <dataValidation type="list" allowBlank="1" showInputMessage="1" showErrorMessage="1" sqref="AT15 AT5:AT13" xr:uid="{00000000-0002-0000-0700-000003000000}">
      <formula1>"Adecuado,Inadecuado"</formula1>
    </dataValidation>
    <dataValidation type="list" allowBlank="1" showInputMessage="1" showErrorMessage="1" sqref="AR15 AR5:AR13" xr:uid="{00000000-0002-0000-0700-000002000000}">
      <formula1>"Asignado,No Asignado"</formula1>
    </dataValidation>
    <dataValidation type="list" allowBlank="1" showInputMessage="1" showErrorMessage="1" sqref="AK15 A5:A10 AK5:AK13 A14:A17" xr:uid="{00000000-0002-0000-0700-000000000000}">
      <formula1>"SI,NO"</formula1>
    </dataValidation>
    <dataValidation type="list" allowBlank="1" showInputMessage="1" showErrorMessage="1" sqref="AG16" xr:uid="{BEA85E72-7EAB-44F4-82E1-5857EE98AFAD}">
      <formula1>INDIRECT("IMPL[IMPLEMENTACION]")</formula1>
    </dataValidation>
    <dataValidation type="list" allowBlank="1" showInputMessage="1" showErrorMessage="1" sqref="AJ16" xr:uid="{25415827-C325-4636-87B3-4F66F52779D4}">
      <formula1>INDIRECT("CONF[CONFIABLE]")</formula1>
    </dataValidation>
    <dataValidation type="list" allowBlank="1" showInputMessage="1" showErrorMessage="1" sqref="AE16" xr:uid="{84FB27AD-A923-4014-AC35-E0EB7461156B}">
      <formula1>INDIRECT("CONT[CONTROL]")</formula1>
    </dataValidation>
    <dataValidation type="list" allowBlank="1" showInputMessage="1" showErrorMessage="1" sqref="AK16 AM16" xr:uid="{49912E1F-90AD-4487-937B-19F649CEC509}">
      <formula1>INDIRECT("DOCU[DOCUMENTADO]")</formula1>
    </dataValidation>
    <dataValidation type="list" allowBlank="1" showInputMessage="1" showErrorMessage="1" sqref="B16" xr:uid="{30759E58-4135-4DE8-AD12-841FA95EDF12}">
      <formula1>INDIRECT("PROC[PROCESOS]")</formula1>
    </dataValidation>
    <dataValidation type="list" allowBlank="1" showInputMessage="1" showErrorMessage="1" sqref="D16" xr:uid="{1DE27683-B412-4049-ACFC-7E8F2DA9C549}">
      <formula1>INDIRECT("FACT[FACTOR]")</formula1>
    </dataValidation>
    <dataValidation type="list" allowBlank="1" showInputMessage="1" showErrorMessage="1" sqref="E16" xr:uid="{771C1E34-B7A6-404D-9B73-B8198962CFC3}">
      <formula1>INDIRECT("CLAS[CLASIFICACION]")</formula1>
    </dataValidation>
    <dataValidation type="list" allowBlank="1" showInputMessage="1" showErrorMessage="1" sqref="J16" xr:uid="{07E5F383-FFE6-4552-A0B6-D1974F61CC73}">
      <formula1>INDIRECT("PERI[PERIODICIDAD]")</formula1>
    </dataValidation>
    <dataValidation type="list" allowBlank="1" showInputMessage="1" showErrorMessage="1" sqref="M16" xr:uid="{9ADA00B0-0E18-44A3-A5DF-4407DD84395C}">
      <formula1>INDIRECT("ECON[ECONO]")</formula1>
    </dataValidation>
    <dataValidation type="list" allowBlank="1" showInputMessage="1" showErrorMessage="1" sqref="O16" xr:uid="{DDA72C0D-DA63-4D84-A977-5C718F76B184}">
      <formula1>INDIRECT("REPU[REPUT]")</formula1>
    </dataValidation>
    <dataValidation type="list" allowBlank="1" showInputMessage="1" showErrorMessage="1" sqref="Q16" xr:uid="{5680CD9A-C6A8-4BF1-916F-05621E4ABA67}">
      <formula1>INDIRECT("OPER[OPER]")</formula1>
    </dataValidation>
    <dataValidation type="list" allowBlank="1" showInputMessage="1" showErrorMessage="1" sqref="S16" xr:uid="{B65868D3-C3E2-4C1D-A1FB-91A04870AE6D}">
      <formula1>INDIRECT("ACTI[ACTIVO]")</formula1>
    </dataValidation>
    <dataValidation type="list" allowBlank="1" showInputMessage="1" showErrorMessage="1" sqref="T16" xr:uid="{3E2DDC8F-4205-4869-B35D-C790AF8BE33F}">
      <formula1>INDIRECT("CRIT[CRITERIO]")</formula1>
    </dataValidation>
    <dataValidation type="list" allowBlank="1" showInputMessage="1" showErrorMessage="1" sqref="AX16" xr:uid="{053AA6D1-8A30-490C-9329-B674C7D2A335}">
      <formula1>INDIRECT("TRAT[TRATAMIENTO]")</formula1>
    </dataValidation>
    <dataValidation type="list" allowBlank="1" showInputMessage="1" showErrorMessage="1" sqref="AJ5:AJ15 AI17" xr:uid="{00000000-0002-0000-0700-000004000000}">
      <formula1>"Confiable,No confiable"</formula1>
    </dataValidation>
    <dataValidation type="list" allowBlank="1" showInputMessage="1" showErrorMessage="1" sqref="AG5:AG15 AF17" xr:uid="{00000000-0002-0000-0700-000001000000}">
      <formula1>"Manual,Automático"</formula1>
    </dataValidation>
    <dataValidation type="list" allowBlank="1" showInputMessage="1" showErrorMessage="1" sqref="AV17" xr:uid="{0E48F214-784B-4F6E-861A-7FC453CA92C0}">
      <formula1>#N/A</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D313F35-3E62-4A5E-BA18-5367B1993F01}">
          <x14:formula1>
            <xm:f>Listas!$K$2:$K$6</xm:f>
          </x14:formula1>
          <xm:sqref>S14</xm:sqref>
        </x14:dataValidation>
        <x14:dataValidation type="list" allowBlank="1" showInputMessage="1" showErrorMessage="1" xr:uid="{AB13403F-E91E-4C7D-9706-491343C8339A}">
          <x14:formula1>
            <xm:f>Listas!$N$2:$N$7</xm:f>
          </x14:formula1>
          <xm:sqref>M14</xm:sqref>
        </x14:dataValidation>
        <x14:dataValidation type="list" allowBlank="1" showInputMessage="1" showErrorMessage="1" xr:uid="{8F28675C-67E7-41FA-8394-38BA5EDB54D9}">
          <x14:formula1>
            <xm:f>Listas!$O$2:$O$7</xm:f>
          </x14:formula1>
          <xm:sqref>O14</xm:sqref>
        </x14:dataValidation>
        <x14:dataValidation type="list" allowBlank="1" showInputMessage="1" showErrorMessage="1" xr:uid="{DC7998C4-A231-4FE0-8936-7A1DA184831D}">
          <x14:formula1>
            <xm:f>Listas!$P$2:$P$7</xm:f>
          </x14:formula1>
          <xm:sqref>Q14</xm:sqref>
        </x14:dataValidation>
        <x14:dataValidation type="list" allowBlank="1" showInputMessage="1" showErrorMessage="1" xr:uid="{79500DA6-E616-4EA8-8DF9-E8CB611AB226}">
          <x14:formula1>
            <xm:f>Listas!$Q$2:$Q$8</xm:f>
          </x14:formula1>
          <xm:sqref>J14</xm:sqref>
        </x14:dataValidation>
        <x14:dataValidation type="list" allowBlank="1" showInputMessage="1" showErrorMessage="1" xr:uid="{72AFE639-1E02-4845-B35E-DEFDAE118D73}">
          <x14:formula1>
            <xm:f>Listas!$F$2:$F$4</xm:f>
          </x14:formula1>
          <xm:sqref>AD14:AE14</xm:sqref>
        </x14:dataValidation>
        <x14:dataValidation type="list" allowBlank="1" showInputMessage="1" showErrorMessage="1" xr:uid="{3213B40F-4492-432E-9443-CD298C5651CE}">
          <x14:formula1>
            <xm:f>Listas!$C$2:$C$8</xm:f>
          </x14:formula1>
          <xm:sqref>E14</xm:sqref>
        </x14:dataValidation>
        <x14:dataValidation type="list" allowBlank="1" showInputMessage="1" showErrorMessage="1" xr:uid="{C96A5EC7-9081-4010-B8B1-172AFAF7DC6F}">
          <x14:formula1>
            <xm:f>Listas!$H$2:$H$3</xm:f>
          </x14:formula1>
          <xm:sqref>AK14 AM14</xm:sqref>
        </x14:dataValidation>
        <x14:dataValidation type="list" allowBlank="1" showInputMessage="1" showErrorMessage="1" xr:uid="{D0D1CE37-0E46-4164-BFA5-BE97AF079613}">
          <x14:formula1>
            <xm:f>Listas!$B$2:$B$7</xm:f>
          </x14:formula1>
          <xm:sqref>D14</xm:sqref>
        </x14:dataValidation>
        <x14:dataValidation type="list" allowBlank="1" showInputMessage="1" showErrorMessage="1" xr:uid="{64D775AA-470C-4865-9C85-0F8BF0A7262A}">
          <x14:formula1>
            <xm:f>Listas!$G$2:$G$11</xm:f>
          </x14:formula1>
          <xm:sqref>C14</xm:sqref>
        </x14:dataValidation>
        <x14:dataValidation type="list" allowBlank="1" showInputMessage="1" showErrorMessage="1" xr:uid="{13802D36-F9AB-4798-8D15-72FF50D20993}">
          <x14:formula1>
            <xm:f>Listas!$L$2:$L$5</xm:f>
          </x14:formula1>
          <xm:sqref>T14</xm:sqref>
        </x14:dataValidation>
        <x14:dataValidation type="list" allowBlank="1" showInputMessage="1" showErrorMessage="1" xr:uid="{F6F7CCFB-486F-401D-B75E-6BC8B6999647}">
          <x14:formula1>
            <xm:f>Listas!$M$2:$M$15</xm:f>
          </x14:formula1>
          <xm:sqref>B14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C84-927F-4E26-8AC0-4A75061B547B}">
  <dimension ref="A1:AW9"/>
  <sheetViews>
    <sheetView topLeftCell="AP1" zoomScale="61" zoomScaleNormal="70" workbookViewId="0">
      <selection activeCell="AV1" sqref="AV1:AW1"/>
    </sheetView>
  </sheetViews>
  <sheetFormatPr baseColWidth="10" defaultColWidth="11.42578125" defaultRowHeight="14.25" customHeight="1" x14ac:dyDescent="0.2"/>
  <cols>
    <col min="1" max="1" width="14.140625" style="222" customWidth="1"/>
    <col min="2" max="2" width="16" style="228" customWidth="1"/>
    <col min="3" max="3" width="17.28515625" style="228" customWidth="1"/>
    <col min="4" max="4" width="11.28515625" style="228" customWidth="1"/>
    <col min="5" max="5" width="19.5703125" style="228" customWidth="1"/>
    <col min="6" max="6" width="44.140625" style="223" customWidth="1"/>
    <col min="7" max="7" width="9.7109375" style="223" customWidth="1"/>
    <col min="8" max="8" width="31.7109375" style="223" customWidth="1"/>
    <col min="9" max="9" width="32.42578125" style="223" customWidth="1"/>
    <col min="10" max="10" width="23.42578125" style="223" customWidth="1"/>
    <col min="11" max="11" width="15.28515625" style="223" customWidth="1"/>
    <col min="12" max="12" width="21" style="223" customWidth="1"/>
    <col min="13" max="13" width="14.5703125" style="223" customWidth="1"/>
    <col min="14" max="14" width="3.42578125" style="223" hidden="1" customWidth="1"/>
    <col min="15" max="15" width="24.28515625" style="223" customWidth="1"/>
    <col min="16" max="16" width="3.42578125" style="223" hidden="1" customWidth="1"/>
    <col min="17" max="17" width="20.140625" style="223" customWidth="1"/>
    <col min="18" max="18" width="3.28515625" style="223" hidden="1" customWidth="1"/>
    <col min="19" max="20" width="21.85546875" style="223" customWidth="1"/>
    <col min="21" max="21" width="10.42578125" style="223" hidden="1" customWidth="1"/>
    <col min="22" max="22" width="15" style="223" bestFit="1" customWidth="1"/>
    <col min="23" max="23" width="5.7109375" style="229" hidden="1" customWidth="1"/>
    <col min="24" max="24" width="13.7109375" style="223" customWidth="1"/>
    <col min="25" max="25" width="5.7109375" style="229" hidden="1" customWidth="1"/>
    <col min="26" max="26" width="16.85546875" style="223" bestFit="1" customWidth="1"/>
    <col min="27" max="27" width="5.42578125" style="223" hidden="1" customWidth="1"/>
    <col min="28" max="28" width="34.28515625" style="223" customWidth="1"/>
    <col min="29" max="29" width="102.7109375" style="223" customWidth="1"/>
    <col min="30" max="30" width="10" style="223" bestFit="1" customWidth="1"/>
    <col min="31" max="31" width="8.42578125" style="229" customWidth="1"/>
    <col min="32" max="32" width="20.28515625" style="229" customWidth="1"/>
    <col min="33" max="33" width="9" style="229" customWidth="1"/>
    <col min="34" max="34" width="14.140625" style="229" customWidth="1"/>
    <col min="35" max="35" width="16.42578125" style="223" customWidth="1"/>
    <col min="36" max="36" width="14.7109375" style="228" customWidth="1"/>
    <col min="37" max="37" width="20.7109375" style="223" customWidth="1"/>
    <col min="38" max="38" width="13.7109375" style="223" hidden="1" customWidth="1"/>
    <col min="39" max="39" width="13.7109375" style="227" customWidth="1"/>
    <col min="40" max="40" width="13.7109375" style="223" customWidth="1"/>
    <col min="41" max="41" width="15.28515625" style="223" customWidth="1"/>
    <col min="42" max="42" width="4.42578125" style="226" customWidth="1"/>
    <col min="43" max="43" width="86.42578125" style="226" customWidth="1"/>
    <col min="44" max="44" width="17" style="225" customWidth="1"/>
    <col min="45" max="45" width="12.5703125" style="224" customWidth="1"/>
    <col min="46" max="46" width="11.5703125" style="224" customWidth="1"/>
    <col min="47" max="47" width="21.85546875" style="223" customWidth="1"/>
    <col min="48" max="200" width="11.42578125" style="222"/>
    <col min="201" max="201" width="21.85546875" style="222" customWidth="1"/>
    <col min="202" max="202" width="13.85546875" style="222" customWidth="1"/>
    <col min="203" max="203" width="38.7109375" style="222" customWidth="1"/>
    <col min="204" max="204" width="3" style="222" bestFit="1" customWidth="1"/>
    <col min="205" max="205" width="32.28515625" style="222" customWidth="1"/>
    <col min="206" max="206" width="46.28515625" style="222" customWidth="1"/>
    <col min="207" max="207" width="19" style="222" customWidth="1"/>
    <col min="208" max="208" width="0" style="222" hidden="1" customWidth="1"/>
    <col min="209" max="209" width="17.7109375" style="222" customWidth="1"/>
    <col min="210" max="210" width="0" style="222" hidden="1" customWidth="1"/>
    <col min="211" max="211" width="22.28515625" style="222" customWidth="1"/>
    <col min="212" max="212" width="5.28515625" style="222" customWidth="1"/>
    <col min="213" max="213" width="36.28515625" style="222" customWidth="1"/>
    <col min="214" max="214" width="5.7109375" style="222" customWidth="1"/>
    <col min="215" max="215" width="0" style="222" hidden="1" customWidth="1"/>
    <col min="216" max="216" width="20.7109375" style="222" customWidth="1"/>
    <col min="217" max="217" width="4.85546875" style="222" customWidth="1"/>
    <col min="218" max="218" width="0" style="222" hidden="1" customWidth="1"/>
    <col min="219" max="219" width="24.7109375" style="222" customWidth="1"/>
    <col min="220" max="220" width="12.28515625" style="222" customWidth="1"/>
    <col min="221" max="221" width="0" style="222" hidden="1" customWidth="1"/>
    <col min="222" max="222" width="3.42578125" style="222" customWidth="1"/>
    <col min="223" max="223" width="0" style="222" hidden="1" customWidth="1"/>
    <col min="224" max="224" width="17.7109375" style="222" customWidth="1"/>
    <col min="225" max="225" width="3.42578125" style="222" customWidth="1"/>
    <col min="226" max="226" width="0" style="222" hidden="1" customWidth="1"/>
    <col min="227" max="227" width="23.7109375" style="222" customWidth="1"/>
    <col min="228" max="228" width="10" style="222" customWidth="1"/>
    <col min="229" max="229" width="0" style="222" hidden="1" customWidth="1"/>
    <col min="230" max="231" width="14.7109375" style="222" customWidth="1"/>
    <col min="232" max="232" width="12.85546875" style="222" customWidth="1"/>
    <col min="233" max="233" width="3.28515625" style="222" customWidth="1"/>
    <col min="234" max="234" width="30.28515625" style="222" customWidth="1"/>
    <col min="235" max="235" width="5" style="222" customWidth="1"/>
    <col min="236" max="236" width="0" style="222" hidden="1" customWidth="1"/>
    <col min="237" max="237" width="14.28515625" style="222" customWidth="1"/>
    <col min="238" max="238" width="5.7109375" style="222" customWidth="1"/>
    <col min="239" max="239" width="0" style="222" hidden="1" customWidth="1"/>
    <col min="240" max="240" width="17.28515625" style="222" customWidth="1"/>
    <col min="241" max="241" width="12.7109375" style="222" customWidth="1"/>
    <col min="242" max="242" width="0" style="222" hidden="1" customWidth="1"/>
    <col min="243" max="243" width="5.28515625" style="222" customWidth="1"/>
    <col min="244" max="244" width="0" style="222" hidden="1" customWidth="1"/>
    <col min="245" max="245" width="17" style="222" customWidth="1"/>
    <col min="246" max="246" width="6.28515625" style="222" customWidth="1"/>
    <col min="247" max="247" width="0" style="222" hidden="1" customWidth="1"/>
    <col min="248" max="248" width="14.28515625" style="222" customWidth="1"/>
    <col min="249" max="249" width="7.5703125" style="222" customWidth="1"/>
    <col min="250" max="250" width="0" style="222" hidden="1" customWidth="1"/>
    <col min="251" max="252" width="14.28515625" style="222" customWidth="1"/>
    <col min="253" max="253" width="20.85546875" style="222" customWidth="1"/>
    <col min="254" max="254" width="14.42578125" style="222" customWidth="1"/>
    <col min="255" max="255" width="15" style="222" customWidth="1"/>
    <col min="256" max="256" width="2.7109375" style="222" customWidth="1"/>
    <col min="257" max="257" width="11.7109375" style="222" customWidth="1"/>
    <col min="258" max="258" width="11.5703125" style="222" customWidth="1"/>
    <col min="259" max="259" width="2.28515625" style="222" customWidth="1"/>
    <col min="260" max="260" width="41" style="222" customWidth="1"/>
    <col min="261" max="261" width="14.28515625" style="222" customWidth="1"/>
    <col min="262" max="263" width="11.5703125" style="222" customWidth="1"/>
    <col min="264" max="264" width="21.85546875" style="222" customWidth="1"/>
    <col min="265" max="456" width="11.42578125" style="222"/>
    <col min="457" max="457" width="21.85546875" style="222" customWidth="1"/>
    <col min="458" max="458" width="13.85546875" style="222" customWidth="1"/>
    <col min="459" max="459" width="38.7109375" style="222" customWidth="1"/>
    <col min="460" max="460" width="3" style="222" bestFit="1" customWidth="1"/>
    <col min="461" max="461" width="32.28515625" style="222" customWidth="1"/>
    <col min="462" max="462" width="46.28515625" style="222" customWidth="1"/>
    <col min="463" max="463" width="19" style="222" customWidth="1"/>
    <col min="464" max="464" width="0" style="222" hidden="1" customWidth="1"/>
    <col min="465" max="465" width="17.7109375" style="222" customWidth="1"/>
    <col min="466" max="466" width="0" style="222" hidden="1" customWidth="1"/>
    <col min="467" max="467" width="22.28515625" style="222" customWidth="1"/>
    <col min="468" max="468" width="5.28515625" style="222" customWidth="1"/>
    <col min="469" max="469" width="36.28515625" style="222" customWidth="1"/>
    <col min="470" max="470" width="5.7109375" style="222" customWidth="1"/>
    <col min="471" max="471" width="0" style="222" hidden="1" customWidth="1"/>
    <col min="472" max="472" width="20.7109375" style="222" customWidth="1"/>
    <col min="473" max="473" width="4.85546875" style="222" customWidth="1"/>
    <col min="474" max="474" width="0" style="222" hidden="1" customWidth="1"/>
    <col min="475" max="475" width="24.7109375" style="222" customWidth="1"/>
    <col min="476" max="476" width="12.28515625" style="222" customWidth="1"/>
    <col min="477" max="477" width="0" style="222" hidden="1" customWidth="1"/>
    <col min="478" max="478" width="3.42578125" style="222" customWidth="1"/>
    <col min="479" max="479" width="0" style="222" hidden="1" customWidth="1"/>
    <col min="480" max="480" width="17.7109375" style="222" customWidth="1"/>
    <col min="481" max="481" width="3.42578125" style="222" customWidth="1"/>
    <col min="482" max="482" width="0" style="222" hidden="1" customWidth="1"/>
    <col min="483" max="483" width="23.7109375" style="222" customWidth="1"/>
    <col min="484" max="484" width="10" style="222" customWidth="1"/>
    <col min="485" max="485" width="0" style="222" hidden="1" customWidth="1"/>
    <col min="486" max="487" width="14.7109375" style="222" customWidth="1"/>
    <col min="488" max="488" width="12.85546875" style="222" customWidth="1"/>
    <col min="489" max="489" width="3.28515625" style="222" customWidth="1"/>
    <col min="490" max="490" width="30.28515625" style="222" customWidth="1"/>
    <col min="491" max="491" width="5" style="222" customWidth="1"/>
    <col min="492" max="492" width="0" style="222" hidden="1" customWidth="1"/>
    <col min="493" max="493" width="14.28515625" style="222" customWidth="1"/>
    <col min="494" max="494" width="5.7109375" style="222" customWidth="1"/>
    <col min="495" max="495" width="0" style="222" hidden="1" customWidth="1"/>
    <col min="496" max="496" width="17.28515625" style="222" customWidth="1"/>
    <col min="497" max="497" width="12.7109375" style="222" customWidth="1"/>
    <col min="498" max="498" width="0" style="222" hidden="1" customWidth="1"/>
    <col min="499" max="499" width="5.28515625" style="222" customWidth="1"/>
    <col min="500" max="500" width="0" style="222" hidden="1" customWidth="1"/>
    <col min="501" max="501" width="17" style="222" customWidth="1"/>
    <col min="502" max="502" width="6.28515625" style="222" customWidth="1"/>
    <col min="503" max="503" width="0" style="222" hidden="1" customWidth="1"/>
    <col min="504" max="504" width="14.28515625" style="222" customWidth="1"/>
    <col min="505" max="505" width="7.5703125" style="222" customWidth="1"/>
    <col min="506" max="506" width="0" style="222" hidden="1" customWidth="1"/>
    <col min="507" max="508" width="14.28515625" style="222" customWidth="1"/>
    <col min="509" max="509" width="20.85546875" style="222" customWidth="1"/>
    <col min="510" max="510" width="14.42578125" style="222" customWidth="1"/>
    <col min="511" max="511" width="15" style="222" customWidth="1"/>
    <col min="512" max="512" width="2.7109375" style="222" customWidth="1"/>
    <col min="513" max="513" width="11.7109375" style="222" customWidth="1"/>
    <col min="514" max="514" width="11.5703125" style="222" customWidth="1"/>
    <col min="515" max="515" width="2.28515625" style="222" customWidth="1"/>
    <col min="516" max="516" width="41" style="222" customWidth="1"/>
    <col min="517" max="517" width="14.28515625" style="222" customWidth="1"/>
    <col min="518" max="519" width="11.5703125" style="222" customWidth="1"/>
    <col min="520" max="520" width="21.85546875" style="222" customWidth="1"/>
    <col min="521" max="712" width="11.42578125" style="222"/>
    <col min="713" max="713" width="21.85546875" style="222" customWidth="1"/>
    <col min="714" max="714" width="13.85546875" style="222" customWidth="1"/>
    <col min="715" max="715" width="38.7109375" style="222" customWidth="1"/>
    <col min="716" max="716" width="3" style="222" bestFit="1" customWidth="1"/>
    <col min="717" max="717" width="32.28515625" style="222" customWidth="1"/>
    <col min="718" max="718" width="46.28515625" style="222" customWidth="1"/>
    <col min="719" max="719" width="19" style="222" customWidth="1"/>
    <col min="720" max="720" width="0" style="222" hidden="1" customWidth="1"/>
    <col min="721" max="721" width="17.7109375" style="222" customWidth="1"/>
    <col min="722" max="722" width="0" style="222" hidden="1" customWidth="1"/>
    <col min="723" max="723" width="22.28515625" style="222" customWidth="1"/>
    <col min="724" max="724" width="5.28515625" style="222" customWidth="1"/>
    <col min="725" max="725" width="36.28515625" style="222" customWidth="1"/>
    <col min="726" max="726" width="5.7109375" style="222" customWidth="1"/>
    <col min="727" max="727" width="0" style="222" hidden="1" customWidth="1"/>
    <col min="728" max="728" width="20.7109375" style="222" customWidth="1"/>
    <col min="729" max="729" width="4.85546875" style="222" customWidth="1"/>
    <col min="730" max="730" width="0" style="222" hidden="1" customWidth="1"/>
    <col min="731" max="731" width="24.7109375" style="222" customWidth="1"/>
    <col min="732" max="732" width="12.28515625" style="222" customWidth="1"/>
    <col min="733" max="733" width="0" style="222" hidden="1" customWidth="1"/>
    <col min="734" max="734" width="3.42578125" style="222" customWidth="1"/>
    <col min="735" max="735" width="0" style="222" hidden="1" customWidth="1"/>
    <col min="736" max="736" width="17.7109375" style="222" customWidth="1"/>
    <col min="737" max="737" width="3.42578125" style="222" customWidth="1"/>
    <col min="738" max="738" width="0" style="222" hidden="1" customWidth="1"/>
    <col min="739" max="739" width="23.7109375" style="222" customWidth="1"/>
    <col min="740" max="740" width="10" style="222" customWidth="1"/>
    <col min="741" max="741" width="0" style="222" hidden="1" customWidth="1"/>
    <col min="742" max="743" width="14.7109375" style="222" customWidth="1"/>
    <col min="744" max="744" width="12.85546875" style="222" customWidth="1"/>
    <col min="745" max="745" width="3.28515625" style="222" customWidth="1"/>
    <col min="746" max="746" width="30.28515625" style="222" customWidth="1"/>
    <col min="747" max="747" width="5" style="222" customWidth="1"/>
    <col min="748" max="748" width="0" style="222" hidden="1" customWidth="1"/>
    <col min="749" max="749" width="14.28515625" style="222" customWidth="1"/>
    <col min="750" max="750" width="5.7109375" style="222" customWidth="1"/>
    <col min="751" max="751" width="0" style="222" hidden="1" customWidth="1"/>
    <col min="752" max="752" width="17.28515625" style="222" customWidth="1"/>
    <col min="753" max="753" width="12.7109375" style="222" customWidth="1"/>
    <col min="754" max="754" width="0" style="222" hidden="1" customWidth="1"/>
    <col min="755" max="755" width="5.28515625" style="222" customWidth="1"/>
    <col min="756" max="756" width="0" style="222" hidden="1" customWidth="1"/>
    <col min="757" max="757" width="17" style="222" customWidth="1"/>
    <col min="758" max="758" width="6.28515625" style="222" customWidth="1"/>
    <col min="759" max="759" width="0" style="222" hidden="1" customWidth="1"/>
    <col min="760" max="760" width="14.28515625" style="222" customWidth="1"/>
    <col min="761" max="761" width="7.5703125" style="222" customWidth="1"/>
    <col min="762" max="762" width="0" style="222" hidden="1" customWidth="1"/>
    <col min="763" max="764" width="14.28515625" style="222" customWidth="1"/>
    <col min="765" max="765" width="20.85546875" style="222" customWidth="1"/>
    <col min="766" max="766" width="14.42578125" style="222" customWidth="1"/>
    <col min="767" max="767" width="15" style="222" customWidth="1"/>
    <col min="768" max="768" width="2.7109375" style="222" customWidth="1"/>
    <col min="769" max="769" width="11.7109375" style="222" customWidth="1"/>
    <col min="770" max="770" width="11.5703125" style="222" customWidth="1"/>
    <col min="771" max="771" width="2.28515625" style="222" customWidth="1"/>
    <col min="772" max="772" width="41" style="222" customWidth="1"/>
    <col min="773" max="773" width="14.28515625" style="222" customWidth="1"/>
    <col min="774" max="775" width="11.5703125" style="222" customWidth="1"/>
    <col min="776" max="776" width="21.85546875" style="222" customWidth="1"/>
    <col min="777" max="968" width="11.42578125" style="222"/>
    <col min="969" max="969" width="21.85546875" style="222" customWidth="1"/>
    <col min="970" max="970" width="13.85546875" style="222" customWidth="1"/>
    <col min="971" max="971" width="38.7109375" style="222" customWidth="1"/>
    <col min="972" max="972" width="3" style="222" bestFit="1" customWidth="1"/>
    <col min="973" max="973" width="32.28515625" style="222" customWidth="1"/>
    <col min="974" max="974" width="46.28515625" style="222" customWidth="1"/>
    <col min="975" max="975" width="19" style="222" customWidth="1"/>
    <col min="976" max="976" width="0" style="222" hidden="1" customWidth="1"/>
    <col min="977" max="977" width="17.7109375" style="222" customWidth="1"/>
    <col min="978" max="978" width="0" style="222" hidden="1" customWidth="1"/>
    <col min="979" max="979" width="22.28515625" style="222" customWidth="1"/>
    <col min="980" max="980" width="5.28515625" style="222" customWidth="1"/>
    <col min="981" max="981" width="36.28515625" style="222" customWidth="1"/>
    <col min="982" max="982" width="5.7109375" style="222" customWidth="1"/>
    <col min="983" max="983" width="0" style="222" hidden="1" customWidth="1"/>
    <col min="984" max="984" width="20.7109375" style="222" customWidth="1"/>
    <col min="985" max="985" width="4.85546875" style="222" customWidth="1"/>
    <col min="986" max="986" width="0" style="222" hidden="1" customWidth="1"/>
    <col min="987" max="987" width="24.7109375" style="222" customWidth="1"/>
    <col min="988" max="988" width="12.28515625" style="222" customWidth="1"/>
    <col min="989" max="989" width="0" style="222" hidden="1" customWidth="1"/>
    <col min="990" max="990" width="3.42578125" style="222" customWidth="1"/>
    <col min="991" max="991" width="0" style="222" hidden="1" customWidth="1"/>
    <col min="992" max="992" width="17.7109375" style="222" customWidth="1"/>
    <col min="993" max="993" width="3.42578125" style="222" customWidth="1"/>
    <col min="994" max="994" width="0" style="222" hidden="1" customWidth="1"/>
    <col min="995" max="995" width="23.7109375" style="222" customWidth="1"/>
    <col min="996" max="996" width="10" style="222" customWidth="1"/>
    <col min="997" max="997" width="0" style="222" hidden="1" customWidth="1"/>
    <col min="998" max="999" width="14.7109375" style="222" customWidth="1"/>
    <col min="1000" max="1000" width="12.85546875" style="222" customWidth="1"/>
    <col min="1001" max="1001" width="3.28515625" style="222" customWidth="1"/>
    <col min="1002" max="1002" width="30.28515625" style="222" customWidth="1"/>
    <col min="1003" max="1003" width="5" style="222" customWidth="1"/>
    <col min="1004" max="1004" width="0" style="222" hidden="1" customWidth="1"/>
    <col min="1005" max="1005" width="14.28515625" style="222" customWidth="1"/>
    <col min="1006" max="1006" width="5.7109375" style="222" customWidth="1"/>
    <col min="1007" max="1007" width="0" style="222" hidden="1" customWidth="1"/>
    <col min="1008" max="1008" width="17.28515625" style="222" customWidth="1"/>
    <col min="1009" max="1009" width="12.7109375" style="222" customWidth="1"/>
    <col min="1010" max="1010" width="0" style="222" hidden="1" customWidth="1"/>
    <col min="1011" max="1011" width="5.28515625" style="222" customWidth="1"/>
    <col min="1012" max="1012" width="0" style="222" hidden="1" customWidth="1"/>
    <col min="1013" max="1013" width="17" style="222" customWidth="1"/>
    <col min="1014" max="1014" width="6.28515625" style="222" customWidth="1"/>
    <col min="1015" max="1015" width="0" style="222" hidden="1" customWidth="1"/>
    <col min="1016" max="1016" width="14.28515625" style="222" customWidth="1"/>
    <col min="1017" max="1017" width="7.5703125" style="222" customWidth="1"/>
    <col min="1018" max="1018" width="0" style="222" hidden="1" customWidth="1"/>
    <col min="1019" max="1020" width="14.28515625" style="222" customWidth="1"/>
    <col min="1021" max="1021" width="20.85546875" style="222" customWidth="1"/>
    <col min="1022" max="1022" width="14.42578125" style="222" customWidth="1"/>
    <col min="1023" max="1023" width="15" style="222" customWidth="1"/>
    <col min="1024" max="1024" width="2.7109375" style="222" customWidth="1"/>
    <col min="1025" max="1025" width="11.7109375" style="222" customWidth="1"/>
    <col min="1026" max="1026" width="11.5703125" style="222" customWidth="1"/>
    <col min="1027" max="1027" width="2.28515625" style="222" customWidth="1"/>
    <col min="1028" max="1028" width="41" style="222" customWidth="1"/>
    <col min="1029" max="1029" width="14.28515625" style="222" customWidth="1"/>
    <col min="1030" max="1031" width="11.5703125" style="222" customWidth="1"/>
    <col min="1032" max="1032" width="21.85546875" style="222" customWidth="1"/>
    <col min="1033" max="1224" width="11.42578125" style="222"/>
    <col min="1225" max="1225" width="21.85546875" style="222" customWidth="1"/>
    <col min="1226" max="1226" width="13.85546875" style="222" customWidth="1"/>
    <col min="1227" max="1227" width="38.7109375" style="222" customWidth="1"/>
    <col min="1228" max="1228" width="3" style="222" bestFit="1" customWidth="1"/>
    <col min="1229" max="1229" width="32.28515625" style="222" customWidth="1"/>
    <col min="1230" max="1230" width="46.28515625" style="222" customWidth="1"/>
    <col min="1231" max="1231" width="19" style="222" customWidth="1"/>
    <col min="1232" max="1232" width="0" style="222" hidden="1" customWidth="1"/>
    <col min="1233" max="1233" width="17.7109375" style="222" customWidth="1"/>
    <col min="1234" max="1234" width="0" style="222" hidden="1" customWidth="1"/>
    <col min="1235" max="1235" width="22.28515625" style="222" customWidth="1"/>
    <col min="1236" max="1236" width="5.28515625" style="222" customWidth="1"/>
    <col min="1237" max="1237" width="36.28515625" style="222" customWidth="1"/>
    <col min="1238" max="1238" width="5.7109375" style="222" customWidth="1"/>
    <col min="1239" max="1239" width="0" style="222" hidden="1" customWidth="1"/>
    <col min="1240" max="1240" width="20.7109375" style="222" customWidth="1"/>
    <col min="1241" max="1241" width="4.85546875" style="222" customWidth="1"/>
    <col min="1242" max="1242" width="0" style="222" hidden="1" customWidth="1"/>
    <col min="1243" max="1243" width="24.7109375" style="222" customWidth="1"/>
    <col min="1244" max="1244" width="12.28515625" style="222" customWidth="1"/>
    <col min="1245" max="1245" width="0" style="222" hidden="1" customWidth="1"/>
    <col min="1246" max="1246" width="3.42578125" style="222" customWidth="1"/>
    <col min="1247" max="1247" width="0" style="222" hidden="1" customWidth="1"/>
    <col min="1248" max="1248" width="17.7109375" style="222" customWidth="1"/>
    <col min="1249" max="1249" width="3.42578125" style="222" customWidth="1"/>
    <col min="1250" max="1250" width="0" style="222" hidden="1" customWidth="1"/>
    <col min="1251" max="1251" width="23.7109375" style="222" customWidth="1"/>
    <col min="1252" max="1252" width="10" style="222" customWidth="1"/>
    <col min="1253" max="1253" width="0" style="222" hidden="1" customWidth="1"/>
    <col min="1254" max="1255" width="14.7109375" style="222" customWidth="1"/>
    <col min="1256" max="1256" width="12.85546875" style="222" customWidth="1"/>
    <col min="1257" max="1257" width="3.28515625" style="222" customWidth="1"/>
    <col min="1258" max="1258" width="30.28515625" style="222" customWidth="1"/>
    <col min="1259" max="1259" width="5" style="222" customWidth="1"/>
    <col min="1260" max="1260" width="0" style="222" hidden="1" customWidth="1"/>
    <col min="1261" max="1261" width="14.28515625" style="222" customWidth="1"/>
    <col min="1262" max="1262" width="5.7109375" style="222" customWidth="1"/>
    <col min="1263" max="1263" width="0" style="222" hidden="1" customWidth="1"/>
    <col min="1264" max="1264" width="17.28515625" style="222" customWidth="1"/>
    <col min="1265" max="1265" width="12.7109375" style="222" customWidth="1"/>
    <col min="1266" max="1266" width="0" style="222" hidden="1" customWidth="1"/>
    <col min="1267" max="1267" width="5.28515625" style="222" customWidth="1"/>
    <col min="1268" max="1268" width="0" style="222" hidden="1" customWidth="1"/>
    <col min="1269" max="1269" width="17" style="222" customWidth="1"/>
    <col min="1270" max="1270" width="6.28515625" style="222" customWidth="1"/>
    <col min="1271" max="1271" width="0" style="222" hidden="1" customWidth="1"/>
    <col min="1272" max="1272" width="14.28515625" style="222" customWidth="1"/>
    <col min="1273" max="1273" width="7.5703125" style="222" customWidth="1"/>
    <col min="1274" max="1274" width="0" style="222" hidden="1" customWidth="1"/>
    <col min="1275" max="1276" width="14.28515625" style="222" customWidth="1"/>
    <col min="1277" max="1277" width="20.85546875" style="222" customWidth="1"/>
    <col min="1278" max="1278" width="14.42578125" style="222" customWidth="1"/>
    <col min="1279" max="1279" width="15" style="222" customWidth="1"/>
    <col min="1280" max="1280" width="2.7109375" style="222" customWidth="1"/>
    <col min="1281" max="1281" width="11.7109375" style="222" customWidth="1"/>
    <col min="1282" max="1282" width="11.5703125" style="222" customWidth="1"/>
    <col min="1283" max="1283" width="2.28515625" style="222" customWidth="1"/>
    <col min="1284" max="1284" width="41" style="222" customWidth="1"/>
    <col min="1285" max="1285" width="14.28515625" style="222" customWidth="1"/>
    <col min="1286" max="1287" width="11.5703125" style="222" customWidth="1"/>
    <col min="1288" max="1288" width="21.85546875" style="222" customWidth="1"/>
    <col min="1289" max="1480" width="11.42578125" style="222"/>
    <col min="1481" max="1481" width="21.85546875" style="222" customWidth="1"/>
    <col min="1482" max="1482" width="13.85546875" style="222" customWidth="1"/>
    <col min="1483" max="1483" width="38.7109375" style="222" customWidth="1"/>
    <col min="1484" max="1484" width="3" style="222" bestFit="1" customWidth="1"/>
    <col min="1485" max="1485" width="32.28515625" style="222" customWidth="1"/>
    <col min="1486" max="1486" width="46.28515625" style="222" customWidth="1"/>
    <col min="1487" max="1487" width="19" style="222" customWidth="1"/>
    <col min="1488" max="1488" width="0" style="222" hidden="1" customWidth="1"/>
    <col min="1489" max="1489" width="17.7109375" style="222" customWidth="1"/>
    <col min="1490" max="1490" width="0" style="222" hidden="1" customWidth="1"/>
    <col min="1491" max="1491" width="22.28515625" style="222" customWidth="1"/>
    <col min="1492" max="1492" width="5.28515625" style="222" customWidth="1"/>
    <col min="1493" max="1493" width="36.28515625" style="222" customWidth="1"/>
    <col min="1494" max="1494" width="5.7109375" style="222" customWidth="1"/>
    <col min="1495" max="1495" width="0" style="222" hidden="1" customWidth="1"/>
    <col min="1496" max="1496" width="20.7109375" style="222" customWidth="1"/>
    <col min="1497" max="1497" width="4.85546875" style="222" customWidth="1"/>
    <col min="1498" max="1498" width="0" style="222" hidden="1" customWidth="1"/>
    <col min="1499" max="1499" width="24.7109375" style="222" customWidth="1"/>
    <col min="1500" max="1500" width="12.28515625" style="222" customWidth="1"/>
    <col min="1501" max="1501" width="0" style="222" hidden="1" customWidth="1"/>
    <col min="1502" max="1502" width="3.42578125" style="222" customWidth="1"/>
    <col min="1503" max="1503" width="0" style="222" hidden="1" customWidth="1"/>
    <col min="1504" max="1504" width="17.7109375" style="222" customWidth="1"/>
    <col min="1505" max="1505" width="3.42578125" style="222" customWidth="1"/>
    <col min="1506" max="1506" width="0" style="222" hidden="1" customWidth="1"/>
    <col min="1507" max="1507" width="23.7109375" style="222" customWidth="1"/>
    <col min="1508" max="1508" width="10" style="222" customWidth="1"/>
    <col min="1509" max="1509" width="0" style="222" hidden="1" customWidth="1"/>
    <col min="1510" max="1511" width="14.7109375" style="222" customWidth="1"/>
    <col min="1512" max="1512" width="12.85546875" style="222" customWidth="1"/>
    <col min="1513" max="1513" width="3.28515625" style="222" customWidth="1"/>
    <col min="1514" max="1514" width="30.28515625" style="222" customWidth="1"/>
    <col min="1515" max="1515" width="5" style="222" customWidth="1"/>
    <col min="1516" max="1516" width="0" style="222" hidden="1" customWidth="1"/>
    <col min="1517" max="1517" width="14.28515625" style="222" customWidth="1"/>
    <col min="1518" max="1518" width="5.7109375" style="222" customWidth="1"/>
    <col min="1519" max="1519" width="0" style="222" hidden="1" customWidth="1"/>
    <col min="1520" max="1520" width="17.28515625" style="222" customWidth="1"/>
    <col min="1521" max="1521" width="12.7109375" style="222" customWidth="1"/>
    <col min="1522" max="1522" width="0" style="222" hidden="1" customWidth="1"/>
    <col min="1523" max="1523" width="5.28515625" style="222" customWidth="1"/>
    <col min="1524" max="1524" width="0" style="222" hidden="1" customWidth="1"/>
    <col min="1525" max="1525" width="17" style="222" customWidth="1"/>
    <col min="1526" max="1526" width="6.28515625" style="222" customWidth="1"/>
    <col min="1527" max="1527" width="0" style="222" hidden="1" customWidth="1"/>
    <col min="1528" max="1528" width="14.28515625" style="222" customWidth="1"/>
    <col min="1529" max="1529" width="7.5703125" style="222" customWidth="1"/>
    <col min="1530" max="1530" width="0" style="222" hidden="1" customWidth="1"/>
    <col min="1531" max="1532" width="14.28515625" style="222" customWidth="1"/>
    <col min="1533" max="1533" width="20.85546875" style="222" customWidth="1"/>
    <col min="1534" max="1534" width="14.42578125" style="222" customWidth="1"/>
    <col min="1535" max="1535" width="15" style="222" customWidth="1"/>
    <col min="1536" max="1536" width="2.7109375" style="222" customWidth="1"/>
    <col min="1537" max="1537" width="11.7109375" style="222" customWidth="1"/>
    <col min="1538" max="1538" width="11.5703125" style="222" customWidth="1"/>
    <col min="1539" max="1539" width="2.28515625" style="222" customWidth="1"/>
    <col min="1540" max="1540" width="41" style="222" customWidth="1"/>
    <col min="1541" max="1541" width="14.28515625" style="222" customWidth="1"/>
    <col min="1542" max="1543" width="11.5703125" style="222" customWidth="1"/>
    <col min="1544" max="1544" width="21.85546875" style="222" customWidth="1"/>
    <col min="1545" max="1736" width="11.42578125" style="222"/>
    <col min="1737" max="1737" width="21.85546875" style="222" customWidth="1"/>
    <col min="1738" max="1738" width="13.85546875" style="222" customWidth="1"/>
    <col min="1739" max="1739" width="38.7109375" style="222" customWidth="1"/>
    <col min="1740" max="1740" width="3" style="222" bestFit="1" customWidth="1"/>
    <col min="1741" max="1741" width="32.28515625" style="222" customWidth="1"/>
    <col min="1742" max="1742" width="46.28515625" style="222" customWidth="1"/>
    <col min="1743" max="1743" width="19" style="222" customWidth="1"/>
    <col min="1744" max="1744" width="0" style="222" hidden="1" customWidth="1"/>
    <col min="1745" max="1745" width="17.7109375" style="222" customWidth="1"/>
    <col min="1746" max="1746" width="0" style="222" hidden="1" customWidth="1"/>
    <col min="1747" max="1747" width="22.28515625" style="222" customWidth="1"/>
    <col min="1748" max="1748" width="5.28515625" style="222" customWidth="1"/>
    <col min="1749" max="1749" width="36.28515625" style="222" customWidth="1"/>
    <col min="1750" max="1750" width="5.7109375" style="222" customWidth="1"/>
    <col min="1751" max="1751" width="0" style="222" hidden="1" customWidth="1"/>
    <col min="1752" max="1752" width="20.7109375" style="222" customWidth="1"/>
    <col min="1753" max="1753" width="4.85546875" style="222" customWidth="1"/>
    <col min="1754" max="1754" width="0" style="222" hidden="1" customWidth="1"/>
    <col min="1755" max="1755" width="24.7109375" style="222" customWidth="1"/>
    <col min="1756" max="1756" width="12.28515625" style="222" customWidth="1"/>
    <col min="1757" max="1757" width="0" style="222" hidden="1" customWidth="1"/>
    <col min="1758" max="1758" width="3.42578125" style="222" customWidth="1"/>
    <col min="1759" max="1759" width="0" style="222" hidden="1" customWidth="1"/>
    <col min="1760" max="1760" width="17.7109375" style="222" customWidth="1"/>
    <col min="1761" max="1761" width="3.42578125" style="222" customWidth="1"/>
    <col min="1762" max="1762" width="0" style="222" hidden="1" customWidth="1"/>
    <col min="1763" max="1763" width="23.7109375" style="222" customWidth="1"/>
    <col min="1764" max="1764" width="10" style="222" customWidth="1"/>
    <col min="1765" max="1765" width="0" style="222" hidden="1" customWidth="1"/>
    <col min="1766" max="1767" width="14.7109375" style="222" customWidth="1"/>
    <col min="1768" max="1768" width="12.85546875" style="222" customWidth="1"/>
    <col min="1769" max="1769" width="3.28515625" style="222" customWidth="1"/>
    <col min="1770" max="1770" width="30.28515625" style="222" customWidth="1"/>
    <col min="1771" max="1771" width="5" style="222" customWidth="1"/>
    <col min="1772" max="1772" width="0" style="222" hidden="1" customWidth="1"/>
    <col min="1773" max="1773" width="14.28515625" style="222" customWidth="1"/>
    <col min="1774" max="1774" width="5.7109375" style="222" customWidth="1"/>
    <col min="1775" max="1775" width="0" style="222" hidden="1" customWidth="1"/>
    <col min="1776" max="1776" width="17.28515625" style="222" customWidth="1"/>
    <col min="1777" max="1777" width="12.7109375" style="222" customWidth="1"/>
    <col min="1778" max="1778" width="0" style="222" hidden="1" customWidth="1"/>
    <col min="1779" max="1779" width="5.28515625" style="222" customWidth="1"/>
    <col min="1780" max="1780" width="0" style="222" hidden="1" customWidth="1"/>
    <col min="1781" max="1781" width="17" style="222" customWidth="1"/>
    <col min="1782" max="1782" width="6.28515625" style="222" customWidth="1"/>
    <col min="1783" max="1783" width="0" style="222" hidden="1" customWidth="1"/>
    <col min="1784" max="1784" width="14.28515625" style="222" customWidth="1"/>
    <col min="1785" max="1785" width="7.5703125" style="222" customWidth="1"/>
    <col min="1786" max="1786" width="0" style="222" hidden="1" customWidth="1"/>
    <col min="1787" max="1788" width="14.28515625" style="222" customWidth="1"/>
    <col min="1789" max="1789" width="20.85546875" style="222" customWidth="1"/>
    <col min="1790" max="1790" width="14.42578125" style="222" customWidth="1"/>
    <col min="1791" max="1791" width="15" style="222" customWidth="1"/>
    <col min="1792" max="1792" width="2.7109375" style="222" customWidth="1"/>
    <col min="1793" max="1793" width="11.7109375" style="222" customWidth="1"/>
    <col min="1794" max="1794" width="11.5703125" style="222" customWidth="1"/>
    <col min="1795" max="1795" width="2.28515625" style="222" customWidth="1"/>
    <col min="1796" max="1796" width="41" style="222" customWidth="1"/>
    <col min="1797" max="1797" width="14.28515625" style="222" customWidth="1"/>
    <col min="1798" max="1799" width="11.5703125" style="222" customWidth="1"/>
    <col min="1800" max="1800" width="21.85546875" style="222" customWidth="1"/>
    <col min="1801" max="1992" width="11.42578125" style="222"/>
    <col min="1993" max="1993" width="21.85546875" style="222" customWidth="1"/>
    <col min="1994" max="1994" width="13.85546875" style="222" customWidth="1"/>
    <col min="1995" max="1995" width="38.7109375" style="222" customWidth="1"/>
    <col min="1996" max="1996" width="3" style="222" bestFit="1" customWidth="1"/>
    <col min="1997" max="1997" width="32.28515625" style="222" customWidth="1"/>
    <col min="1998" max="1998" width="46.28515625" style="222" customWidth="1"/>
    <col min="1999" max="1999" width="19" style="222" customWidth="1"/>
    <col min="2000" max="2000" width="0" style="222" hidden="1" customWidth="1"/>
    <col min="2001" max="2001" width="17.7109375" style="222" customWidth="1"/>
    <col min="2002" max="2002" width="0" style="222" hidden="1" customWidth="1"/>
    <col min="2003" max="2003" width="22.28515625" style="222" customWidth="1"/>
    <col min="2004" max="2004" width="5.28515625" style="222" customWidth="1"/>
    <col min="2005" max="2005" width="36.28515625" style="222" customWidth="1"/>
    <col min="2006" max="2006" width="5.7109375" style="222" customWidth="1"/>
    <col min="2007" max="2007" width="0" style="222" hidden="1" customWidth="1"/>
    <col min="2008" max="2008" width="20.7109375" style="222" customWidth="1"/>
    <col min="2009" max="2009" width="4.85546875" style="222" customWidth="1"/>
    <col min="2010" max="2010" width="0" style="222" hidden="1" customWidth="1"/>
    <col min="2011" max="2011" width="24.7109375" style="222" customWidth="1"/>
    <col min="2012" max="2012" width="12.28515625" style="222" customWidth="1"/>
    <col min="2013" max="2013" width="0" style="222" hidden="1" customWidth="1"/>
    <col min="2014" max="2014" width="3.42578125" style="222" customWidth="1"/>
    <col min="2015" max="2015" width="0" style="222" hidden="1" customWidth="1"/>
    <col min="2016" max="2016" width="17.7109375" style="222" customWidth="1"/>
    <col min="2017" max="2017" width="3.42578125" style="222" customWidth="1"/>
    <col min="2018" max="2018" width="0" style="222" hidden="1" customWidth="1"/>
    <col min="2019" max="2019" width="23.7109375" style="222" customWidth="1"/>
    <col min="2020" max="2020" width="10" style="222" customWidth="1"/>
    <col min="2021" max="2021" width="0" style="222" hidden="1" customWidth="1"/>
    <col min="2022" max="2023" width="14.7109375" style="222" customWidth="1"/>
    <col min="2024" max="2024" width="12.85546875" style="222" customWidth="1"/>
    <col min="2025" max="2025" width="3.28515625" style="222" customWidth="1"/>
    <col min="2026" max="2026" width="30.28515625" style="222" customWidth="1"/>
    <col min="2027" max="2027" width="5" style="222" customWidth="1"/>
    <col min="2028" max="2028" width="0" style="222" hidden="1" customWidth="1"/>
    <col min="2029" max="2029" width="14.28515625" style="222" customWidth="1"/>
    <col min="2030" max="2030" width="5.7109375" style="222" customWidth="1"/>
    <col min="2031" max="2031" width="0" style="222" hidden="1" customWidth="1"/>
    <col min="2032" max="2032" width="17.28515625" style="222" customWidth="1"/>
    <col min="2033" max="2033" width="12.7109375" style="222" customWidth="1"/>
    <col min="2034" max="2034" width="0" style="222" hidden="1" customWidth="1"/>
    <col min="2035" max="2035" width="5.28515625" style="222" customWidth="1"/>
    <col min="2036" max="2036" width="0" style="222" hidden="1" customWidth="1"/>
    <col min="2037" max="2037" width="17" style="222" customWidth="1"/>
    <col min="2038" max="2038" width="6.28515625" style="222" customWidth="1"/>
    <col min="2039" max="2039" width="0" style="222" hidden="1" customWidth="1"/>
    <col min="2040" max="2040" width="14.28515625" style="222" customWidth="1"/>
    <col min="2041" max="2041" width="7.5703125" style="222" customWidth="1"/>
    <col min="2042" max="2042" width="0" style="222" hidden="1" customWidth="1"/>
    <col min="2043" max="2044" width="14.28515625" style="222" customWidth="1"/>
    <col min="2045" max="2045" width="20.85546875" style="222" customWidth="1"/>
    <col min="2046" max="2046" width="14.42578125" style="222" customWidth="1"/>
    <col min="2047" max="2047" width="15" style="222" customWidth="1"/>
    <col min="2048" max="2048" width="2.7109375" style="222" customWidth="1"/>
    <col min="2049" max="2049" width="11.7109375" style="222" customWidth="1"/>
    <col min="2050" max="2050" width="11.5703125" style="222" customWidth="1"/>
    <col min="2051" max="2051" width="2.28515625" style="222" customWidth="1"/>
    <col min="2052" max="2052" width="41" style="222" customWidth="1"/>
    <col min="2053" max="2053" width="14.28515625" style="222" customWidth="1"/>
    <col min="2054" max="2055" width="11.5703125" style="222" customWidth="1"/>
    <col min="2056" max="2056" width="21.85546875" style="222" customWidth="1"/>
    <col min="2057" max="2248" width="11.42578125" style="222"/>
    <col min="2249" max="2249" width="21.85546875" style="222" customWidth="1"/>
    <col min="2250" max="2250" width="13.85546875" style="222" customWidth="1"/>
    <col min="2251" max="2251" width="38.7109375" style="222" customWidth="1"/>
    <col min="2252" max="2252" width="3" style="222" bestFit="1" customWidth="1"/>
    <col min="2253" max="2253" width="32.28515625" style="222" customWidth="1"/>
    <col min="2254" max="2254" width="46.28515625" style="222" customWidth="1"/>
    <col min="2255" max="2255" width="19" style="222" customWidth="1"/>
    <col min="2256" max="2256" width="0" style="222" hidden="1" customWidth="1"/>
    <col min="2257" max="2257" width="17.7109375" style="222" customWidth="1"/>
    <col min="2258" max="2258" width="0" style="222" hidden="1" customWidth="1"/>
    <col min="2259" max="2259" width="22.28515625" style="222" customWidth="1"/>
    <col min="2260" max="2260" width="5.28515625" style="222" customWidth="1"/>
    <col min="2261" max="2261" width="36.28515625" style="222" customWidth="1"/>
    <col min="2262" max="2262" width="5.7109375" style="222" customWidth="1"/>
    <col min="2263" max="2263" width="0" style="222" hidden="1" customWidth="1"/>
    <col min="2264" max="2264" width="20.7109375" style="222" customWidth="1"/>
    <col min="2265" max="2265" width="4.85546875" style="222" customWidth="1"/>
    <col min="2266" max="2266" width="0" style="222" hidden="1" customWidth="1"/>
    <col min="2267" max="2267" width="24.7109375" style="222" customWidth="1"/>
    <col min="2268" max="2268" width="12.28515625" style="222" customWidth="1"/>
    <col min="2269" max="2269" width="0" style="222" hidden="1" customWidth="1"/>
    <col min="2270" max="2270" width="3.42578125" style="222" customWidth="1"/>
    <col min="2271" max="2271" width="0" style="222" hidden="1" customWidth="1"/>
    <col min="2272" max="2272" width="17.7109375" style="222" customWidth="1"/>
    <col min="2273" max="2273" width="3.42578125" style="222" customWidth="1"/>
    <col min="2274" max="2274" width="0" style="222" hidden="1" customWidth="1"/>
    <col min="2275" max="2275" width="23.7109375" style="222" customWidth="1"/>
    <col min="2276" max="2276" width="10" style="222" customWidth="1"/>
    <col min="2277" max="2277" width="0" style="222" hidden="1" customWidth="1"/>
    <col min="2278" max="2279" width="14.7109375" style="222" customWidth="1"/>
    <col min="2280" max="2280" width="12.85546875" style="222" customWidth="1"/>
    <col min="2281" max="2281" width="3.28515625" style="222" customWidth="1"/>
    <col min="2282" max="2282" width="30.28515625" style="222" customWidth="1"/>
    <col min="2283" max="2283" width="5" style="222" customWidth="1"/>
    <col min="2284" max="2284" width="0" style="222" hidden="1" customWidth="1"/>
    <col min="2285" max="2285" width="14.28515625" style="222" customWidth="1"/>
    <col min="2286" max="2286" width="5.7109375" style="222" customWidth="1"/>
    <col min="2287" max="2287" width="0" style="222" hidden="1" customWidth="1"/>
    <col min="2288" max="2288" width="17.28515625" style="222" customWidth="1"/>
    <col min="2289" max="2289" width="12.7109375" style="222" customWidth="1"/>
    <col min="2290" max="2290" width="0" style="222" hidden="1" customWidth="1"/>
    <col min="2291" max="2291" width="5.28515625" style="222" customWidth="1"/>
    <col min="2292" max="2292" width="0" style="222" hidden="1" customWidth="1"/>
    <col min="2293" max="2293" width="17" style="222" customWidth="1"/>
    <col min="2294" max="2294" width="6.28515625" style="222" customWidth="1"/>
    <col min="2295" max="2295" width="0" style="222" hidden="1" customWidth="1"/>
    <col min="2296" max="2296" width="14.28515625" style="222" customWidth="1"/>
    <col min="2297" max="2297" width="7.5703125" style="222" customWidth="1"/>
    <col min="2298" max="2298" width="0" style="222" hidden="1" customWidth="1"/>
    <col min="2299" max="2300" width="14.28515625" style="222" customWidth="1"/>
    <col min="2301" max="2301" width="20.85546875" style="222" customWidth="1"/>
    <col min="2302" max="2302" width="14.42578125" style="222" customWidth="1"/>
    <col min="2303" max="2303" width="15" style="222" customWidth="1"/>
    <col min="2304" max="2304" width="2.7109375" style="222" customWidth="1"/>
    <col min="2305" max="2305" width="11.7109375" style="222" customWidth="1"/>
    <col min="2306" max="2306" width="11.5703125" style="222" customWidth="1"/>
    <col min="2307" max="2307" width="2.28515625" style="222" customWidth="1"/>
    <col min="2308" max="2308" width="41" style="222" customWidth="1"/>
    <col min="2309" max="2309" width="14.28515625" style="222" customWidth="1"/>
    <col min="2310" max="2311" width="11.5703125" style="222" customWidth="1"/>
    <col min="2312" max="2312" width="21.85546875" style="222" customWidth="1"/>
    <col min="2313" max="2504" width="11.42578125" style="222"/>
    <col min="2505" max="2505" width="21.85546875" style="222" customWidth="1"/>
    <col min="2506" max="2506" width="13.85546875" style="222" customWidth="1"/>
    <col min="2507" max="2507" width="38.7109375" style="222" customWidth="1"/>
    <col min="2508" max="2508" width="3" style="222" bestFit="1" customWidth="1"/>
    <col min="2509" max="2509" width="32.28515625" style="222" customWidth="1"/>
    <col min="2510" max="2510" width="46.28515625" style="222" customWidth="1"/>
    <col min="2511" max="2511" width="19" style="222" customWidth="1"/>
    <col min="2512" max="2512" width="0" style="222" hidden="1" customWidth="1"/>
    <col min="2513" max="2513" width="17.7109375" style="222" customWidth="1"/>
    <col min="2514" max="2514" width="0" style="222" hidden="1" customWidth="1"/>
    <col min="2515" max="2515" width="22.28515625" style="222" customWidth="1"/>
    <col min="2516" max="2516" width="5.28515625" style="222" customWidth="1"/>
    <col min="2517" max="2517" width="36.28515625" style="222" customWidth="1"/>
    <col min="2518" max="2518" width="5.7109375" style="222" customWidth="1"/>
    <col min="2519" max="2519" width="0" style="222" hidden="1" customWidth="1"/>
    <col min="2520" max="2520" width="20.7109375" style="222" customWidth="1"/>
    <col min="2521" max="2521" width="4.85546875" style="222" customWidth="1"/>
    <col min="2522" max="2522" width="0" style="222" hidden="1" customWidth="1"/>
    <col min="2523" max="2523" width="24.7109375" style="222" customWidth="1"/>
    <col min="2524" max="2524" width="12.28515625" style="222" customWidth="1"/>
    <col min="2525" max="2525" width="0" style="222" hidden="1" customWidth="1"/>
    <col min="2526" max="2526" width="3.42578125" style="222" customWidth="1"/>
    <col min="2527" max="2527" width="0" style="222" hidden="1" customWidth="1"/>
    <col min="2528" max="2528" width="17.7109375" style="222" customWidth="1"/>
    <col min="2529" max="2529" width="3.42578125" style="222" customWidth="1"/>
    <col min="2530" max="2530" width="0" style="222" hidden="1" customWidth="1"/>
    <col min="2531" max="2531" width="23.7109375" style="222" customWidth="1"/>
    <col min="2532" max="2532" width="10" style="222" customWidth="1"/>
    <col min="2533" max="2533" width="0" style="222" hidden="1" customWidth="1"/>
    <col min="2534" max="2535" width="14.7109375" style="222" customWidth="1"/>
    <col min="2536" max="2536" width="12.85546875" style="222" customWidth="1"/>
    <col min="2537" max="2537" width="3.28515625" style="222" customWidth="1"/>
    <col min="2538" max="2538" width="30.28515625" style="222" customWidth="1"/>
    <col min="2539" max="2539" width="5" style="222" customWidth="1"/>
    <col min="2540" max="2540" width="0" style="222" hidden="1" customWidth="1"/>
    <col min="2541" max="2541" width="14.28515625" style="222" customWidth="1"/>
    <col min="2542" max="2542" width="5.7109375" style="222" customWidth="1"/>
    <col min="2543" max="2543" width="0" style="222" hidden="1" customWidth="1"/>
    <col min="2544" max="2544" width="17.28515625" style="222" customWidth="1"/>
    <col min="2545" max="2545" width="12.7109375" style="222" customWidth="1"/>
    <col min="2546" max="2546" width="0" style="222" hidden="1" customWidth="1"/>
    <col min="2547" max="2547" width="5.28515625" style="222" customWidth="1"/>
    <col min="2548" max="2548" width="0" style="222" hidden="1" customWidth="1"/>
    <col min="2549" max="2549" width="17" style="222" customWidth="1"/>
    <col min="2550" max="2550" width="6.28515625" style="222" customWidth="1"/>
    <col min="2551" max="2551" width="0" style="222" hidden="1" customWidth="1"/>
    <col min="2552" max="2552" width="14.28515625" style="222" customWidth="1"/>
    <col min="2553" max="2553" width="7.5703125" style="222" customWidth="1"/>
    <col min="2554" max="2554" width="0" style="222" hidden="1" customWidth="1"/>
    <col min="2555" max="2556" width="14.28515625" style="222" customWidth="1"/>
    <col min="2557" max="2557" width="20.85546875" style="222" customWidth="1"/>
    <col min="2558" max="2558" width="14.42578125" style="222" customWidth="1"/>
    <col min="2559" max="2559" width="15" style="222" customWidth="1"/>
    <col min="2560" max="2560" width="2.7109375" style="222" customWidth="1"/>
    <col min="2561" max="2561" width="11.7109375" style="222" customWidth="1"/>
    <col min="2562" max="2562" width="11.5703125" style="222" customWidth="1"/>
    <col min="2563" max="2563" width="2.28515625" style="222" customWidth="1"/>
    <col min="2564" max="2564" width="41" style="222" customWidth="1"/>
    <col min="2565" max="2565" width="14.28515625" style="222" customWidth="1"/>
    <col min="2566" max="2567" width="11.5703125" style="222" customWidth="1"/>
    <col min="2568" max="2568" width="21.85546875" style="222" customWidth="1"/>
    <col min="2569" max="2760" width="11.42578125" style="222"/>
    <col min="2761" max="2761" width="21.85546875" style="222" customWidth="1"/>
    <col min="2762" max="2762" width="13.85546875" style="222" customWidth="1"/>
    <col min="2763" max="2763" width="38.7109375" style="222" customWidth="1"/>
    <col min="2764" max="2764" width="3" style="222" bestFit="1" customWidth="1"/>
    <col min="2765" max="2765" width="32.28515625" style="222" customWidth="1"/>
    <col min="2766" max="2766" width="46.28515625" style="222" customWidth="1"/>
    <col min="2767" max="2767" width="19" style="222" customWidth="1"/>
    <col min="2768" max="2768" width="0" style="222" hidden="1" customWidth="1"/>
    <col min="2769" max="2769" width="17.7109375" style="222" customWidth="1"/>
    <col min="2770" max="2770" width="0" style="222" hidden="1" customWidth="1"/>
    <col min="2771" max="2771" width="22.28515625" style="222" customWidth="1"/>
    <col min="2772" max="2772" width="5.28515625" style="222" customWidth="1"/>
    <col min="2773" max="2773" width="36.28515625" style="222" customWidth="1"/>
    <col min="2774" max="2774" width="5.7109375" style="222" customWidth="1"/>
    <col min="2775" max="2775" width="0" style="222" hidden="1" customWidth="1"/>
    <col min="2776" max="2776" width="20.7109375" style="222" customWidth="1"/>
    <col min="2777" max="2777" width="4.85546875" style="222" customWidth="1"/>
    <col min="2778" max="2778" width="0" style="222" hidden="1" customWidth="1"/>
    <col min="2779" max="2779" width="24.7109375" style="222" customWidth="1"/>
    <col min="2780" max="2780" width="12.28515625" style="222" customWidth="1"/>
    <col min="2781" max="2781" width="0" style="222" hidden="1" customWidth="1"/>
    <col min="2782" max="2782" width="3.42578125" style="222" customWidth="1"/>
    <col min="2783" max="2783" width="0" style="222" hidden="1" customWidth="1"/>
    <col min="2784" max="2784" width="17.7109375" style="222" customWidth="1"/>
    <col min="2785" max="2785" width="3.42578125" style="222" customWidth="1"/>
    <col min="2786" max="2786" width="0" style="222" hidden="1" customWidth="1"/>
    <col min="2787" max="2787" width="23.7109375" style="222" customWidth="1"/>
    <col min="2788" max="2788" width="10" style="222" customWidth="1"/>
    <col min="2789" max="2789" width="0" style="222" hidden="1" customWidth="1"/>
    <col min="2790" max="2791" width="14.7109375" style="222" customWidth="1"/>
    <col min="2792" max="2792" width="12.85546875" style="222" customWidth="1"/>
    <col min="2793" max="2793" width="3.28515625" style="222" customWidth="1"/>
    <col min="2794" max="2794" width="30.28515625" style="222" customWidth="1"/>
    <col min="2795" max="2795" width="5" style="222" customWidth="1"/>
    <col min="2796" max="2796" width="0" style="222" hidden="1" customWidth="1"/>
    <col min="2797" max="2797" width="14.28515625" style="222" customWidth="1"/>
    <col min="2798" max="2798" width="5.7109375" style="222" customWidth="1"/>
    <col min="2799" max="2799" width="0" style="222" hidden="1" customWidth="1"/>
    <col min="2800" max="2800" width="17.28515625" style="222" customWidth="1"/>
    <col min="2801" max="2801" width="12.7109375" style="222" customWidth="1"/>
    <col min="2802" max="2802" width="0" style="222" hidden="1" customWidth="1"/>
    <col min="2803" max="2803" width="5.28515625" style="222" customWidth="1"/>
    <col min="2804" max="2804" width="0" style="222" hidden="1" customWidth="1"/>
    <col min="2805" max="2805" width="17" style="222" customWidth="1"/>
    <col min="2806" max="2806" width="6.28515625" style="222" customWidth="1"/>
    <col min="2807" max="2807" width="0" style="222" hidden="1" customWidth="1"/>
    <col min="2808" max="2808" width="14.28515625" style="222" customWidth="1"/>
    <col min="2809" max="2809" width="7.5703125" style="222" customWidth="1"/>
    <col min="2810" max="2810" width="0" style="222" hidden="1" customWidth="1"/>
    <col min="2811" max="2812" width="14.28515625" style="222" customWidth="1"/>
    <col min="2813" max="2813" width="20.85546875" style="222" customWidth="1"/>
    <col min="2814" max="2814" width="14.42578125" style="222" customWidth="1"/>
    <col min="2815" max="2815" width="15" style="222" customWidth="1"/>
    <col min="2816" max="2816" width="2.7109375" style="222" customWidth="1"/>
    <col min="2817" max="2817" width="11.7109375" style="222" customWidth="1"/>
    <col min="2818" max="2818" width="11.5703125" style="222" customWidth="1"/>
    <col min="2819" max="2819" width="2.28515625" style="222" customWidth="1"/>
    <col min="2820" max="2820" width="41" style="222" customWidth="1"/>
    <col min="2821" max="2821" width="14.28515625" style="222" customWidth="1"/>
    <col min="2822" max="2823" width="11.5703125" style="222" customWidth="1"/>
    <col min="2824" max="2824" width="21.85546875" style="222" customWidth="1"/>
    <col min="2825" max="3016" width="11.42578125" style="222"/>
    <col min="3017" max="3017" width="21.85546875" style="222" customWidth="1"/>
    <col min="3018" max="3018" width="13.85546875" style="222" customWidth="1"/>
    <col min="3019" max="3019" width="38.7109375" style="222" customWidth="1"/>
    <col min="3020" max="3020" width="3" style="222" bestFit="1" customWidth="1"/>
    <col min="3021" max="3021" width="32.28515625" style="222" customWidth="1"/>
    <col min="3022" max="3022" width="46.28515625" style="222" customWidth="1"/>
    <col min="3023" max="3023" width="19" style="222" customWidth="1"/>
    <col min="3024" max="3024" width="0" style="222" hidden="1" customWidth="1"/>
    <col min="3025" max="3025" width="17.7109375" style="222" customWidth="1"/>
    <col min="3026" max="3026" width="0" style="222" hidden="1" customWidth="1"/>
    <col min="3027" max="3027" width="22.28515625" style="222" customWidth="1"/>
    <col min="3028" max="3028" width="5.28515625" style="222" customWidth="1"/>
    <col min="3029" max="3029" width="36.28515625" style="222" customWidth="1"/>
    <col min="3030" max="3030" width="5.7109375" style="222" customWidth="1"/>
    <col min="3031" max="3031" width="0" style="222" hidden="1" customWidth="1"/>
    <col min="3032" max="3032" width="20.7109375" style="222" customWidth="1"/>
    <col min="3033" max="3033" width="4.85546875" style="222" customWidth="1"/>
    <col min="3034" max="3034" width="0" style="222" hidden="1" customWidth="1"/>
    <col min="3035" max="3035" width="24.7109375" style="222" customWidth="1"/>
    <col min="3036" max="3036" width="12.28515625" style="222" customWidth="1"/>
    <col min="3037" max="3037" width="0" style="222" hidden="1" customWidth="1"/>
    <col min="3038" max="3038" width="3.42578125" style="222" customWidth="1"/>
    <col min="3039" max="3039" width="0" style="222" hidden="1" customWidth="1"/>
    <col min="3040" max="3040" width="17.7109375" style="222" customWidth="1"/>
    <col min="3041" max="3041" width="3.42578125" style="222" customWidth="1"/>
    <col min="3042" max="3042" width="0" style="222" hidden="1" customWidth="1"/>
    <col min="3043" max="3043" width="23.7109375" style="222" customWidth="1"/>
    <col min="3044" max="3044" width="10" style="222" customWidth="1"/>
    <col min="3045" max="3045" width="0" style="222" hidden="1" customWidth="1"/>
    <col min="3046" max="3047" width="14.7109375" style="222" customWidth="1"/>
    <col min="3048" max="3048" width="12.85546875" style="222" customWidth="1"/>
    <col min="3049" max="3049" width="3.28515625" style="222" customWidth="1"/>
    <col min="3050" max="3050" width="30.28515625" style="222" customWidth="1"/>
    <col min="3051" max="3051" width="5" style="222" customWidth="1"/>
    <col min="3052" max="3052" width="0" style="222" hidden="1" customWidth="1"/>
    <col min="3053" max="3053" width="14.28515625" style="222" customWidth="1"/>
    <col min="3054" max="3054" width="5.7109375" style="222" customWidth="1"/>
    <col min="3055" max="3055" width="0" style="222" hidden="1" customWidth="1"/>
    <col min="3056" max="3056" width="17.28515625" style="222" customWidth="1"/>
    <col min="3057" max="3057" width="12.7109375" style="222" customWidth="1"/>
    <col min="3058" max="3058" width="0" style="222" hidden="1" customWidth="1"/>
    <col min="3059" max="3059" width="5.28515625" style="222" customWidth="1"/>
    <col min="3060" max="3060" width="0" style="222" hidden="1" customWidth="1"/>
    <col min="3061" max="3061" width="17" style="222" customWidth="1"/>
    <col min="3062" max="3062" width="6.28515625" style="222" customWidth="1"/>
    <col min="3063" max="3063" width="0" style="222" hidden="1" customWidth="1"/>
    <col min="3064" max="3064" width="14.28515625" style="222" customWidth="1"/>
    <col min="3065" max="3065" width="7.5703125" style="222" customWidth="1"/>
    <col min="3066" max="3066" width="0" style="222" hidden="1" customWidth="1"/>
    <col min="3067" max="3068" width="14.28515625" style="222" customWidth="1"/>
    <col min="3069" max="3069" width="20.85546875" style="222" customWidth="1"/>
    <col min="3070" max="3070" width="14.42578125" style="222" customWidth="1"/>
    <col min="3071" max="3071" width="15" style="222" customWidth="1"/>
    <col min="3072" max="3072" width="2.7109375" style="222" customWidth="1"/>
    <col min="3073" max="3073" width="11.7109375" style="222" customWidth="1"/>
    <col min="3074" max="3074" width="11.5703125" style="222" customWidth="1"/>
    <col min="3075" max="3075" width="2.28515625" style="222" customWidth="1"/>
    <col min="3076" max="3076" width="41" style="222" customWidth="1"/>
    <col min="3077" max="3077" width="14.28515625" style="222" customWidth="1"/>
    <col min="3078" max="3079" width="11.5703125" style="222" customWidth="1"/>
    <col min="3080" max="3080" width="21.85546875" style="222" customWidth="1"/>
    <col min="3081" max="3272" width="11.42578125" style="222"/>
    <col min="3273" max="3273" width="21.85546875" style="222" customWidth="1"/>
    <col min="3274" max="3274" width="13.85546875" style="222" customWidth="1"/>
    <col min="3275" max="3275" width="38.7109375" style="222" customWidth="1"/>
    <col min="3276" max="3276" width="3" style="222" bestFit="1" customWidth="1"/>
    <col min="3277" max="3277" width="32.28515625" style="222" customWidth="1"/>
    <col min="3278" max="3278" width="46.28515625" style="222" customWidth="1"/>
    <col min="3279" max="3279" width="19" style="222" customWidth="1"/>
    <col min="3280" max="3280" width="0" style="222" hidden="1" customWidth="1"/>
    <col min="3281" max="3281" width="17.7109375" style="222" customWidth="1"/>
    <col min="3282" max="3282" width="0" style="222" hidden="1" customWidth="1"/>
    <col min="3283" max="3283" width="22.28515625" style="222" customWidth="1"/>
    <col min="3284" max="3284" width="5.28515625" style="222" customWidth="1"/>
    <col min="3285" max="3285" width="36.28515625" style="222" customWidth="1"/>
    <col min="3286" max="3286" width="5.7109375" style="222" customWidth="1"/>
    <col min="3287" max="3287" width="0" style="222" hidden="1" customWidth="1"/>
    <col min="3288" max="3288" width="20.7109375" style="222" customWidth="1"/>
    <col min="3289" max="3289" width="4.85546875" style="222" customWidth="1"/>
    <col min="3290" max="3290" width="0" style="222" hidden="1" customWidth="1"/>
    <col min="3291" max="3291" width="24.7109375" style="222" customWidth="1"/>
    <col min="3292" max="3292" width="12.28515625" style="222" customWidth="1"/>
    <col min="3293" max="3293" width="0" style="222" hidden="1" customWidth="1"/>
    <col min="3294" max="3294" width="3.42578125" style="222" customWidth="1"/>
    <col min="3295" max="3295" width="0" style="222" hidden="1" customWidth="1"/>
    <col min="3296" max="3296" width="17.7109375" style="222" customWidth="1"/>
    <col min="3297" max="3297" width="3.42578125" style="222" customWidth="1"/>
    <col min="3298" max="3298" width="0" style="222" hidden="1" customWidth="1"/>
    <col min="3299" max="3299" width="23.7109375" style="222" customWidth="1"/>
    <col min="3300" max="3300" width="10" style="222" customWidth="1"/>
    <col min="3301" max="3301" width="0" style="222" hidden="1" customWidth="1"/>
    <col min="3302" max="3303" width="14.7109375" style="222" customWidth="1"/>
    <col min="3304" max="3304" width="12.85546875" style="222" customWidth="1"/>
    <col min="3305" max="3305" width="3.28515625" style="222" customWidth="1"/>
    <col min="3306" max="3306" width="30.28515625" style="222" customWidth="1"/>
    <col min="3307" max="3307" width="5" style="222" customWidth="1"/>
    <col min="3308" max="3308" width="0" style="222" hidden="1" customWidth="1"/>
    <col min="3309" max="3309" width="14.28515625" style="222" customWidth="1"/>
    <col min="3310" max="3310" width="5.7109375" style="222" customWidth="1"/>
    <col min="3311" max="3311" width="0" style="222" hidden="1" customWidth="1"/>
    <col min="3312" max="3312" width="17.28515625" style="222" customWidth="1"/>
    <col min="3313" max="3313" width="12.7109375" style="222" customWidth="1"/>
    <col min="3314" max="3314" width="0" style="222" hidden="1" customWidth="1"/>
    <col min="3315" max="3315" width="5.28515625" style="222" customWidth="1"/>
    <col min="3316" max="3316" width="0" style="222" hidden="1" customWidth="1"/>
    <col min="3317" max="3317" width="17" style="222" customWidth="1"/>
    <col min="3318" max="3318" width="6.28515625" style="222" customWidth="1"/>
    <col min="3319" max="3319" width="0" style="222" hidden="1" customWidth="1"/>
    <col min="3320" max="3320" width="14.28515625" style="222" customWidth="1"/>
    <col min="3321" max="3321" width="7.5703125" style="222" customWidth="1"/>
    <col min="3322" max="3322" width="0" style="222" hidden="1" customWidth="1"/>
    <col min="3323" max="3324" width="14.28515625" style="222" customWidth="1"/>
    <col min="3325" max="3325" width="20.85546875" style="222" customWidth="1"/>
    <col min="3326" max="3326" width="14.42578125" style="222" customWidth="1"/>
    <col min="3327" max="3327" width="15" style="222" customWidth="1"/>
    <col min="3328" max="3328" width="2.7109375" style="222" customWidth="1"/>
    <col min="3329" max="3329" width="11.7109375" style="222" customWidth="1"/>
    <col min="3330" max="3330" width="11.5703125" style="222" customWidth="1"/>
    <col min="3331" max="3331" width="2.28515625" style="222" customWidth="1"/>
    <col min="3332" max="3332" width="41" style="222" customWidth="1"/>
    <col min="3333" max="3333" width="14.28515625" style="222" customWidth="1"/>
    <col min="3334" max="3335" width="11.5703125" style="222" customWidth="1"/>
    <col min="3336" max="3336" width="21.85546875" style="222" customWidth="1"/>
    <col min="3337" max="3528" width="11.42578125" style="222"/>
    <col min="3529" max="3529" width="21.85546875" style="222" customWidth="1"/>
    <col min="3530" max="3530" width="13.85546875" style="222" customWidth="1"/>
    <col min="3531" max="3531" width="38.7109375" style="222" customWidth="1"/>
    <col min="3532" max="3532" width="3" style="222" bestFit="1" customWidth="1"/>
    <col min="3533" max="3533" width="32.28515625" style="222" customWidth="1"/>
    <col min="3534" max="3534" width="46.28515625" style="222" customWidth="1"/>
    <col min="3535" max="3535" width="19" style="222" customWidth="1"/>
    <col min="3536" max="3536" width="0" style="222" hidden="1" customWidth="1"/>
    <col min="3537" max="3537" width="17.7109375" style="222" customWidth="1"/>
    <col min="3538" max="3538" width="0" style="222" hidden="1" customWidth="1"/>
    <col min="3539" max="3539" width="22.28515625" style="222" customWidth="1"/>
    <col min="3540" max="3540" width="5.28515625" style="222" customWidth="1"/>
    <col min="3541" max="3541" width="36.28515625" style="222" customWidth="1"/>
    <col min="3542" max="3542" width="5.7109375" style="222" customWidth="1"/>
    <col min="3543" max="3543" width="0" style="222" hidden="1" customWidth="1"/>
    <col min="3544" max="3544" width="20.7109375" style="222" customWidth="1"/>
    <col min="3545" max="3545" width="4.85546875" style="222" customWidth="1"/>
    <col min="3546" max="3546" width="0" style="222" hidden="1" customWidth="1"/>
    <col min="3547" max="3547" width="24.7109375" style="222" customWidth="1"/>
    <col min="3548" max="3548" width="12.28515625" style="222" customWidth="1"/>
    <col min="3549" max="3549" width="0" style="222" hidden="1" customWidth="1"/>
    <col min="3550" max="3550" width="3.42578125" style="222" customWidth="1"/>
    <col min="3551" max="3551" width="0" style="222" hidden="1" customWidth="1"/>
    <col min="3552" max="3552" width="17.7109375" style="222" customWidth="1"/>
    <col min="3553" max="3553" width="3.42578125" style="222" customWidth="1"/>
    <col min="3554" max="3554" width="0" style="222" hidden="1" customWidth="1"/>
    <col min="3555" max="3555" width="23.7109375" style="222" customWidth="1"/>
    <col min="3556" max="3556" width="10" style="222" customWidth="1"/>
    <col min="3557" max="3557" width="0" style="222" hidden="1" customWidth="1"/>
    <col min="3558" max="3559" width="14.7109375" style="222" customWidth="1"/>
    <col min="3560" max="3560" width="12.85546875" style="222" customWidth="1"/>
    <col min="3561" max="3561" width="3.28515625" style="222" customWidth="1"/>
    <col min="3562" max="3562" width="30.28515625" style="222" customWidth="1"/>
    <col min="3563" max="3563" width="5" style="222" customWidth="1"/>
    <col min="3564" max="3564" width="0" style="222" hidden="1" customWidth="1"/>
    <col min="3565" max="3565" width="14.28515625" style="222" customWidth="1"/>
    <col min="3566" max="3566" width="5.7109375" style="222" customWidth="1"/>
    <col min="3567" max="3567" width="0" style="222" hidden="1" customWidth="1"/>
    <col min="3568" max="3568" width="17.28515625" style="222" customWidth="1"/>
    <col min="3569" max="3569" width="12.7109375" style="222" customWidth="1"/>
    <col min="3570" max="3570" width="0" style="222" hidden="1" customWidth="1"/>
    <col min="3571" max="3571" width="5.28515625" style="222" customWidth="1"/>
    <col min="3572" max="3572" width="0" style="222" hidden="1" customWidth="1"/>
    <col min="3573" max="3573" width="17" style="222" customWidth="1"/>
    <col min="3574" max="3574" width="6.28515625" style="222" customWidth="1"/>
    <col min="3575" max="3575" width="0" style="222" hidden="1" customWidth="1"/>
    <col min="3576" max="3576" width="14.28515625" style="222" customWidth="1"/>
    <col min="3577" max="3577" width="7.5703125" style="222" customWidth="1"/>
    <col min="3578" max="3578" width="0" style="222" hidden="1" customWidth="1"/>
    <col min="3579" max="3580" width="14.28515625" style="222" customWidth="1"/>
    <col min="3581" max="3581" width="20.85546875" style="222" customWidth="1"/>
    <col min="3582" max="3582" width="14.42578125" style="222" customWidth="1"/>
    <col min="3583" max="3583" width="15" style="222" customWidth="1"/>
    <col min="3584" max="3584" width="2.7109375" style="222" customWidth="1"/>
    <col min="3585" max="3585" width="11.7109375" style="222" customWidth="1"/>
    <col min="3586" max="3586" width="11.5703125" style="222" customWidth="1"/>
    <col min="3587" max="3587" width="2.28515625" style="222" customWidth="1"/>
    <col min="3588" max="3588" width="41" style="222" customWidth="1"/>
    <col min="3589" max="3589" width="14.28515625" style="222" customWidth="1"/>
    <col min="3590" max="3591" width="11.5703125" style="222" customWidth="1"/>
    <col min="3592" max="3592" width="21.85546875" style="222" customWidth="1"/>
    <col min="3593" max="3784" width="11.42578125" style="222"/>
    <col min="3785" max="3785" width="21.85546875" style="222" customWidth="1"/>
    <col min="3786" max="3786" width="13.85546875" style="222" customWidth="1"/>
    <col min="3787" max="3787" width="38.7109375" style="222" customWidth="1"/>
    <col min="3788" max="3788" width="3" style="222" bestFit="1" customWidth="1"/>
    <col min="3789" max="3789" width="32.28515625" style="222" customWidth="1"/>
    <col min="3790" max="3790" width="46.28515625" style="222" customWidth="1"/>
    <col min="3791" max="3791" width="19" style="222" customWidth="1"/>
    <col min="3792" max="3792" width="0" style="222" hidden="1" customWidth="1"/>
    <col min="3793" max="3793" width="17.7109375" style="222" customWidth="1"/>
    <col min="3794" max="3794" width="0" style="222" hidden="1" customWidth="1"/>
    <col min="3795" max="3795" width="22.28515625" style="222" customWidth="1"/>
    <col min="3796" max="3796" width="5.28515625" style="222" customWidth="1"/>
    <col min="3797" max="3797" width="36.28515625" style="222" customWidth="1"/>
    <col min="3798" max="3798" width="5.7109375" style="222" customWidth="1"/>
    <col min="3799" max="3799" width="0" style="222" hidden="1" customWidth="1"/>
    <col min="3800" max="3800" width="20.7109375" style="222" customWidth="1"/>
    <col min="3801" max="3801" width="4.85546875" style="222" customWidth="1"/>
    <col min="3802" max="3802" width="0" style="222" hidden="1" customWidth="1"/>
    <col min="3803" max="3803" width="24.7109375" style="222" customWidth="1"/>
    <col min="3804" max="3804" width="12.28515625" style="222" customWidth="1"/>
    <col min="3805" max="3805" width="0" style="222" hidden="1" customWidth="1"/>
    <col min="3806" max="3806" width="3.42578125" style="222" customWidth="1"/>
    <col min="3807" max="3807" width="0" style="222" hidden="1" customWidth="1"/>
    <col min="3808" max="3808" width="17.7109375" style="222" customWidth="1"/>
    <col min="3809" max="3809" width="3.42578125" style="222" customWidth="1"/>
    <col min="3810" max="3810" width="0" style="222" hidden="1" customWidth="1"/>
    <col min="3811" max="3811" width="23.7109375" style="222" customWidth="1"/>
    <col min="3812" max="3812" width="10" style="222" customWidth="1"/>
    <col min="3813" max="3813" width="0" style="222" hidden="1" customWidth="1"/>
    <col min="3814" max="3815" width="14.7109375" style="222" customWidth="1"/>
    <col min="3816" max="3816" width="12.85546875" style="222" customWidth="1"/>
    <col min="3817" max="3817" width="3.28515625" style="222" customWidth="1"/>
    <col min="3818" max="3818" width="30.28515625" style="222" customWidth="1"/>
    <col min="3819" max="3819" width="5" style="222" customWidth="1"/>
    <col min="3820" max="3820" width="0" style="222" hidden="1" customWidth="1"/>
    <col min="3821" max="3821" width="14.28515625" style="222" customWidth="1"/>
    <col min="3822" max="3822" width="5.7109375" style="222" customWidth="1"/>
    <col min="3823" max="3823" width="0" style="222" hidden="1" customWidth="1"/>
    <col min="3824" max="3824" width="17.28515625" style="222" customWidth="1"/>
    <col min="3825" max="3825" width="12.7109375" style="222" customWidth="1"/>
    <col min="3826" max="3826" width="0" style="222" hidden="1" customWidth="1"/>
    <col min="3827" max="3827" width="5.28515625" style="222" customWidth="1"/>
    <col min="3828" max="3828" width="0" style="222" hidden="1" customWidth="1"/>
    <col min="3829" max="3829" width="17" style="222" customWidth="1"/>
    <col min="3830" max="3830" width="6.28515625" style="222" customWidth="1"/>
    <col min="3831" max="3831" width="0" style="222" hidden="1" customWidth="1"/>
    <col min="3832" max="3832" width="14.28515625" style="222" customWidth="1"/>
    <col min="3833" max="3833" width="7.5703125" style="222" customWidth="1"/>
    <col min="3834" max="3834" width="0" style="222" hidden="1" customWidth="1"/>
    <col min="3835" max="3836" width="14.28515625" style="222" customWidth="1"/>
    <col min="3837" max="3837" width="20.85546875" style="222" customWidth="1"/>
    <col min="3838" max="3838" width="14.42578125" style="222" customWidth="1"/>
    <col min="3839" max="3839" width="15" style="222" customWidth="1"/>
    <col min="3840" max="3840" width="2.7109375" style="222" customWidth="1"/>
    <col min="3841" max="3841" width="11.7109375" style="222" customWidth="1"/>
    <col min="3842" max="3842" width="11.5703125" style="222" customWidth="1"/>
    <col min="3843" max="3843" width="2.28515625" style="222" customWidth="1"/>
    <col min="3844" max="3844" width="41" style="222" customWidth="1"/>
    <col min="3845" max="3845" width="14.28515625" style="222" customWidth="1"/>
    <col min="3846" max="3847" width="11.5703125" style="222" customWidth="1"/>
    <col min="3848" max="3848" width="21.85546875" style="222" customWidth="1"/>
    <col min="3849" max="4040" width="11.42578125" style="222"/>
    <col min="4041" max="4041" width="21.85546875" style="222" customWidth="1"/>
    <col min="4042" max="4042" width="13.85546875" style="222" customWidth="1"/>
    <col min="4043" max="4043" width="38.7109375" style="222" customWidth="1"/>
    <col min="4044" max="4044" width="3" style="222" bestFit="1" customWidth="1"/>
    <col min="4045" max="4045" width="32.28515625" style="222" customWidth="1"/>
    <col min="4046" max="4046" width="46.28515625" style="222" customWidth="1"/>
    <col min="4047" max="4047" width="19" style="222" customWidth="1"/>
    <col min="4048" max="4048" width="0" style="222" hidden="1" customWidth="1"/>
    <col min="4049" max="4049" width="17.7109375" style="222" customWidth="1"/>
    <col min="4050" max="4050" width="0" style="222" hidden="1" customWidth="1"/>
    <col min="4051" max="4051" width="22.28515625" style="222" customWidth="1"/>
    <col min="4052" max="4052" width="5.28515625" style="222" customWidth="1"/>
    <col min="4053" max="4053" width="36.28515625" style="222" customWidth="1"/>
    <col min="4054" max="4054" width="5.7109375" style="222" customWidth="1"/>
    <col min="4055" max="4055" width="0" style="222" hidden="1" customWidth="1"/>
    <col min="4056" max="4056" width="20.7109375" style="222" customWidth="1"/>
    <col min="4057" max="4057" width="4.85546875" style="222" customWidth="1"/>
    <col min="4058" max="4058" width="0" style="222" hidden="1" customWidth="1"/>
    <col min="4059" max="4059" width="24.7109375" style="222" customWidth="1"/>
    <col min="4060" max="4060" width="12.28515625" style="222" customWidth="1"/>
    <col min="4061" max="4061" width="0" style="222" hidden="1" customWidth="1"/>
    <col min="4062" max="4062" width="3.42578125" style="222" customWidth="1"/>
    <col min="4063" max="4063" width="0" style="222" hidden="1" customWidth="1"/>
    <col min="4064" max="4064" width="17.7109375" style="222" customWidth="1"/>
    <col min="4065" max="4065" width="3.42578125" style="222" customWidth="1"/>
    <col min="4066" max="4066" width="0" style="222" hidden="1" customWidth="1"/>
    <col min="4067" max="4067" width="23.7109375" style="222" customWidth="1"/>
    <col min="4068" max="4068" width="10" style="222" customWidth="1"/>
    <col min="4069" max="4069" width="0" style="222" hidden="1" customWidth="1"/>
    <col min="4070" max="4071" width="14.7109375" style="222" customWidth="1"/>
    <col min="4072" max="4072" width="12.85546875" style="222" customWidth="1"/>
    <col min="4073" max="4073" width="3.28515625" style="222" customWidth="1"/>
    <col min="4074" max="4074" width="30.28515625" style="222" customWidth="1"/>
    <col min="4075" max="4075" width="5" style="222" customWidth="1"/>
    <col min="4076" max="4076" width="0" style="222" hidden="1" customWidth="1"/>
    <col min="4077" max="4077" width="14.28515625" style="222" customWidth="1"/>
    <col min="4078" max="4078" width="5.7109375" style="222" customWidth="1"/>
    <col min="4079" max="4079" width="0" style="222" hidden="1" customWidth="1"/>
    <col min="4080" max="4080" width="17.28515625" style="222" customWidth="1"/>
    <col min="4081" max="4081" width="12.7109375" style="222" customWidth="1"/>
    <col min="4082" max="4082" width="0" style="222" hidden="1" customWidth="1"/>
    <col min="4083" max="4083" width="5.28515625" style="222" customWidth="1"/>
    <col min="4084" max="4084" width="0" style="222" hidden="1" customWidth="1"/>
    <col min="4085" max="4085" width="17" style="222" customWidth="1"/>
    <col min="4086" max="4086" width="6.28515625" style="222" customWidth="1"/>
    <col min="4087" max="4087" width="0" style="222" hidden="1" customWidth="1"/>
    <col min="4088" max="4088" width="14.28515625" style="222" customWidth="1"/>
    <col min="4089" max="4089" width="7.5703125" style="222" customWidth="1"/>
    <col min="4090" max="4090" width="0" style="222" hidden="1" customWidth="1"/>
    <col min="4091" max="4092" width="14.28515625" style="222" customWidth="1"/>
    <col min="4093" max="4093" width="20.85546875" style="222" customWidth="1"/>
    <col min="4094" max="4094" width="14.42578125" style="222" customWidth="1"/>
    <col min="4095" max="4095" width="15" style="222" customWidth="1"/>
    <col min="4096" max="4096" width="2.7109375" style="222" customWidth="1"/>
    <col min="4097" max="4097" width="11.7109375" style="222" customWidth="1"/>
    <col min="4098" max="4098" width="11.5703125" style="222" customWidth="1"/>
    <col min="4099" max="4099" width="2.28515625" style="222" customWidth="1"/>
    <col min="4100" max="4100" width="41" style="222" customWidth="1"/>
    <col min="4101" max="4101" width="14.28515625" style="222" customWidth="1"/>
    <col min="4102" max="4103" width="11.5703125" style="222" customWidth="1"/>
    <col min="4104" max="4104" width="21.85546875" style="222" customWidth="1"/>
    <col min="4105" max="4296" width="11.42578125" style="222"/>
    <col min="4297" max="4297" width="21.85546875" style="222" customWidth="1"/>
    <col min="4298" max="4298" width="13.85546875" style="222" customWidth="1"/>
    <col min="4299" max="4299" width="38.7109375" style="222" customWidth="1"/>
    <col min="4300" max="4300" width="3" style="222" bestFit="1" customWidth="1"/>
    <col min="4301" max="4301" width="32.28515625" style="222" customWidth="1"/>
    <col min="4302" max="4302" width="46.28515625" style="222" customWidth="1"/>
    <col min="4303" max="4303" width="19" style="222" customWidth="1"/>
    <col min="4304" max="4304" width="0" style="222" hidden="1" customWidth="1"/>
    <col min="4305" max="4305" width="17.7109375" style="222" customWidth="1"/>
    <col min="4306" max="4306" width="0" style="222" hidden="1" customWidth="1"/>
    <col min="4307" max="4307" width="22.28515625" style="222" customWidth="1"/>
    <col min="4308" max="4308" width="5.28515625" style="222" customWidth="1"/>
    <col min="4309" max="4309" width="36.28515625" style="222" customWidth="1"/>
    <col min="4310" max="4310" width="5.7109375" style="222" customWidth="1"/>
    <col min="4311" max="4311" width="0" style="222" hidden="1" customWidth="1"/>
    <col min="4312" max="4312" width="20.7109375" style="222" customWidth="1"/>
    <col min="4313" max="4313" width="4.85546875" style="222" customWidth="1"/>
    <col min="4314" max="4314" width="0" style="222" hidden="1" customWidth="1"/>
    <col min="4315" max="4315" width="24.7109375" style="222" customWidth="1"/>
    <col min="4316" max="4316" width="12.28515625" style="222" customWidth="1"/>
    <col min="4317" max="4317" width="0" style="222" hidden="1" customWidth="1"/>
    <col min="4318" max="4318" width="3.42578125" style="222" customWidth="1"/>
    <col min="4319" max="4319" width="0" style="222" hidden="1" customWidth="1"/>
    <col min="4320" max="4320" width="17.7109375" style="222" customWidth="1"/>
    <col min="4321" max="4321" width="3.42578125" style="222" customWidth="1"/>
    <col min="4322" max="4322" width="0" style="222" hidden="1" customWidth="1"/>
    <col min="4323" max="4323" width="23.7109375" style="222" customWidth="1"/>
    <col min="4324" max="4324" width="10" style="222" customWidth="1"/>
    <col min="4325" max="4325" width="0" style="222" hidden="1" customWidth="1"/>
    <col min="4326" max="4327" width="14.7109375" style="222" customWidth="1"/>
    <col min="4328" max="4328" width="12.85546875" style="222" customWidth="1"/>
    <col min="4329" max="4329" width="3.28515625" style="222" customWidth="1"/>
    <col min="4330" max="4330" width="30.28515625" style="222" customWidth="1"/>
    <col min="4331" max="4331" width="5" style="222" customWidth="1"/>
    <col min="4332" max="4332" width="0" style="222" hidden="1" customWidth="1"/>
    <col min="4333" max="4333" width="14.28515625" style="222" customWidth="1"/>
    <col min="4334" max="4334" width="5.7109375" style="222" customWidth="1"/>
    <col min="4335" max="4335" width="0" style="222" hidden="1" customWidth="1"/>
    <col min="4336" max="4336" width="17.28515625" style="222" customWidth="1"/>
    <col min="4337" max="4337" width="12.7109375" style="222" customWidth="1"/>
    <col min="4338" max="4338" width="0" style="222" hidden="1" customWidth="1"/>
    <col min="4339" max="4339" width="5.28515625" style="222" customWidth="1"/>
    <col min="4340" max="4340" width="0" style="222" hidden="1" customWidth="1"/>
    <col min="4341" max="4341" width="17" style="222" customWidth="1"/>
    <col min="4342" max="4342" width="6.28515625" style="222" customWidth="1"/>
    <col min="4343" max="4343" width="0" style="222" hidden="1" customWidth="1"/>
    <col min="4344" max="4344" width="14.28515625" style="222" customWidth="1"/>
    <col min="4345" max="4345" width="7.5703125" style="222" customWidth="1"/>
    <col min="4346" max="4346" width="0" style="222" hidden="1" customWidth="1"/>
    <col min="4347" max="4348" width="14.28515625" style="222" customWidth="1"/>
    <col min="4349" max="4349" width="20.85546875" style="222" customWidth="1"/>
    <col min="4350" max="4350" width="14.42578125" style="222" customWidth="1"/>
    <col min="4351" max="4351" width="15" style="222" customWidth="1"/>
    <col min="4352" max="4352" width="2.7109375" style="222" customWidth="1"/>
    <col min="4353" max="4353" width="11.7109375" style="222" customWidth="1"/>
    <col min="4354" max="4354" width="11.5703125" style="222" customWidth="1"/>
    <col min="4355" max="4355" width="2.28515625" style="222" customWidth="1"/>
    <col min="4356" max="4356" width="41" style="222" customWidth="1"/>
    <col min="4357" max="4357" width="14.28515625" style="222" customWidth="1"/>
    <col min="4358" max="4359" width="11.5703125" style="222" customWidth="1"/>
    <col min="4360" max="4360" width="21.85546875" style="222" customWidth="1"/>
    <col min="4361" max="4552" width="11.42578125" style="222"/>
    <col min="4553" max="4553" width="21.85546875" style="222" customWidth="1"/>
    <col min="4554" max="4554" width="13.85546875" style="222" customWidth="1"/>
    <col min="4555" max="4555" width="38.7109375" style="222" customWidth="1"/>
    <col min="4556" max="4556" width="3" style="222" bestFit="1" customWidth="1"/>
    <col min="4557" max="4557" width="32.28515625" style="222" customWidth="1"/>
    <col min="4558" max="4558" width="46.28515625" style="222" customWidth="1"/>
    <col min="4559" max="4559" width="19" style="222" customWidth="1"/>
    <col min="4560" max="4560" width="0" style="222" hidden="1" customWidth="1"/>
    <col min="4561" max="4561" width="17.7109375" style="222" customWidth="1"/>
    <col min="4562" max="4562" width="0" style="222" hidden="1" customWidth="1"/>
    <col min="4563" max="4563" width="22.28515625" style="222" customWidth="1"/>
    <col min="4564" max="4564" width="5.28515625" style="222" customWidth="1"/>
    <col min="4565" max="4565" width="36.28515625" style="222" customWidth="1"/>
    <col min="4566" max="4566" width="5.7109375" style="222" customWidth="1"/>
    <col min="4567" max="4567" width="0" style="222" hidden="1" customWidth="1"/>
    <col min="4568" max="4568" width="20.7109375" style="222" customWidth="1"/>
    <col min="4569" max="4569" width="4.85546875" style="222" customWidth="1"/>
    <col min="4570" max="4570" width="0" style="222" hidden="1" customWidth="1"/>
    <col min="4571" max="4571" width="24.7109375" style="222" customWidth="1"/>
    <col min="4572" max="4572" width="12.28515625" style="222" customWidth="1"/>
    <col min="4573" max="4573" width="0" style="222" hidden="1" customWidth="1"/>
    <col min="4574" max="4574" width="3.42578125" style="222" customWidth="1"/>
    <col min="4575" max="4575" width="0" style="222" hidden="1" customWidth="1"/>
    <col min="4576" max="4576" width="17.7109375" style="222" customWidth="1"/>
    <col min="4577" max="4577" width="3.42578125" style="222" customWidth="1"/>
    <col min="4578" max="4578" width="0" style="222" hidden="1" customWidth="1"/>
    <col min="4579" max="4579" width="23.7109375" style="222" customWidth="1"/>
    <col min="4580" max="4580" width="10" style="222" customWidth="1"/>
    <col min="4581" max="4581" width="0" style="222" hidden="1" customWidth="1"/>
    <col min="4582" max="4583" width="14.7109375" style="222" customWidth="1"/>
    <col min="4584" max="4584" width="12.85546875" style="222" customWidth="1"/>
    <col min="4585" max="4585" width="3.28515625" style="222" customWidth="1"/>
    <col min="4586" max="4586" width="30.28515625" style="222" customWidth="1"/>
    <col min="4587" max="4587" width="5" style="222" customWidth="1"/>
    <col min="4588" max="4588" width="0" style="222" hidden="1" customWidth="1"/>
    <col min="4589" max="4589" width="14.28515625" style="222" customWidth="1"/>
    <col min="4590" max="4590" width="5.7109375" style="222" customWidth="1"/>
    <col min="4591" max="4591" width="0" style="222" hidden="1" customWidth="1"/>
    <col min="4592" max="4592" width="17.28515625" style="222" customWidth="1"/>
    <col min="4593" max="4593" width="12.7109375" style="222" customWidth="1"/>
    <col min="4594" max="4594" width="0" style="222" hidden="1" customWidth="1"/>
    <col min="4595" max="4595" width="5.28515625" style="222" customWidth="1"/>
    <col min="4596" max="4596" width="0" style="222" hidden="1" customWidth="1"/>
    <col min="4597" max="4597" width="17" style="222" customWidth="1"/>
    <col min="4598" max="4598" width="6.28515625" style="222" customWidth="1"/>
    <col min="4599" max="4599" width="0" style="222" hidden="1" customWidth="1"/>
    <col min="4600" max="4600" width="14.28515625" style="222" customWidth="1"/>
    <col min="4601" max="4601" width="7.5703125" style="222" customWidth="1"/>
    <col min="4602" max="4602" width="0" style="222" hidden="1" customWidth="1"/>
    <col min="4603" max="4604" width="14.28515625" style="222" customWidth="1"/>
    <col min="4605" max="4605" width="20.85546875" style="222" customWidth="1"/>
    <col min="4606" max="4606" width="14.42578125" style="222" customWidth="1"/>
    <col min="4607" max="4607" width="15" style="222" customWidth="1"/>
    <col min="4608" max="4608" width="2.7109375" style="222" customWidth="1"/>
    <col min="4609" max="4609" width="11.7109375" style="222" customWidth="1"/>
    <col min="4610" max="4610" width="11.5703125" style="222" customWidth="1"/>
    <col min="4611" max="4611" width="2.28515625" style="222" customWidth="1"/>
    <col min="4612" max="4612" width="41" style="222" customWidth="1"/>
    <col min="4613" max="4613" width="14.28515625" style="222" customWidth="1"/>
    <col min="4614" max="4615" width="11.5703125" style="222" customWidth="1"/>
    <col min="4616" max="4616" width="21.85546875" style="222" customWidth="1"/>
    <col min="4617" max="4808" width="11.42578125" style="222"/>
    <col min="4809" max="4809" width="21.85546875" style="222" customWidth="1"/>
    <col min="4810" max="4810" width="13.85546875" style="222" customWidth="1"/>
    <col min="4811" max="4811" width="38.7109375" style="222" customWidth="1"/>
    <col min="4812" max="4812" width="3" style="222" bestFit="1" customWidth="1"/>
    <col min="4813" max="4813" width="32.28515625" style="222" customWidth="1"/>
    <col min="4814" max="4814" width="46.28515625" style="222" customWidth="1"/>
    <col min="4815" max="4815" width="19" style="222" customWidth="1"/>
    <col min="4816" max="4816" width="0" style="222" hidden="1" customWidth="1"/>
    <col min="4817" max="4817" width="17.7109375" style="222" customWidth="1"/>
    <col min="4818" max="4818" width="0" style="222" hidden="1" customWidth="1"/>
    <col min="4819" max="4819" width="22.28515625" style="222" customWidth="1"/>
    <col min="4820" max="4820" width="5.28515625" style="222" customWidth="1"/>
    <col min="4821" max="4821" width="36.28515625" style="222" customWidth="1"/>
    <col min="4822" max="4822" width="5.7109375" style="222" customWidth="1"/>
    <col min="4823" max="4823" width="0" style="222" hidden="1" customWidth="1"/>
    <col min="4824" max="4824" width="20.7109375" style="222" customWidth="1"/>
    <col min="4825" max="4825" width="4.85546875" style="222" customWidth="1"/>
    <col min="4826" max="4826" width="0" style="222" hidden="1" customWidth="1"/>
    <col min="4827" max="4827" width="24.7109375" style="222" customWidth="1"/>
    <col min="4828" max="4828" width="12.28515625" style="222" customWidth="1"/>
    <col min="4829" max="4829" width="0" style="222" hidden="1" customWidth="1"/>
    <col min="4830" max="4830" width="3.42578125" style="222" customWidth="1"/>
    <col min="4831" max="4831" width="0" style="222" hidden="1" customWidth="1"/>
    <col min="4832" max="4832" width="17.7109375" style="222" customWidth="1"/>
    <col min="4833" max="4833" width="3.42578125" style="222" customWidth="1"/>
    <col min="4834" max="4834" width="0" style="222" hidden="1" customWidth="1"/>
    <col min="4835" max="4835" width="23.7109375" style="222" customWidth="1"/>
    <col min="4836" max="4836" width="10" style="222" customWidth="1"/>
    <col min="4837" max="4837" width="0" style="222" hidden="1" customWidth="1"/>
    <col min="4838" max="4839" width="14.7109375" style="222" customWidth="1"/>
    <col min="4840" max="4840" width="12.85546875" style="222" customWidth="1"/>
    <col min="4841" max="4841" width="3.28515625" style="222" customWidth="1"/>
    <col min="4842" max="4842" width="30.28515625" style="222" customWidth="1"/>
    <col min="4843" max="4843" width="5" style="222" customWidth="1"/>
    <col min="4844" max="4844" width="0" style="222" hidden="1" customWidth="1"/>
    <col min="4845" max="4845" width="14.28515625" style="222" customWidth="1"/>
    <col min="4846" max="4846" width="5.7109375" style="222" customWidth="1"/>
    <col min="4847" max="4847" width="0" style="222" hidden="1" customWidth="1"/>
    <col min="4848" max="4848" width="17.28515625" style="222" customWidth="1"/>
    <col min="4849" max="4849" width="12.7109375" style="222" customWidth="1"/>
    <col min="4850" max="4850" width="0" style="222" hidden="1" customWidth="1"/>
    <col min="4851" max="4851" width="5.28515625" style="222" customWidth="1"/>
    <col min="4852" max="4852" width="0" style="222" hidden="1" customWidth="1"/>
    <col min="4853" max="4853" width="17" style="222" customWidth="1"/>
    <col min="4854" max="4854" width="6.28515625" style="222" customWidth="1"/>
    <col min="4855" max="4855" width="0" style="222" hidden="1" customWidth="1"/>
    <col min="4856" max="4856" width="14.28515625" style="222" customWidth="1"/>
    <col min="4857" max="4857" width="7.5703125" style="222" customWidth="1"/>
    <col min="4858" max="4858" width="0" style="222" hidden="1" customWidth="1"/>
    <col min="4859" max="4860" width="14.28515625" style="222" customWidth="1"/>
    <col min="4861" max="4861" width="20.85546875" style="222" customWidth="1"/>
    <col min="4862" max="4862" width="14.42578125" style="222" customWidth="1"/>
    <col min="4863" max="4863" width="15" style="222" customWidth="1"/>
    <col min="4864" max="4864" width="2.7109375" style="222" customWidth="1"/>
    <col min="4865" max="4865" width="11.7109375" style="222" customWidth="1"/>
    <col min="4866" max="4866" width="11.5703125" style="222" customWidth="1"/>
    <col min="4867" max="4867" width="2.28515625" style="222" customWidth="1"/>
    <col min="4868" max="4868" width="41" style="222" customWidth="1"/>
    <col min="4869" max="4869" width="14.28515625" style="222" customWidth="1"/>
    <col min="4870" max="4871" width="11.5703125" style="222" customWidth="1"/>
    <col min="4872" max="4872" width="21.85546875" style="222" customWidth="1"/>
    <col min="4873" max="5064" width="11.42578125" style="222"/>
    <col min="5065" max="5065" width="21.85546875" style="222" customWidth="1"/>
    <col min="5066" max="5066" width="13.85546875" style="222" customWidth="1"/>
    <col min="5067" max="5067" width="38.7109375" style="222" customWidth="1"/>
    <col min="5068" max="5068" width="3" style="222" bestFit="1" customWidth="1"/>
    <col min="5069" max="5069" width="32.28515625" style="222" customWidth="1"/>
    <col min="5070" max="5070" width="46.28515625" style="222" customWidth="1"/>
    <col min="5071" max="5071" width="19" style="222" customWidth="1"/>
    <col min="5072" max="5072" width="0" style="222" hidden="1" customWidth="1"/>
    <col min="5073" max="5073" width="17.7109375" style="222" customWidth="1"/>
    <col min="5074" max="5074" width="0" style="222" hidden="1" customWidth="1"/>
    <col min="5075" max="5075" width="22.28515625" style="222" customWidth="1"/>
    <col min="5076" max="5076" width="5.28515625" style="222" customWidth="1"/>
    <col min="5077" max="5077" width="36.28515625" style="222" customWidth="1"/>
    <col min="5078" max="5078" width="5.7109375" style="222" customWidth="1"/>
    <col min="5079" max="5079" width="0" style="222" hidden="1" customWidth="1"/>
    <col min="5080" max="5080" width="20.7109375" style="222" customWidth="1"/>
    <col min="5081" max="5081" width="4.85546875" style="222" customWidth="1"/>
    <col min="5082" max="5082" width="0" style="222" hidden="1" customWidth="1"/>
    <col min="5083" max="5083" width="24.7109375" style="222" customWidth="1"/>
    <col min="5084" max="5084" width="12.28515625" style="222" customWidth="1"/>
    <col min="5085" max="5085" width="0" style="222" hidden="1" customWidth="1"/>
    <col min="5086" max="5086" width="3.42578125" style="222" customWidth="1"/>
    <col min="5087" max="5087" width="0" style="222" hidden="1" customWidth="1"/>
    <col min="5088" max="5088" width="17.7109375" style="222" customWidth="1"/>
    <col min="5089" max="5089" width="3.42578125" style="222" customWidth="1"/>
    <col min="5090" max="5090" width="0" style="222" hidden="1" customWidth="1"/>
    <col min="5091" max="5091" width="23.7109375" style="222" customWidth="1"/>
    <col min="5092" max="5092" width="10" style="222" customWidth="1"/>
    <col min="5093" max="5093" width="0" style="222" hidden="1" customWidth="1"/>
    <col min="5094" max="5095" width="14.7109375" style="222" customWidth="1"/>
    <col min="5096" max="5096" width="12.85546875" style="222" customWidth="1"/>
    <col min="5097" max="5097" width="3.28515625" style="222" customWidth="1"/>
    <col min="5098" max="5098" width="30.28515625" style="222" customWidth="1"/>
    <col min="5099" max="5099" width="5" style="222" customWidth="1"/>
    <col min="5100" max="5100" width="0" style="222" hidden="1" customWidth="1"/>
    <col min="5101" max="5101" width="14.28515625" style="222" customWidth="1"/>
    <col min="5102" max="5102" width="5.7109375" style="222" customWidth="1"/>
    <col min="5103" max="5103" width="0" style="222" hidden="1" customWidth="1"/>
    <col min="5104" max="5104" width="17.28515625" style="222" customWidth="1"/>
    <col min="5105" max="5105" width="12.7109375" style="222" customWidth="1"/>
    <col min="5106" max="5106" width="0" style="222" hidden="1" customWidth="1"/>
    <col min="5107" max="5107" width="5.28515625" style="222" customWidth="1"/>
    <col min="5108" max="5108" width="0" style="222" hidden="1" customWidth="1"/>
    <col min="5109" max="5109" width="17" style="222" customWidth="1"/>
    <col min="5110" max="5110" width="6.28515625" style="222" customWidth="1"/>
    <col min="5111" max="5111" width="0" style="222" hidden="1" customWidth="1"/>
    <col min="5112" max="5112" width="14.28515625" style="222" customWidth="1"/>
    <col min="5113" max="5113" width="7.5703125" style="222" customWidth="1"/>
    <col min="5114" max="5114" width="0" style="222" hidden="1" customWidth="1"/>
    <col min="5115" max="5116" width="14.28515625" style="222" customWidth="1"/>
    <col min="5117" max="5117" width="20.85546875" style="222" customWidth="1"/>
    <col min="5118" max="5118" width="14.42578125" style="222" customWidth="1"/>
    <col min="5119" max="5119" width="15" style="222" customWidth="1"/>
    <col min="5120" max="5120" width="2.7109375" style="222" customWidth="1"/>
    <col min="5121" max="5121" width="11.7109375" style="222" customWidth="1"/>
    <col min="5122" max="5122" width="11.5703125" style="222" customWidth="1"/>
    <col min="5123" max="5123" width="2.28515625" style="222" customWidth="1"/>
    <col min="5124" max="5124" width="41" style="222" customWidth="1"/>
    <col min="5125" max="5125" width="14.28515625" style="222" customWidth="1"/>
    <col min="5126" max="5127" width="11.5703125" style="222" customWidth="1"/>
    <col min="5128" max="5128" width="21.85546875" style="222" customWidth="1"/>
    <col min="5129" max="5320" width="11.42578125" style="222"/>
    <col min="5321" max="5321" width="21.85546875" style="222" customWidth="1"/>
    <col min="5322" max="5322" width="13.85546875" style="222" customWidth="1"/>
    <col min="5323" max="5323" width="38.7109375" style="222" customWidth="1"/>
    <col min="5324" max="5324" width="3" style="222" bestFit="1" customWidth="1"/>
    <col min="5325" max="5325" width="32.28515625" style="222" customWidth="1"/>
    <col min="5326" max="5326" width="46.28515625" style="222" customWidth="1"/>
    <col min="5327" max="5327" width="19" style="222" customWidth="1"/>
    <col min="5328" max="5328" width="0" style="222" hidden="1" customWidth="1"/>
    <col min="5329" max="5329" width="17.7109375" style="222" customWidth="1"/>
    <col min="5330" max="5330" width="0" style="222" hidden="1" customWidth="1"/>
    <col min="5331" max="5331" width="22.28515625" style="222" customWidth="1"/>
    <col min="5332" max="5332" width="5.28515625" style="222" customWidth="1"/>
    <col min="5333" max="5333" width="36.28515625" style="222" customWidth="1"/>
    <col min="5334" max="5334" width="5.7109375" style="222" customWidth="1"/>
    <col min="5335" max="5335" width="0" style="222" hidden="1" customWidth="1"/>
    <col min="5336" max="5336" width="20.7109375" style="222" customWidth="1"/>
    <col min="5337" max="5337" width="4.85546875" style="222" customWidth="1"/>
    <col min="5338" max="5338" width="0" style="222" hidden="1" customWidth="1"/>
    <col min="5339" max="5339" width="24.7109375" style="222" customWidth="1"/>
    <col min="5340" max="5340" width="12.28515625" style="222" customWidth="1"/>
    <col min="5341" max="5341" width="0" style="222" hidden="1" customWidth="1"/>
    <col min="5342" max="5342" width="3.42578125" style="222" customWidth="1"/>
    <col min="5343" max="5343" width="0" style="222" hidden="1" customWidth="1"/>
    <col min="5344" max="5344" width="17.7109375" style="222" customWidth="1"/>
    <col min="5345" max="5345" width="3.42578125" style="222" customWidth="1"/>
    <col min="5346" max="5346" width="0" style="222" hidden="1" customWidth="1"/>
    <col min="5347" max="5347" width="23.7109375" style="222" customWidth="1"/>
    <col min="5348" max="5348" width="10" style="222" customWidth="1"/>
    <col min="5349" max="5349" width="0" style="222" hidden="1" customWidth="1"/>
    <col min="5350" max="5351" width="14.7109375" style="222" customWidth="1"/>
    <col min="5352" max="5352" width="12.85546875" style="222" customWidth="1"/>
    <col min="5353" max="5353" width="3.28515625" style="222" customWidth="1"/>
    <col min="5354" max="5354" width="30.28515625" style="222" customWidth="1"/>
    <col min="5355" max="5355" width="5" style="222" customWidth="1"/>
    <col min="5356" max="5356" width="0" style="222" hidden="1" customWidth="1"/>
    <col min="5357" max="5357" width="14.28515625" style="222" customWidth="1"/>
    <col min="5358" max="5358" width="5.7109375" style="222" customWidth="1"/>
    <col min="5359" max="5359" width="0" style="222" hidden="1" customWidth="1"/>
    <col min="5360" max="5360" width="17.28515625" style="222" customWidth="1"/>
    <col min="5361" max="5361" width="12.7109375" style="222" customWidth="1"/>
    <col min="5362" max="5362" width="0" style="222" hidden="1" customWidth="1"/>
    <col min="5363" max="5363" width="5.28515625" style="222" customWidth="1"/>
    <col min="5364" max="5364" width="0" style="222" hidden="1" customWidth="1"/>
    <col min="5365" max="5365" width="17" style="222" customWidth="1"/>
    <col min="5366" max="5366" width="6.28515625" style="222" customWidth="1"/>
    <col min="5367" max="5367" width="0" style="222" hidden="1" customWidth="1"/>
    <col min="5368" max="5368" width="14.28515625" style="222" customWidth="1"/>
    <col min="5369" max="5369" width="7.5703125" style="222" customWidth="1"/>
    <col min="5370" max="5370" width="0" style="222" hidden="1" customWidth="1"/>
    <col min="5371" max="5372" width="14.28515625" style="222" customWidth="1"/>
    <col min="5373" max="5373" width="20.85546875" style="222" customWidth="1"/>
    <col min="5374" max="5374" width="14.42578125" style="222" customWidth="1"/>
    <col min="5375" max="5375" width="15" style="222" customWidth="1"/>
    <col min="5376" max="5376" width="2.7109375" style="222" customWidth="1"/>
    <col min="5377" max="5377" width="11.7109375" style="222" customWidth="1"/>
    <col min="5378" max="5378" width="11.5703125" style="222" customWidth="1"/>
    <col min="5379" max="5379" width="2.28515625" style="222" customWidth="1"/>
    <col min="5380" max="5380" width="41" style="222" customWidth="1"/>
    <col min="5381" max="5381" width="14.28515625" style="222" customWidth="1"/>
    <col min="5382" max="5383" width="11.5703125" style="222" customWidth="1"/>
    <col min="5384" max="5384" width="21.85546875" style="222" customWidth="1"/>
    <col min="5385" max="5576" width="11.42578125" style="222"/>
    <col min="5577" max="5577" width="21.85546875" style="222" customWidth="1"/>
    <col min="5578" max="5578" width="13.85546875" style="222" customWidth="1"/>
    <col min="5579" max="5579" width="38.7109375" style="222" customWidth="1"/>
    <col min="5580" max="5580" width="3" style="222" bestFit="1" customWidth="1"/>
    <col min="5581" max="5581" width="32.28515625" style="222" customWidth="1"/>
    <col min="5582" max="5582" width="46.28515625" style="222" customWidth="1"/>
    <col min="5583" max="5583" width="19" style="222" customWidth="1"/>
    <col min="5584" max="5584" width="0" style="222" hidden="1" customWidth="1"/>
    <col min="5585" max="5585" width="17.7109375" style="222" customWidth="1"/>
    <col min="5586" max="5586" width="0" style="222" hidden="1" customWidth="1"/>
    <col min="5587" max="5587" width="22.28515625" style="222" customWidth="1"/>
    <col min="5588" max="5588" width="5.28515625" style="222" customWidth="1"/>
    <col min="5589" max="5589" width="36.28515625" style="222" customWidth="1"/>
    <col min="5590" max="5590" width="5.7109375" style="222" customWidth="1"/>
    <col min="5591" max="5591" width="0" style="222" hidden="1" customWidth="1"/>
    <col min="5592" max="5592" width="20.7109375" style="222" customWidth="1"/>
    <col min="5593" max="5593" width="4.85546875" style="222" customWidth="1"/>
    <col min="5594" max="5594" width="0" style="222" hidden="1" customWidth="1"/>
    <col min="5595" max="5595" width="24.7109375" style="222" customWidth="1"/>
    <col min="5596" max="5596" width="12.28515625" style="222" customWidth="1"/>
    <col min="5597" max="5597" width="0" style="222" hidden="1" customWidth="1"/>
    <col min="5598" max="5598" width="3.42578125" style="222" customWidth="1"/>
    <col min="5599" max="5599" width="0" style="222" hidden="1" customWidth="1"/>
    <col min="5600" max="5600" width="17.7109375" style="222" customWidth="1"/>
    <col min="5601" max="5601" width="3.42578125" style="222" customWidth="1"/>
    <col min="5602" max="5602" width="0" style="222" hidden="1" customWidth="1"/>
    <col min="5603" max="5603" width="23.7109375" style="222" customWidth="1"/>
    <col min="5604" max="5604" width="10" style="222" customWidth="1"/>
    <col min="5605" max="5605" width="0" style="222" hidden="1" customWidth="1"/>
    <col min="5606" max="5607" width="14.7109375" style="222" customWidth="1"/>
    <col min="5608" max="5608" width="12.85546875" style="222" customWidth="1"/>
    <col min="5609" max="5609" width="3.28515625" style="222" customWidth="1"/>
    <col min="5610" max="5610" width="30.28515625" style="222" customWidth="1"/>
    <col min="5611" max="5611" width="5" style="222" customWidth="1"/>
    <col min="5612" max="5612" width="0" style="222" hidden="1" customWidth="1"/>
    <col min="5613" max="5613" width="14.28515625" style="222" customWidth="1"/>
    <col min="5614" max="5614" width="5.7109375" style="222" customWidth="1"/>
    <col min="5615" max="5615" width="0" style="222" hidden="1" customWidth="1"/>
    <col min="5616" max="5616" width="17.28515625" style="222" customWidth="1"/>
    <col min="5617" max="5617" width="12.7109375" style="222" customWidth="1"/>
    <col min="5618" max="5618" width="0" style="222" hidden="1" customWidth="1"/>
    <col min="5619" max="5619" width="5.28515625" style="222" customWidth="1"/>
    <col min="5620" max="5620" width="0" style="222" hidden="1" customWidth="1"/>
    <col min="5621" max="5621" width="17" style="222" customWidth="1"/>
    <col min="5622" max="5622" width="6.28515625" style="222" customWidth="1"/>
    <col min="5623" max="5623" width="0" style="222" hidden="1" customWidth="1"/>
    <col min="5624" max="5624" width="14.28515625" style="222" customWidth="1"/>
    <col min="5625" max="5625" width="7.5703125" style="222" customWidth="1"/>
    <col min="5626" max="5626" width="0" style="222" hidden="1" customWidth="1"/>
    <col min="5627" max="5628" width="14.28515625" style="222" customWidth="1"/>
    <col min="5629" max="5629" width="20.85546875" style="222" customWidth="1"/>
    <col min="5630" max="5630" width="14.42578125" style="222" customWidth="1"/>
    <col min="5631" max="5631" width="15" style="222" customWidth="1"/>
    <col min="5632" max="5632" width="2.7109375" style="222" customWidth="1"/>
    <col min="5633" max="5633" width="11.7109375" style="222" customWidth="1"/>
    <col min="5634" max="5634" width="11.5703125" style="222" customWidth="1"/>
    <col min="5635" max="5635" width="2.28515625" style="222" customWidth="1"/>
    <col min="5636" max="5636" width="41" style="222" customWidth="1"/>
    <col min="5637" max="5637" width="14.28515625" style="222" customWidth="1"/>
    <col min="5638" max="5639" width="11.5703125" style="222" customWidth="1"/>
    <col min="5640" max="5640" width="21.85546875" style="222" customWidth="1"/>
    <col min="5641" max="5832" width="11.42578125" style="222"/>
    <col min="5833" max="5833" width="21.85546875" style="222" customWidth="1"/>
    <col min="5834" max="5834" width="13.85546875" style="222" customWidth="1"/>
    <col min="5835" max="5835" width="38.7109375" style="222" customWidth="1"/>
    <col min="5836" max="5836" width="3" style="222" bestFit="1" customWidth="1"/>
    <col min="5837" max="5837" width="32.28515625" style="222" customWidth="1"/>
    <col min="5838" max="5838" width="46.28515625" style="222" customWidth="1"/>
    <col min="5839" max="5839" width="19" style="222" customWidth="1"/>
    <col min="5840" max="5840" width="0" style="222" hidden="1" customWidth="1"/>
    <col min="5841" max="5841" width="17.7109375" style="222" customWidth="1"/>
    <col min="5842" max="5842" width="0" style="222" hidden="1" customWidth="1"/>
    <col min="5843" max="5843" width="22.28515625" style="222" customWidth="1"/>
    <col min="5844" max="5844" width="5.28515625" style="222" customWidth="1"/>
    <col min="5845" max="5845" width="36.28515625" style="222" customWidth="1"/>
    <col min="5846" max="5846" width="5.7109375" style="222" customWidth="1"/>
    <col min="5847" max="5847" width="0" style="222" hidden="1" customWidth="1"/>
    <col min="5848" max="5848" width="20.7109375" style="222" customWidth="1"/>
    <col min="5849" max="5849" width="4.85546875" style="222" customWidth="1"/>
    <col min="5850" max="5850" width="0" style="222" hidden="1" customWidth="1"/>
    <col min="5851" max="5851" width="24.7109375" style="222" customWidth="1"/>
    <col min="5852" max="5852" width="12.28515625" style="222" customWidth="1"/>
    <col min="5853" max="5853" width="0" style="222" hidden="1" customWidth="1"/>
    <col min="5854" max="5854" width="3.42578125" style="222" customWidth="1"/>
    <col min="5855" max="5855" width="0" style="222" hidden="1" customWidth="1"/>
    <col min="5856" max="5856" width="17.7109375" style="222" customWidth="1"/>
    <col min="5857" max="5857" width="3.42578125" style="222" customWidth="1"/>
    <col min="5858" max="5858" width="0" style="222" hidden="1" customWidth="1"/>
    <col min="5859" max="5859" width="23.7109375" style="222" customWidth="1"/>
    <col min="5860" max="5860" width="10" style="222" customWidth="1"/>
    <col min="5861" max="5861" width="0" style="222" hidden="1" customWidth="1"/>
    <col min="5862" max="5863" width="14.7109375" style="222" customWidth="1"/>
    <col min="5864" max="5864" width="12.85546875" style="222" customWidth="1"/>
    <col min="5865" max="5865" width="3.28515625" style="222" customWidth="1"/>
    <col min="5866" max="5866" width="30.28515625" style="222" customWidth="1"/>
    <col min="5867" max="5867" width="5" style="222" customWidth="1"/>
    <col min="5868" max="5868" width="0" style="222" hidden="1" customWidth="1"/>
    <col min="5869" max="5869" width="14.28515625" style="222" customWidth="1"/>
    <col min="5870" max="5870" width="5.7109375" style="222" customWidth="1"/>
    <col min="5871" max="5871" width="0" style="222" hidden="1" customWidth="1"/>
    <col min="5872" max="5872" width="17.28515625" style="222" customWidth="1"/>
    <col min="5873" max="5873" width="12.7109375" style="222" customWidth="1"/>
    <col min="5874" max="5874" width="0" style="222" hidden="1" customWidth="1"/>
    <col min="5875" max="5875" width="5.28515625" style="222" customWidth="1"/>
    <col min="5876" max="5876" width="0" style="222" hidden="1" customWidth="1"/>
    <col min="5877" max="5877" width="17" style="222" customWidth="1"/>
    <col min="5878" max="5878" width="6.28515625" style="222" customWidth="1"/>
    <col min="5879" max="5879" width="0" style="222" hidden="1" customWidth="1"/>
    <col min="5880" max="5880" width="14.28515625" style="222" customWidth="1"/>
    <col min="5881" max="5881" width="7.5703125" style="222" customWidth="1"/>
    <col min="5882" max="5882" width="0" style="222" hidden="1" customWidth="1"/>
    <col min="5883" max="5884" width="14.28515625" style="222" customWidth="1"/>
    <col min="5885" max="5885" width="20.85546875" style="222" customWidth="1"/>
    <col min="5886" max="5886" width="14.42578125" style="222" customWidth="1"/>
    <col min="5887" max="5887" width="15" style="222" customWidth="1"/>
    <col min="5888" max="5888" width="2.7109375" style="222" customWidth="1"/>
    <col min="5889" max="5889" width="11.7109375" style="222" customWidth="1"/>
    <col min="5890" max="5890" width="11.5703125" style="222" customWidth="1"/>
    <col min="5891" max="5891" width="2.28515625" style="222" customWidth="1"/>
    <col min="5892" max="5892" width="41" style="222" customWidth="1"/>
    <col min="5893" max="5893" width="14.28515625" style="222" customWidth="1"/>
    <col min="5894" max="5895" width="11.5703125" style="222" customWidth="1"/>
    <col min="5896" max="5896" width="21.85546875" style="222" customWidth="1"/>
    <col min="5897" max="6088" width="11.42578125" style="222"/>
    <col min="6089" max="6089" width="21.85546875" style="222" customWidth="1"/>
    <col min="6090" max="6090" width="13.85546875" style="222" customWidth="1"/>
    <col min="6091" max="6091" width="38.7109375" style="222" customWidth="1"/>
    <col min="6092" max="6092" width="3" style="222" bestFit="1" customWidth="1"/>
    <col min="6093" max="6093" width="32.28515625" style="222" customWidth="1"/>
    <col min="6094" max="6094" width="46.28515625" style="222" customWidth="1"/>
    <col min="6095" max="6095" width="19" style="222" customWidth="1"/>
    <col min="6096" max="6096" width="0" style="222" hidden="1" customWidth="1"/>
    <col min="6097" max="6097" width="17.7109375" style="222" customWidth="1"/>
    <col min="6098" max="6098" width="0" style="222" hidden="1" customWidth="1"/>
    <col min="6099" max="6099" width="22.28515625" style="222" customWidth="1"/>
    <col min="6100" max="6100" width="5.28515625" style="222" customWidth="1"/>
    <col min="6101" max="6101" width="36.28515625" style="222" customWidth="1"/>
    <col min="6102" max="6102" width="5.7109375" style="222" customWidth="1"/>
    <col min="6103" max="6103" width="0" style="222" hidden="1" customWidth="1"/>
    <col min="6104" max="6104" width="20.7109375" style="222" customWidth="1"/>
    <col min="6105" max="6105" width="4.85546875" style="222" customWidth="1"/>
    <col min="6106" max="6106" width="0" style="222" hidden="1" customWidth="1"/>
    <col min="6107" max="6107" width="24.7109375" style="222" customWidth="1"/>
    <col min="6108" max="6108" width="12.28515625" style="222" customWidth="1"/>
    <col min="6109" max="6109" width="0" style="222" hidden="1" customWidth="1"/>
    <col min="6110" max="6110" width="3.42578125" style="222" customWidth="1"/>
    <col min="6111" max="6111" width="0" style="222" hidden="1" customWidth="1"/>
    <col min="6112" max="6112" width="17.7109375" style="222" customWidth="1"/>
    <col min="6113" max="6113" width="3.42578125" style="222" customWidth="1"/>
    <col min="6114" max="6114" width="0" style="222" hidden="1" customWidth="1"/>
    <col min="6115" max="6115" width="23.7109375" style="222" customWidth="1"/>
    <col min="6116" max="6116" width="10" style="222" customWidth="1"/>
    <col min="6117" max="6117" width="0" style="222" hidden="1" customWidth="1"/>
    <col min="6118" max="6119" width="14.7109375" style="222" customWidth="1"/>
    <col min="6120" max="6120" width="12.85546875" style="222" customWidth="1"/>
    <col min="6121" max="6121" width="3.28515625" style="222" customWidth="1"/>
    <col min="6122" max="6122" width="30.28515625" style="222" customWidth="1"/>
    <col min="6123" max="6123" width="5" style="222" customWidth="1"/>
    <col min="6124" max="6124" width="0" style="222" hidden="1" customWidth="1"/>
    <col min="6125" max="6125" width="14.28515625" style="222" customWidth="1"/>
    <col min="6126" max="6126" width="5.7109375" style="222" customWidth="1"/>
    <col min="6127" max="6127" width="0" style="222" hidden="1" customWidth="1"/>
    <col min="6128" max="6128" width="17.28515625" style="222" customWidth="1"/>
    <col min="6129" max="6129" width="12.7109375" style="222" customWidth="1"/>
    <col min="6130" max="6130" width="0" style="222" hidden="1" customWidth="1"/>
    <col min="6131" max="6131" width="5.28515625" style="222" customWidth="1"/>
    <col min="6132" max="6132" width="0" style="222" hidden="1" customWidth="1"/>
    <col min="6133" max="6133" width="17" style="222" customWidth="1"/>
    <col min="6134" max="6134" width="6.28515625" style="222" customWidth="1"/>
    <col min="6135" max="6135" width="0" style="222" hidden="1" customWidth="1"/>
    <col min="6136" max="6136" width="14.28515625" style="222" customWidth="1"/>
    <col min="6137" max="6137" width="7.5703125" style="222" customWidth="1"/>
    <col min="6138" max="6138" width="0" style="222" hidden="1" customWidth="1"/>
    <col min="6139" max="6140" width="14.28515625" style="222" customWidth="1"/>
    <col min="6141" max="6141" width="20.85546875" style="222" customWidth="1"/>
    <col min="6142" max="6142" width="14.42578125" style="222" customWidth="1"/>
    <col min="6143" max="6143" width="15" style="222" customWidth="1"/>
    <col min="6144" max="6144" width="2.7109375" style="222" customWidth="1"/>
    <col min="6145" max="6145" width="11.7109375" style="222" customWidth="1"/>
    <col min="6146" max="6146" width="11.5703125" style="222" customWidth="1"/>
    <col min="6147" max="6147" width="2.28515625" style="222" customWidth="1"/>
    <col min="6148" max="6148" width="41" style="222" customWidth="1"/>
    <col min="6149" max="6149" width="14.28515625" style="222" customWidth="1"/>
    <col min="6150" max="6151" width="11.5703125" style="222" customWidth="1"/>
    <col min="6152" max="6152" width="21.85546875" style="222" customWidth="1"/>
    <col min="6153" max="6344" width="11.42578125" style="222"/>
    <col min="6345" max="6345" width="21.85546875" style="222" customWidth="1"/>
    <col min="6346" max="6346" width="13.85546875" style="222" customWidth="1"/>
    <col min="6347" max="6347" width="38.7109375" style="222" customWidth="1"/>
    <col min="6348" max="6348" width="3" style="222" bestFit="1" customWidth="1"/>
    <col min="6349" max="6349" width="32.28515625" style="222" customWidth="1"/>
    <col min="6350" max="6350" width="46.28515625" style="222" customWidth="1"/>
    <col min="6351" max="6351" width="19" style="222" customWidth="1"/>
    <col min="6352" max="6352" width="0" style="222" hidden="1" customWidth="1"/>
    <col min="6353" max="6353" width="17.7109375" style="222" customWidth="1"/>
    <col min="6354" max="6354" width="0" style="222" hidden="1" customWidth="1"/>
    <col min="6355" max="6355" width="22.28515625" style="222" customWidth="1"/>
    <col min="6356" max="6356" width="5.28515625" style="222" customWidth="1"/>
    <col min="6357" max="6357" width="36.28515625" style="222" customWidth="1"/>
    <col min="6358" max="6358" width="5.7109375" style="222" customWidth="1"/>
    <col min="6359" max="6359" width="0" style="222" hidden="1" customWidth="1"/>
    <col min="6360" max="6360" width="20.7109375" style="222" customWidth="1"/>
    <col min="6361" max="6361" width="4.85546875" style="222" customWidth="1"/>
    <col min="6362" max="6362" width="0" style="222" hidden="1" customWidth="1"/>
    <col min="6363" max="6363" width="24.7109375" style="222" customWidth="1"/>
    <col min="6364" max="6364" width="12.28515625" style="222" customWidth="1"/>
    <col min="6365" max="6365" width="0" style="222" hidden="1" customWidth="1"/>
    <col min="6366" max="6366" width="3.42578125" style="222" customWidth="1"/>
    <col min="6367" max="6367" width="0" style="222" hidden="1" customWidth="1"/>
    <col min="6368" max="6368" width="17.7109375" style="222" customWidth="1"/>
    <col min="6369" max="6369" width="3.42578125" style="222" customWidth="1"/>
    <col min="6370" max="6370" width="0" style="222" hidden="1" customWidth="1"/>
    <col min="6371" max="6371" width="23.7109375" style="222" customWidth="1"/>
    <col min="6372" max="6372" width="10" style="222" customWidth="1"/>
    <col min="6373" max="6373" width="0" style="222" hidden="1" customWidth="1"/>
    <col min="6374" max="6375" width="14.7109375" style="222" customWidth="1"/>
    <col min="6376" max="6376" width="12.85546875" style="222" customWidth="1"/>
    <col min="6377" max="6377" width="3.28515625" style="222" customWidth="1"/>
    <col min="6378" max="6378" width="30.28515625" style="222" customWidth="1"/>
    <col min="6379" max="6379" width="5" style="222" customWidth="1"/>
    <col min="6380" max="6380" width="0" style="222" hidden="1" customWidth="1"/>
    <col min="6381" max="6381" width="14.28515625" style="222" customWidth="1"/>
    <col min="6382" max="6382" width="5.7109375" style="222" customWidth="1"/>
    <col min="6383" max="6383" width="0" style="222" hidden="1" customWidth="1"/>
    <col min="6384" max="6384" width="17.28515625" style="222" customWidth="1"/>
    <col min="6385" max="6385" width="12.7109375" style="222" customWidth="1"/>
    <col min="6386" max="6386" width="0" style="222" hidden="1" customWidth="1"/>
    <col min="6387" max="6387" width="5.28515625" style="222" customWidth="1"/>
    <col min="6388" max="6388" width="0" style="222" hidden="1" customWidth="1"/>
    <col min="6389" max="6389" width="17" style="222" customWidth="1"/>
    <col min="6390" max="6390" width="6.28515625" style="222" customWidth="1"/>
    <col min="6391" max="6391" width="0" style="222" hidden="1" customWidth="1"/>
    <col min="6392" max="6392" width="14.28515625" style="222" customWidth="1"/>
    <col min="6393" max="6393" width="7.5703125" style="222" customWidth="1"/>
    <col min="6394" max="6394" width="0" style="222" hidden="1" customWidth="1"/>
    <col min="6395" max="6396" width="14.28515625" style="222" customWidth="1"/>
    <col min="6397" max="6397" width="20.85546875" style="222" customWidth="1"/>
    <col min="6398" max="6398" width="14.42578125" style="222" customWidth="1"/>
    <col min="6399" max="6399" width="15" style="222" customWidth="1"/>
    <col min="6400" max="6400" width="2.7109375" style="222" customWidth="1"/>
    <col min="6401" max="6401" width="11.7109375" style="222" customWidth="1"/>
    <col min="6402" max="6402" width="11.5703125" style="222" customWidth="1"/>
    <col min="6403" max="6403" width="2.28515625" style="222" customWidth="1"/>
    <col min="6404" max="6404" width="41" style="222" customWidth="1"/>
    <col min="6405" max="6405" width="14.28515625" style="222" customWidth="1"/>
    <col min="6406" max="6407" width="11.5703125" style="222" customWidth="1"/>
    <col min="6408" max="6408" width="21.85546875" style="222" customWidth="1"/>
    <col min="6409" max="6600" width="11.42578125" style="222"/>
    <col min="6601" max="6601" width="21.85546875" style="222" customWidth="1"/>
    <col min="6602" max="6602" width="13.85546875" style="222" customWidth="1"/>
    <col min="6603" max="6603" width="38.7109375" style="222" customWidth="1"/>
    <col min="6604" max="6604" width="3" style="222" bestFit="1" customWidth="1"/>
    <col min="6605" max="6605" width="32.28515625" style="222" customWidth="1"/>
    <col min="6606" max="6606" width="46.28515625" style="222" customWidth="1"/>
    <col min="6607" max="6607" width="19" style="222" customWidth="1"/>
    <col min="6608" max="6608" width="0" style="222" hidden="1" customWidth="1"/>
    <col min="6609" max="6609" width="17.7109375" style="222" customWidth="1"/>
    <col min="6610" max="6610" width="0" style="222" hidden="1" customWidth="1"/>
    <col min="6611" max="6611" width="22.28515625" style="222" customWidth="1"/>
    <col min="6612" max="6612" width="5.28515625" style="222" customWidth="1"/>
    <col min="6613" max="6613" width="36.28515625" style="222" customWidth="1"/>
    <col min="6614" max="6614" width="5.7109375" style="222" customWidth="1"/>
    <col min="6615" max="6615" width="0" style="222" hidden="1" customWidth="1"/>
    <col min="6616" max="6616" width="20.7109375" style="222" customWidth="1"/>
    <col min="6617" max="6617" width="4.85546875" style="222" customWidth="1"/>
    <col min="6618" max="6618" width="0" style="222" hidden="1" customWidth="1"/>
    <col min="6619" max="6619" width="24.7109375" style="222" customWidth="1"/>
    <col min="6620" max="6620" width="12.28515625" style="222" customWidth="1"/>
    <col min="6621" max="6621" width="0" style="222" hidden="1" customWidth="1"/>
    <col min="6622" max="6622" width="3.42578125" style="222" customWidth="1"/>
    <col min="6623" max="6623" width="0" style="222" hidden="1" customWidth="1"/>
    <col min="6624" max="6624" width="17.7109375" style="222" customWidth="1"/>
    <col min="6625" max="6625" width="3.42578125" style="222" customWidth="1"/>
    <col min="6626" max="6626" width="0" style="222" hidden="1" customWidth="1"/>
    <col min="6627" max="6627" width="23.7109375" style="222" customWidth="1"/>
    <col min="6628" max="6628" width="10" style="222" customWidth="1"/>
    <col min="6629" max="6629" width="0" style="222" hidden="1" customWidth="1"/>
    <col min="6630" max="6631" width="14.7109375" style="222" customWidth="1"/>
    <col min="6632" max="6632" width="12.85546875" style="222" customWidth="1"/>
    <col min="6633" max="6633" width="3.28515625" style="222" customWidth="1"/>
    <col min="6634" max="6634" width="30.28515625" style="222" customWidth="1"/>
    <col min="6635" max="6635" width="5" style="222" customWidth="1"/>
    <col min="6636" max="6636" width="0" style="222" hidden="1" customWidth="1"/>
    <col min="6637" max="6637" width="14.28515625" style="222" customWidth="1"/>
    <col min="6638" max="6638" width="5.7109375" style="222" customWidth="1"/>
    <col min="6639" max="6639" width="0" style="222" hidden="1" customWidth="1"/>
    <col min="6640" max="6640" width="17.28515625" style="222" customWidth="1"/>
    <col min="6641" max="6641" width="12.7109375" style="222" customWidth="1"/>
    <col min="6642" max="6642" width="0" style="222" hidden="1" customWidth="1"/>
    <col min="6643" max="6643" width="5.28515625" style="222" customWidth="1"/>
    <col min="6644" max="6644" width="0" style="222" hidden="1" customWidth="1"/>
    <col min="6645" max="6645" width="17" style="222" customWidth="1"/>
    <col min="6646" max="6646" width="6.28515625" style="222" customWidth="1"/>
    <col min="6647" max="6647" width="0" style="222" hidden="1" customWidth="1"/>
    <col min="6648" max="6648" width="14.28515625" style="222" customWidth="1"/>
    <col min="6649" max="6649" width="7.5703125" style="222" customWidth="1"/>
    <col min="6650" max="6650" width="0" style="222" hidden="1" customWidth="1"/>
    <col min="6651" max="6652" width="14.28515625" style="222" customWidth="1"/>
    <col min="6653" max="6653" width="20.85546875" style="222" customWidth="1"/>
    <col min="6654" max="6654" width="14.42578125" style="222" customWidth="1"/>
    <col min="6655" max="6655" width="15" style="222" customWidth="1"/>
    <col min="6656" max="6656" width="2.7109375" style="222" customWidth="1"/>
    <col min="6657" max="6657" width="11.7109375" style="222" customWidth="1"/>
    <col min="6658" max="6658" width="11.5703125" style="222" customWidth="1"/>
    <col min="6659" max="6659" width="2.28515625" style="222" customWidth="1"/>
    <col min="6660" max="6660" width="41" style="222" customWidth="1"/>
    <col min="6661" max="6661" width="14.28515625" style="222" customWidth="1"/>
    <col min="6662" max="6663" width="11.5703125" style="222" customWidth="1"/>
    <col min="6664" max="6664" width="21.85546875" style="222" customWidth="1"/>
    <col min="6665" max="6856" width="11.42578125" style="222"/>
    <col min="6857" max="6857" width="21.85546875" style="222" customWidth="1"/>
    <col min="6858" max="6858" width="13.85546875" style="222" customWidth="1"/>
    <col min="6859" max="6859" width="38.7109375" style="222" customWidth="1"/>
    <col min="6860" max="6860" width="3" style="222" bestFit="1" customWidth="1"/>
    <col min="6861" max="6861" width="32.28515625" style="222" customWidth="1"/>
    <col min="6862" max="6862" width="46.28515625" style="222" customWidth="1"/>
    <col min="6863" max="6863" width="19" style="222" customWidth="1"/>
    <col min="6864" max="6864" width="0" style="222" hidden="1" customWidth="1"/>
    <col min="6865" max="6865" width="17.7109375" style="222" customWidth="1"/>
    <col min="6866" max="6866" width="0" style="222" hidden="1" customWidth="1"/>
    <col min="6867" max="6867" width="22.28515625" style="222" customWidth="1"/>
    <col min="6868" max="6868" width="5.28515625" style="222" customWidth="1"/>
    <col min="6869" max="6869" width="36.28515625" style="222" customWidth="1"/>
    <col min="6870" max="6870" width="5.7109375" style="222" customWidth="1"/>
    <col min="6871" max="6871" width="0" style="222" hidden="1" customWidth="1"/>
    <col min="6872" max="6872" width="20.7109375" style="222" customWidth="1"/>
    <col min="6873" max="6873" width="4.85546875" style="222" customWidth="1"/>
    <col min="6874" max="6874" width="0" style="222" hidden="1" customWidth="1"/>
    <col min="6875" max="6875" width="24.7109375" style="222" customWidth="1"/>
    <col min="6876" max="6876" width="12.28515625" style="222" customWidth="1"/>
    <col min="6877" max="6877" width="0" style="222" hidden="1" customWidth="1"/>
    <col min="6878" max="6878" width="3.42578125" style="222" customWidth="1"/>
    <col min="6879" max="6879" width="0" style="222" hidden="1" customWidth="1"/>
    <col min="6880" max="6880" width="17.7109375" style="222" customWidth="1"/>
    <col min="6881" max="6881" width="3.42578125" style="222" customWidth="1"/>
    <col min="6882" max="6882" width="0" style="222" hidden="1" customWidth="1"/>
    <col min="6883" max="6883" width="23.7109375" style="222" customWidth="1"/>
    <col min="6884" max="6884" width="10" style="222" customWidth="1"/>
    <col min="6885" max="6885" width="0" style="222" hidden="1" customWidth="1"/>
    <col min="6886" max="6887" width="14.7109375" style="222" customWidth="1"/>
    <col min="6888" max="6888" width="12.85546875" style="222" customWidth="1"/>
    <col min="6889" max="6889" width="3.28515625" style="222" customWidth="1"/>
    <col min="6890" max="6890" width="30.28515625" style="222" customWidth="1"/>
    <col min="6891" max="6891" width="5" style="222" customWidth="1"/>
    <col min="6892" max="6892" width="0" style="222" hidden="1" customWidth="1"/>
    <col min="6893" max="6893" width="14.28515625" style="222" customWidth="1"/>
    <col min="6894" max="6894" width="5.7109375" style="222" customWidth="1"/>
    <col min="6895" max="6895" width="0" style="222" hidden="1" customWidth="1"/>
    <col min="6896" max="6896" width="17.28515625" style="222" customWidth="1"/>
    <col min="6897" max="6897" width="12.7109375" style="222" customWidth="1"/>
    <col min="6898" max="6898" width="0" style="222" hidden="1" customWidth="1"/>
    <col min="6899" max="6899" width="5.28515625" style="222" customWidth="1"/>
    <col min="6900" max="6900" width="0" style="222" hidden="1" customWidth="1"/>
    <col min="6901" max="6901" width="17" style="222" customWidth="1"/>
    <col min="6902" max="6902" width="6.28515625" style="222" customWidth="1"/>
    <col min="6903" max="6903" width="0" style="222" hidden="1" customWidth="1"/>
    <col min="6904" max="6904" width="14.28515625" style="222" customWidth="1"/>
    <col min="6905" max="6905" width="7.5703125" style="222" customWidth="1"/>
    <col min="6906" max="6906" width="0" style="222" hidden="1" customWidth="1"/>
    <col min="6907" max="6908" width="14.28515625" style="222" customWidth="1"/>
    <col min="6909" max="6909" width="20.85546875" style="222" customWidth="1"/>
    <col min="6910" max="6910" width="14.42578125" style="222" customWidth="1"/>
    <col min="6911" max="6911" width="15" style="222" customWidth="1"/>
    <col min="6912" max="6912" width="2.7109375" style="222" customWidth="1"/>
    <col min="6913" max="6913" width="11.7109375" style="222" customWidth="1"/>
    <col min="6914" max="6914" width="11.5703125" style="222" customWidth="1"/>
    <col min="6915" max="6915" width="2.28515625" style="222" customWidth="1"/>
    <col min="6916" max="6916" width="41" style="222" customWidth="1"/>
    <col min="6917" max="6917" width="14.28515625" style="222" customWidth="1"/>
    <col min="6918" max="6919" width="11.5703125" style="222" customWidth="1"/>
    <col min="6920" max="6920" width="21.85546875" style="222" customWidth="1"/>
    <col min="6921" max="7112" width="11.42578125" style="222"/>
    <col min="7113" max="7113" width="21.85546875" style="222" customWidth="1"/>
    <col min="7114" max="7114" width="13.85546875" style="222" customWidth="1"/>
    <col min="7115" max="7115" width="38.7109375" style="222" customWidth="1"/>
    <col min="7116" max="7116" width="3" style="222" bestFit="1" customWidth="1"/>
    <col min="7117" max="7117" width="32.28515625" style="222" customWidth="1"/>
    <col min="7118" max="7118" width="46.28515625" style="222" customWidth="1"/>
    <col min="7119" max="7119" width="19" style="222" customWidth="1"/>
    <col min="7120" max="7120" width="0" style="222" hidden="1" customWidth="1"/>
    <col min="7121" max="7121" width="17.7109375" style="222" customWidth="1"/>
    <col min="7122" max="7122" width="0" style="222" hidden="1" customWidth="1"/>
    <col min="7123" max="7123" width="22.28515625" style="222" customWidth="1"/>
    <col min="7124" max="7124" width="5.28515625" style="222" customWidth="1"/>
    <col min="7125" max="7125" width="36.28515625" style="222" customWidth="1"/>
    <col min="7126" max="7126" width="5.7109375" style="222" customWidth="1"/>
    <col min="7127" max="7127" width="0" style="222" hidden="1" customWidth="1"/>
    <col min="7128" max="7128" width="20.7109375" style="222" customWidth="1"/>
    <col min="7129" max="7129" width="4.85546875" style="222" customWidth="1"/>
    <col min="7130" max="7130" width="0" style="222" hidden="1" customWidth="1"/>
    <col min="7131" max="7131" width="24.7109375" style="222" customWidth="1"/>
    <col min="7132" max="7132" width="12.28515625" style="222" customWidth="1"/>
    <col min="7133" max="7133" width="0" style="222" hidden="1" customWidth="1"/>
    <col min="7134" max="7134" width="3.42578125" style="222" customWidth="1"/>
    <col min="7135" max="7135" width="0" style="222" hidden="1" customWidth="1"/>
    <col min="7136" max="7136" width="17.7109375" style="222" customWidth="1"/>
    <col min="7137" max="7137" width="3.42578125" style="222" customWidth="1"/>
    <col min="7138" max="7138" width="0" style="222" hidden="1" customWidth="1"/>
    <col min="7139" max="7139" width="23.7109375" style="222" customWidth="1"/>
    <col min="7140" max="7140" width="10" style="222" customWidth="1"/>
    <col min="7141" max="7141" width="0" style="222" hidden="1" customWidth="1"/>
    <col min="7142" max="7143" width="14.7109375" style="222" customWidth="1"/>
    <col min="7144" max="7144" width="12.85546875" style="222" customWidth="1"/>
    <col min="7145" max="7145" width="3.28515625" style="222" customWidth="1"/>
    <col min="7146" max="7146" width="30.28515625" style="222" customWidth="1"/>
    <col min="7147" max="7147" width="5" style="222" customWidth="1"/>
    <col min="7148" max="7148" width="0" style="222" hidden="1" customWidth="1"/>
    <col min="7149" max="7149" width="14.28515625" style="222" customWidth="1"/>
    <col min="7150" max="7150" width="5.7109375" style="222" customWidth="1"/>
    <col min="7151" max="7151" width="0" style="222" hidden="1" customWidth="1"/>
    <col min="7152" max="7152" width="17.28515625" style="222" customWidth="1"/>
    <col min="7153" max="7153" width="12.7109375" style="222" customWidth="1"/>
    <col min="7154" max="7154" width="0" style="222" hidden="1" customWidth="1"/>
    <col min="7155" max="7155" width="5.28515625" style="222" customWidth="1"/>
    <col min="7156" max="7156" width="0" style="222" hidden="1" customWidth="1"/>
    <col min="7157" max="7157" width="17" style="222" customWidth="1"/>
    <col min="7158" max="7158" width="6.28515625" style="222" customWidth="1"/>
    <col min="7159" max="7159" width="0" style="222" hidden="1" customWidth="1"/>
    <col min="7160" max="7160" width="14.28515625" style="222" customWidth="1"/>
    <col min="7161" max="7161" width="7.5703125" style="222" customWidth="1"/>
    <col min="7162" max="7162" width="0" style="222" hidden="1" customWidth="1"/>
    <col min="7163" max="7164" width="14.28515625" style="222" customWidth="1"/>
    <col min="7165" max="7165" width="20.85546875" style="222" customWidth="1"/>
    <col min="7166" max="7166" width="14.42578125" style="222" customWidth="1"/>
    <col min="7167" max="7167" width="15" style="222" customWidth="1"/>
    <col min="7168" max="7168" width="2.7109375" style="222" customWidth="1"/>
    <col min="7169" max="7169" width="11.7109375" style="222" customWidth="1"/>
    <col min="7170" max="7170" width="11.5703125" style="222" customWidth="1"/>
    <col min="7171" max="7171" width="2.28515625" style="222" customWidth="1"/>
    <col min="7172" max="7172" width="41" style="222" customWidth="1"/>
    <col min="7173" max="7173" width="14.28515625" style="222" customWidth="1"/>
    <col min="7174" max="7175" width="11.5703125" style="222" customWidth="1"/>
    <col min="7176" max="7176" width="21.85546875" style="222" customWidth="1"/>
    <col min="7177" max="7368" width="11.42578125" style="222"/>
    <col min="7369" max="7369" width="21.85546875" style="222" customWidth="1"/>
    <col min="7370" max="7370" width="13.85546875" style="222" customWidth="1"/>
    <col min="7371" max="7371" width="38.7109375" style="222" customWidth="1"/>
    <col min="7372" max="7372" width="3" style="222" bestFit="1" customWidth="1"/>
    <col min="7373" max="7373" width="32.28515625" style="222" customWidth="1"/>
    <col min="7374" max="7374" width="46.28515625" style="222" customWidth="1"/>
    <col min="7375" max="7375" width="19" style="222" customWidth="1"/>
    <col min="7376" max="7376" width="0" style="222" hidden="1" customWidth="1"/>
    <col min="7377" max="7377" width="17.7109375" style="222" customWidth="1"/>
    <col min="7378" max="7378" width="0" style="222" hidden="1" customWidth="1"/>
    <col min="7379" max="7379" width="22.28515625" style="222" customWidth="1"/>
    <col min="7380" max="7380" width="5.28515625" style="222" customWidth="1"/>
    <col min="7381" max="7381" width="36.28515625" style="222" customWidth="1"/>
    <col min="7382" max="7382" width="5.7109375" style="222" customWidth="1"/>
    <col min="7383" max="7383" width="0" style="222" hidden="1" customWidth="1"/>
    <col min="7384" max="7384" width="20.7109375" style="222" customWidth="1"/>
    <col min="7385" max="7385" width="4.85546875" style="222" customWidth="1"/>
    <col min="7386" max="7386" width="0" style="222" hidden="1" customWidth="1"/>
    <col min="7387" max="7387" width="24.7109375" style="222" customWidth="1"/>
    <col min="7388" max="7388" width="12.28515625" style="222" customWidth="1"/>
    <col min="7389" max="7389" width="0" style="222" hidden="1" customWidth="1"/>
    <col min="7390" max="7390" width="3.42578125" style="222" customWidth="1"/>
    <col min="7391" max="7391" width="0" style="222" hidden="1" customWidth="1"/>
    <col min="7392" max="7392" width="17.7109375" style="222" customWidth="1"/>
    <col min="7393" max="7393" width="3.42578125" style="222" customWidth="1"/>
    <col min="7394" max="7394" width="0" style="222" hidden="1" customWidth="1"/>
    <col min="7395" max="7395" width="23.7109375" style="222" customWidth="1"/>
    <col min="7396" max="7396" width="10" style="222" customWidth="1"/>
    <col min="7397" max="7397" width="0" style="222" hidden="1" customWidth="1"/>
    <col min="7398" max="7399" width="14.7109375" style="222" customWidth="1"/>
    <col min="7400" max="7400" width="12.85546875" style="222" customWidth="1"/>
    <col min="7401" max="7401" width="3.28515625" style="222" customWidth="1"/>
    <col min="7402" max="7402" width="30.28515625" style="222" customWidth="1"/>
    <col min="7403" max="7403" width="5" style="222" customWidth="1"/>
    <col min="7404" max="7404" width="0" style="222" hidden="1" customWidth="1"/>
    <col min="7405" max="7405" width="14.28515625" style="222" customWidth="1"/>
    <col min="7406" max="7406" width="5.7109375" style="222" customWidth="1"/>
    <col min="7407" max="7407" width="0" style="222" hidden="1" customWidth="1"/>
    <col min="7408" max="7408" width="17.28515625" style="222" customWidth="1"/>
    <col min="7409" max="7409" width="12.7109375" style="222" customWidth="1"/>
    <col min="7410" max="7410" width="0" style="222" hidden="1" customWidth="1"/>
    <col min="7411" max="7411" width="5.28515625" style="222" customWidth="1"/>
    <col min="7412" max="7412" width="0" style="222" hidden="1" customWidth="1"/>
    <col min="7413" max="7413" width="17" style="222" customWidth="1"/>
    <col min="7414" max="7414" width="6.28515625" style="222" customWidth="1"/>
    <col min="7415" max="7415" width="0" style="222" hidden="1" customWidth="1"/>
    <col min="7416" max="7416" width="14.28515625" style="222" customWidth="1"/>
    <col min="7417" max="7417" width="7.5703125" style="222" customWidth="1"/>
    <col min="7418" max="7418" width="0" style="222" hidden="1" customWidth="1"/>
    <col min="7419" max="7420" width="14.28515625" style="222" customWidth="1"/>
    <col min="7421" max="7421" width="20.85546875" style="222" customWidth="1"/>
    <col min="7422" max="7422" width="14.42578125" style="222" customWidth="1"/>
    <col min="7423" max="7423" width="15" style="222" customWidth="1"/>
    <col min="7424" max="7424" width="2.7109375" style="222" customWidth="1"/>
    <col min="7425" max="7425" width="11.7109375" style="222" customWidth="1"/>
    <col min="7426" max="7426" width="11.5703125" style="222" customWidth="1"/>
    <col min="7427" max="7427" width="2.28515625" style="222" customWidth="1"/>
    <col min="7428" max="7428" width="41" style="222" customWidth="1"/>
    <col min="7429" max="7429" width="14.28515625" style="222" customWidth="1"/>
    <col min="7430" max="7431" width="11.5703125" style="222" customWidth="1"/>
    <col min="7432" max="7432" width="21.85546875" style="222" customWidth="1"/>
    <col min="7433" max="7624" width="11.42578125" style="222"/>
    <col min="7625" max="7625" width="21.85546875" style="222" customWidth="1"/>
    <col min="7626" max="7626" width="13.85546875" style="222" customWidth="1"/>
    <col min="7627" max="7627" width="38.7109375" style="222" customWidth="1"/>
    <col min="7628" max="7628" width="3" style="222" bestFit="1" customWidth="1"/>
    <col min="7629" max="7629" width="32.28515625" style="222" customWidth="1"/>
    <col min="7630" max="7630" width="46.28515625" style="222" customWidth="1"/>
    <col min="7631" max="7631" width="19" style="222" customWidth="1"/>
    <col min="7632" max="7632" width="0" style="222" hidden="1" customWidth="1"/>
    <col min="7633" max="7633" width="17.7109375" style="222" customWidth="1"/>
    <col min="7634" max="7634" width="0" style="222" hidden="1" customWidth="1"/>
    <col min="7635" max="7635" width="22.28515625" style="222" customWidth="1"/>
    <col min="7636" max="7636" width="5.28515625" style="222" customWidth="1"/>
    <col min="7637" max="7637" width="36.28515625" style="222" customWidth="1"/>
    <col min="7638" max="7638" width="5.7109375" style="222" customWidth="1"/>
    <col min="7639" max="7639" width="0" style="222" hidden="1" customWidth="1"/>
    <col min="7640" max="7640" width="20.7109375" style="222" customWidth="1"/>
    <col min="7641" max="7641" width="4.85546875" style="222" customWidth="1"/>
    <col min="7642" max="7642" width="0" style="222" hidden="1" customWidth="1"/>
    <col min="7643" max="7643" width="24.7109375" style="222" customWidth="1"/>
    <col min="7644" max="7644" width="12.28515625" style="222" customWidth="1"/>
    <col min="7645" max="7645" width="0" style="222" hidden="1" customWidth="1"/>
    <col min="7646" max="7646" width="3.42578125" style="222" customWidth="1"/>
    <col min="7647" max="7647" width="0" style="222" hidden="1" customWidth="1"/>
    <col min="7648" max="7648" width="17.7109375" style="222" customWidth="1"/>
    <col min="7649" max="7649" width="3.42578125" style="222" customWidth="1"/>
    <col min="7650" max="7650" width="0" style="222" hidden="1" customWidth="1"/>
    <col min="7651" max="7651" width="23.7109375" style="222" customWidth="1"/>
    <col min="7652" max="7652" width="10" style="222" customWidth="1"/>
    <col min="7653" max="7653" width="0" style="222" hidden="1" customWidth="1"/>
    <col min="7654" max="7655" width="14.7109375" style="222" customWidth="1"/>
    <col min="7656" max="7656" width="12.85546875" style="222" customWidth="1"/>
    <col min="7657" max="7657" width="3.28515625" style="222" customWidth="1"/>
    <col min="7658" max="7658" width="30.28515625" style="222" customWidth="1"/>
    <col min="7659" max="7659" width="5" style="222" customWidth="1"/>
    <col min="7660" max="7660" width="0" style="222" hidden="1" customWidth="1"/>
    <col min="7661" max="7661" width="14.28515625" style="222" customWidth="1"/>
    <col min="7662" max="7662" width="5.7109375" style="222" customWidth="1"/>
    <col min="7663" max="7663" width="0" style="222" hidden="1" customWidth="1"/>
    <col min="7664" max="7664" width="17.28515625" style="222" customWidth="1"/>
    <col min="7665" max="7665" width="12.7109375" style="222" customWidth="1"/>
    <col min="7666" max="7666" width="0" style="222" hidden="1" customWidth="1"/>
    <col min="7667" max="7667" width="5.28515625" style="222" customWidth="1"/>
    <col min="7668" max="7668" width="0" style="222" hidden="1" customWidth="1"/>
    <col min="7669" max="7669" width="17" style="222" customWidth="1"/>
    <col min="7670" max="7670" width="6.28515625" style="222" customWidth="1"/>
    <col min="7671" max="7671" width="0" style="222" hidden="1" customWidth="1"/>
    <col min="7672" max="7672" width="14.28515625" style="222" customWidth="1"/>
    <col min="7673" max="7673" width="7.5703125" style="222" customWidth="1"/>
    <col min="7674" max="7674" width="0" style="222" hidden="1" customWidth="1"/>
    <col min="7675" max="7676" width="14.28515625" style="222" customWidth="1"/>
    <col min="7677" max="7677" width="20.85546875" style="222" customWidth="1"/>
    <col min="7678" max="7678" width="14.42578125" style="222" customWidth="1"/>
    <col min="7679" max="7679" width="15" style="222" customWidth="1"/>
    <col min="7680" max="7680" width="2.7109375" style="222" customWidth="1"/>
    <col min="7681" max="7681" width="11.7109375" style="222" customWidth="1"/>
    <col min="7682" max="7682" width="11.5703125" style="222" customWidth="1"/>
    <col min="7683" max="7683" width="2.28515625" style="222" customWidth="1"/>
    <col min="7684" max="7684" width="41" style="222" customWidth="1"/>
    <col min="7685" max="7685" width="14.28515625" style="222" customWidth="1"/>
    <col min="7686" max="7687" width="11.5703125" style="222" customWidth="1"/>
    <col min="7688" max="7688" width="21.85546875" style="222" customWidth="1"/>
    <col min="7689" max="7880" width="11.42578125" style="222"/>
    <col min="7881" max="7881" width="21.85546875" style="222" customWidth="1"/>
    <col min="7882" max="7882" width="13.85546875" style="222" customWidth="1"/>
    <col min="7883" max="7883" width="38.7109375" style="222" customWidth="1"/>
    <col min="7884" max="7884" width="3" style="222" bestFit="1" customWidth="1"/>
    <col min="7885" max="7885" width="32.28515625" style="222" customWidth="1"/>
    <col min="7886" max="7886" width="46.28515625" style="222" customWidth="1"/>
    <col min="7887" max="7887" width="19" style="222" customWidth="1"/>
    <col min="7888" max="7888" width="0" style="222" hidden="1" customWidth="1"/>
    <col min="7889" max="7889" width="17.7109375" style="222" customWidth="1"/>
    <col min="7890" max="7890" width="0" style="222" hidden="1" customWidth="1"/>
    <col min="7891" max="7891" width="22.28515625" style="222" customWidth="1"/>
    <col min="7892" max="7892" width="5.28515625" style="222" customWidth="1"/>
    <col min="7893" max="7893" width="36.28515625" style="222" customWidth="1"/>
    <col min="7894" max="7894" width="5.7109375" style="222" customWidth="1"/>
    <col min="7895" max="7895" width="0" style="222" hidden="1" customWidth="1"/>
    <col min="7896" max="7896" width="20.7109375" style="222" customWidth="1"/>
    <col min="7897" max="7897" width="4.85546875" style="222" customWidth="1"/>
    <col min="7898" max="7898" width="0" style="222" hidden="1" customWidth="1"/>
    <col min="7899" max="7899" width="24.7109375" style="222" customWidth="1"/>
    <col min="7900" max="7900" width="12.28515625" style="222" customWidth="1"/>
    <col min="7901" max="7901" width="0" style="222" hidden="1" customWidth="1"/>
    <col min="7902" max="7902" width="3.42578125" style="222" customWidth="1"/>
    <col min="7903" max="7903" width="0" style="222" hidden="1" customWidth="1"/>
    <col min="7904" max="7904" width="17.7109375" style="222" customWidth="1"/>
    <col min="7905" max="7905" width="3.42578125" style="222" customWidth="1"/>
    <col min="7906" max="7906" width="0" style="222" hidden="1" customWidth="1"/>
    <col min="7907" max="7907" width="23.7109375" style="222" customWidth="1"/>
    <col min="7908" max="7908" width="10" style="222" customWidth="1"/>
    <col min="7909" max="7909" width="0" style="222" hidden="1" customWidth="1"/>
    <col min="7910" max="7911" width="14.7109375" style="222" customWidth="1"/>
    <col min="7912" max="7912" width="12.85546875" style="222" customWidth="1"/>
    <col min="7913" max="7913" width="3.28515625" style="222" customWidth="1"/>
    <col min="7914" max="7914" width="30.28515625" style="222" customWidth="1"/>
    <col min="7915" max="7915" width="5" style="222" customWidth="1"/>
    <col min="7916" max="7916" width="0" style="222" hidden="1" customWidth="1"/>
    <col min="7917" max="7917" width="14.28515625" style="222" customWidth="1"/>
    <col min="7918" max="7918" width="5.7109375" style="222" customWidth="1"/>
    <col min="7919" max="7919" width="0" style="222" hidden="1" customWidth="1"/>
    <col min="7920" max="7920" width="17.28515625" style="222" customWidth="1"/>
    <col min="7921" max="7921" width="12.7109375" style="222" customWidth="1"/>
    <col min="7922" max="7922" width="0" style="222" hidden="1" customWidth="1"/>
    <col min="7923" max="7923" width="5.28515625" style="222" customWidth="1"/>
    <col min="7924" max="7924" width="0" style="222" hidden="1" customWidth="1"/>
    <col min="7925" max="7925" width="17" style="222" customWidth="1"/>
    <col min="7926" max="7926" width="6.28515625" style="222" customWidth="1"/>
    <col min="7927" max="7927" width="0" style="222" hidden="1" customWidth="1"/>
    <col min="7928" max="7928" width="14.28515625" style="222" customWidth="1"/>
    <col min="7929" max="7929" width="7.5703125" style="222" customWidth="1"/>
    <col min="7930" max="7930" width="0" style="222" hidden="1" customWidth="1"/>
    <col min="7931" max="7932" width="14.28515625" style="222" customWidth="1"/>
    <col min="7933" max="7933" width="20.85546875" style="222" customWidth="1"/>
    <col min="7934" max="7934" width="14.42578125" style="222" customWidth="1"/>
    <col min="7935" max="7935" width="15" style="222" customWidth="1"/>
    <col min="7936" max="7936" width="2.7109375" style="222" customWidth="1"/>
    <col min="7937" max="7937" width="11.7109375" style="222" customWidth="1"/>
    <col min="7938" max="7938" width="11.5703125" style="222" customWidth="1"/>
    <col min="7939" max="7939" width="2.28515625" style="222" customWidth="1"/>
    <col min="7940" max="7940" width="41" style="222" customWidth="1"/>
    <col min="7941" max="7941" width="14.28515625" style="222" customWidth="1"/>
    <col min="7942" max="7943" width="11.5703125" style="222" customWidth="1"/>
    <col min="7944" max="7944" width="21.85546875" style="222" customWidth="1"/>
    <col min="7945" max="8136" width="11.42578125" style="222"/>
    <col min="8137" max="8137" width="21.85546875" style="222" customWidth="1"/>
    <col min="8138" max="8138" width="13.85546875" style="222" customWidth="1"/>
    <col min="8139" max="8139" width="38.7109375" style="222" customWidth="1"/>
    <col min="8140" max="8140" width="3" style="222" bestFit="1" customWidth="1"/>
    <col min="8141" max="8141" width="32.28515625" style="222" customWidth="1"/>
    <col min="8142" max="8142" width="46.28515625" style="222" customWidth="1"/>
    <col min="8143" max="8143" width="19" style="222" customWidth="1"/>
    <col min="8144" max="8144" width="0" style="222" hidden="1" customWidth="1"/>
    <col min="8145" max="8145" width="17.7109375" style="222" customWidth="1"/>
    <col min="8146" max="8146" width="0" style="222" hidden="1" customWidth="1"/>
    <col min="8147" max="8147" width="22.28515625" style="222" customWidth="1"/>
    <col min="8148" max="8148" width="5.28515625" style="222" customWidth="1"/>
    <col min="8149" max="8149" width="36.28515625" style="222" customWidth="1"/>
    <col min="8150" max="8150" width="5.7109375" style="222" customWidth="1"/>
    <col min="8151" max="8151" width="0" style="222" hidden="1" customWidth="1"/>
    <col min="8152" max="8152" width="20.7109375" style="222" customWidth="1"/>
    <col min="8153" max="8153" width="4.85546875" style="222" customWidth="1"/>
    <col min="8154" max="8154" width="0" style="222" hidden="1" customWidth="1"/>
    <col min="8155" max="8155" width="24.7109375" style="222" customWidth="1"/>
    <col min="8156" max="8156" width="12.28515625" style="222" customWidth="1"/>
    <col min="8157" max="8157" width="0" style="222" hidden="1" customWidth="1"/>
    <col min="8158" max="8158" width="3.42578125" style="222" customWidth="1"/>
    <col min="8159" max="8159" width="0" style="222" hidden="1" customWidth="1"/>
    <col min="8160" max="8160" width="17.7109375" style="222" customWidth="1"/>
    <col min="8161" max="8161" width="3.42578125" style="222" customWidth="1"/>
    <col min="8162" max="8162" width="0" style="222" hidden="1" customWidth="1"/>
    <col min="8163" max="8163" width="23.7109375" style="222" customWidth="1"/>
    <col min="8164" max="8164" width="10" style="222" customWidth="1"/>
    <col min="8165" max="8165" width="0" style="222" hidden="1" customWidth="1"/>
    <col min="8166" max="8167" width="14.7109375" style="222" customWidth="1"/>
    <col min="8168" max="8168" width="12.85546875" style="222" customWidth="1"/>
    <col min="8169" max="8169" width="3.28515625" style="222" customWidth="1"/>
    <col min="8170" max="8170" width="30.28515625" style="222" customWidth="1"/>
    <col min="8171" max="8171" width="5" style="222" customWidth="1"/>
    <col min="8172" max="8172" width="0" style="222" hidden="1" customWidth="1"/>
    <col min="8173" max="8173" width="14.28515625" style="222" customWidth="1"/>
    <col min="8174" max="8174" width="5.7109375" style="222" customWidth="1"/>
    <col min="8175" max="8175" width="0" style="222" hidden="1" customWidth="1"/>
    <col min="8176" max="8176" width="17.28515625" style="222" customWidth="1"/>
    <col min="8177" max="8177" width="12.7109375" style="222" customWidth="1"/>
    <col min="8178" max="8178" width="0" style="222" hidden="1" customWidth="1"/>
    <col min="8179" max="8179" width="5.28515625" style="222" customWidth="1"/>
    <col min="8180" max="8180" width="0" style="222" hidden="1" customWidth="1"/>
    <col min="8181" max="8181" width="17" style="222" customWidth="1"/>
    <col min="8182" max="8182" width="6.28515625" style="222" customWidth="1"/>
    <col min="8183" max="8183" width="0" style="222" hidden="1" customWidth="1"/>
    <col min="8184" max="8184" width="14.28515625" style="222" customWidth="1"/>
    <col min="8185" max="8185" width="7.5703125" style="222" customWidth="1"/>
    <col min="8186" max="8186" width="0" style="222" hidden="1" customWidth="1"/>
    <col min="8187" max="8188" width="14.28515625" style="222" customWidth="1"/>
    <col min="8189" max="8189" width="20.85546875" style="222" customWidth="1"/>
    <col min="8190" max="8190" width="14.42578125" style="222" customWidth="1"/>
    <col min="8191" max="8191" width="15" style="222" customWidth="1"/>
    <col min="8192" max="8192" width="2.7109375" style="222" customWidth="1"/>
    <col min="8193" max="8193" width="11.7109375" style="222" customWidth="1"/>
    <col min="8194" max="8194" width="11.5703125" style="222" customWidth="1"/>
    <col min="8195" max="8195" width="2.28515625" style="222" customWidth="1"/>
    <col min="8196" max="8196" width="41" style="222" customWidth="1"/>
    <col min="8197" max="8197" width="14.28515625" style="222" customWidth="1"/>
    <col min="8198" max="8199" width="11.5703125" style="222" customWidth="1"/>
    <col min="8200" max="8200" width="21.85546875" style="222" customWidth="1"/>
    <col min="8201" max="8392" width="11.42578125" style="222"/>
    <col min="8393" max="8393" width="21.85546875" style="222" customWidth="1"/>
    <col min="8394" max="8394" width="13.85546875" style="222" customWidth="1"/>
    <col min="8395" max="8395" width="38.7109375" style="222" customWidth="1"/>
    <col min="8396" max="8396" width="3" style="222" bestFit="1" customWidth="1"/>
    <col min="8397" max="8397" width="32.28515625" style="222" customWidth="1"/>
    <col min="8398" max="8398" width="46.28515625" style="222" customWidth="1"/>
    <col min="8399" max="8399" width="19" style="222" customWidth="1"/>
    <col min="8400" max="8400" width="0" style="222" hidden="1" customWidth="1"/>
    <col min="8401" max="8401" width="17.7109375" style="222" customWidth="1"/>
    <col min="8402" max="8402" width="0" style="222" hidden="1" customWidth="1"/>
    <col min="8403" max="8403" width="22.28515625" style="222" customWidth="1"/>
    <col min="8404" max="8404" width="5.28515625" style="222" customWidth="1"/>
    <col min="8405" max="8405" width="36.28515625" style="222" customWidth="1"/>
    <col min="8406" max="8406" width="5.7109375" style="222" customWidth="1"/>
    <col min="8407" max="8407" width="0" style="222" hidden="1" customWidth="1"/>
    <col min="8408" max="8408" width="20.7109375" style="222" customWidth="1"/>
    <col min="8409" max="8409" width="4.85546875" style="222" customWidth="1"/>
    <col min="8410" max="8410" width="0" style="222" hidden="1" customWidth="1"/>
    <col min="8411" max="8411" width="24.7109375" style="222" customWidth="1"/>
    <col min="8412" max="8412" width="12.28515625" style="222" customWidth="1"/>
    <col min="8413" max="8413" width="0" style="222" hidden="1" customWidth="1"/>
    <col min="8414" max="8414" width="3.42578125" style="222" customWidth="1"/>
    <col min="8415" max="8415" width="0" style="222" hidden="1" customWidth="1"/>
    <col min="8416" max="8416" width="17.7109375" style="222" customWidth="1"/>
    <col min="8417" max="8417" width="3.42578125" style="222" customWidth="1"/>
    <col min="8418" max="8418" width="0" style="222" hidden="1" customWidth="1"/>
    <col min="8419" max="8419" width="23.7109375" style="222" customWidth="1"/>
    <col min="8420" max="8420" width="10" style="222" customWidth="1"/>
    <col min="8421" max="8421" width="0" style="222" hidden="1" customWidth="1"/>
    <col min="8422" max="8423" width="14.7109375" style="222" customWidth="1"/>
    <col min="8424" max="8424" width="12.85546875" style="222" customWidth="1"/>
    <col min="8425" max="8425" width="3.28515625" style="222" customWidth="1"/>
    <col min="8426" max="8426" width="30.28515625" style="222" customWidth="1"/>
    <col min="8427" max="8427" width="5" style="222" customWidth="1"/>
    <col min="8428" max="8428" width="0" style="222" hidden="1" customWidth="1"/>
    <col min="8429" max="8429" width="14.28515625" style="222" customWidth="1"/>
    <col min="8430" max="8430" width="5.7109375" style="222" customWidth="1"/>
    <col min="8431" max="8431" width="0" style="222" hidden="1" customWidth="1"/>
    <col min="8432" max="8432" width="17.28515625" style="222" customWidth="1"/>
    <col min="8433" max="8433" width="12.7109375" style="222" customWidth="1"/>
    <col min="8434" max="8434" width="0" style="222" hidden="1" customWidth="1"/>
    <col min="8435" max="8435" width="5.28515625" style="222" customWidth="1"/>
    <col min="8436" max="8436" width="0" style="222" hidden="1" customWidth="1"/>
    <col min="8437" max="8437" width="17" style="222" customWidth="1"/>
    <col min="8438" max="8438" width="6.28515625" style="222" customWidth="1"/>
    <col min="8439" max="8439" width="0" style="222" hidden="1" customWidth="1"/>
    <col min="8440" max="8440" width="14.28515625" style="222" customWidth="1"/>
    <col min="8441" max="8441" width="7.5703125" style="222" customWidth="1"/>
    <col min="8442" max="8442" width="0" style="222" hidden="1" customWidth="1"/>
    <col min="8443" max="8444" width="14.28515625" style="222" customWidth="1"/>
    <col min="8445" max="8445" width="20.85546875" style="222" customWidth="1"/>
    <col min="8446" max="8446" width="14.42578125" style="222" customWidth="1"/>
    <col min="8447" max="8447" width="15" style="222" customWidth="1"/>
    <col min="8448" max="8448" width="2.7109375" style="222" customWidth="1"/>
    <col min="8449" max="8449" width="11.7109375" style="222" customWidth="1"/>
    <col min="8450" max="8450" width="11.5703125" style="222" customWidth="1"/>
    <col min="8451" max="8451" width="2.28515625" style="222" customWidth="1"/>
    <col min="8452" max="8452" width="41" style="222" customWidth="1"/>
    <col min="8453" max="8453" width="14.28515625" style="222" customWidth="1"/>
    <col min="8454" max="8455" width="11.5703125" style="222" customWidth="1"/>
    <col min="8456" max="8456" width="21.85546875" style="222" customWidth="1"/>
    <col min="8457" max="8648" width="11.42578125" style="222"/>
    <col min="8649" max="8649" width="21.85546875" style="222" customWidth="1"/>
    <col min="8650" max="8650" width="13.85546875" style="222" customWidth="1"/>
    <col min="8651" max="8651" width="38.7109375" style="222" customWidth="1"/>
    <col min="8652" max="8652" width="3" style="222" bestFit="1" customWidth="1"/>
    <col min="8653" max="8653" width="32.28515625" style="222" customWidth="1"/>
    <col min="8654" max="8654" width="46.28515625" style="222" customWidth="1"/>
    <col min="8655" max="8655" width="19" style="222" customWidth="1"/>
    <col min="8656" max="8656" width="0" style="222" hidden="1" customWidth="1"/>
    <col min="8657" max="8657" width="17.7109375" style="222" customWidth="1"/>
    <col min="8658" max="8658" width="0" style="222" hidden="1" customWidth="1"/>
    <col min="8659" max="8659" width="22.28515625" style="222" customWidth="1"/>
    <col min="8660" max="8660" width="5.28515625" style="222" customWidth="1"/>
    <col min="8661" max="8661" width="36.28515625" style="222" customWidth="1"/>
    <col min="8662" max="8662" width="5.7109375" style="222" customWidth="1"/>
    <col min="8663" max="8663" width="0" style="222" hidden="1" customWidth="1"/>
    <col min="8664" max="8664" width="20.7109375" style="222" customWidth="1"/>
    <col min="8665" max="8665" width="4.85546875" style="222" customWidth="1"/>
    <col min="8666" max="8666" width="0" style="222" hidden="1" customWidth="1"/>
    <col min="8667" max="8667" width="24.7109375" style="222" customWidth="1"/>
    <col min="8668" max="8668" width="12.28515625" style="222" customWidth="1"/>
    <col min="8669" max="8669" width="0" style="222" hidden="1" customWidth="1"/>
    <col min="8670" max="8670" width="3.42578125" style="222" customWidth="1"/>
    <col min="8671" max="8671" width="0" style="222" hidden="1" customWidth="1"/>
    <col min="8672" max="8672" width="17.7109375" style="222" customWidth="1"/>
    <col min="8673" max="8673" width="3.42578125" style="222" customWidth="1"/>
    <col min="8674" max="8674" width="0" style="222" hidden="1" customWidth="1"/>
    <col min="8675" max="8675" width="23.7109375" style="222" customWidth="1"/>
    <col min="8676" max="8676" width="10" style="222" customWidth="1"/>
    <col min="8677" max="8677" width="0" style="222" hidden="1" customWidth="1"/>
    <col min="8678" max="8679" width="14.7109375" style="222" customWidth="1"/>
    <col min="8680" max="8680" width="12.85546875" style="222" customWidth="1"/>
    <col min="8681" max="8681" width="3.28515625" style="222" customWidth="1"/>
    <col min="8682" max="8682" width="30.28515625" style="222" customWidth="1"/>
    <col min="8683" max="8683" width="5" style="222" customWidth="1"/>
    <col min="8684" max="8684" width="0" style="222" hidden="1" customWidth="1"/>
    <col min="8685" max="8685" width="14.28515625" style="222" customWidth="1"/>
    <col min="8686" max="8686" width="5.7109375" style="222" customWidth="1"/>
    <col min="8687" max="8687" width="0" style="222" hidden="1" customWidth="1"/>
    <col min="8688" max="8688" width="17.28515625" style="222" customWidth="1"/>
    <col min="8689" max="8689" width="12.7109375" style="222" customWidth="1"/>
    <col min="8690" max="8690" width="0" style="222" hidden="1" customWidth="1"/>
    <col min="8691" max="8691" width="5.28515625" style="222" customWidth="1"/>
    <col min="8692" max="8692" width="0" style="222" hidden="1" customWidth="1"/>
    <col min="8693" max="8693" width="17" style="222" customWidth="1"/>
    <col min="8694" max="8694" width="6.28515625" style="222" customWidth="1"/>
    <col min="8695" max="8695" width="0" style="222" hidden="1" customWidth="1"/>
    <col min="8696" max="8696" width="14.28515625" style="222" customWidth="1"/>
    <col min="8697" max="8697" width="7.5703125" style="222" customWidth="1"/>
    <col min="8698" max="8698" width="0" style="222" hidden="1" customWidth="1"/>
    <col min="8699" max="8700" width="14.28515625" style="222" customWidth="1"/>
    <col min="8701" max="8701" width="20.85546875" style="222" customWidth="1"/>
    <col min="8702" max="8702" width="14.42578125" style="222" customWidth="1"/>
    <col min="8703" max="8703" width="15" style="222" customWidth="1"/>
    <col min="8704" max="8704" width="2.7109375" style="222" customWidth="1"/>
    <col min="8705" max="8705" width="11.7109375" style="222" customWidth="1"/>
    <col min="8706" max="8706" width="11.5703125" style="222" customWidth="1"/>
    <col min="8707" max="8707" width="2.28515625" style="222" customWidth="1"/>
    <col min="8708" max="8708" width="41" style="222" customWidth="1"/>
    <col min="8709" max="8709" width="14.28515625" style="222" customWidth="1"/>
    <col min="8710" max="8711" width="11.5703125" style="222" customWidth="1"/>
    <col min="8712" max="8712" width="21.85546875" style="222" customWidth="1"/>
    <col min="8713" max="8904" width="11.42578125" style="222"/>
    <col min="8905" max="8905" width="21.85546875" style="222" customWidth="1"/>
    <col min="8906" max="8906" width="13.85546875" style="222" customWidth="1"/>
    <col min="8907" max="8907" width="38.7109375" style="222" customWidth="1"/>
    <col min="8908" max="8908" width="3" style="222" bestFit="1" customWidth="1"/>
    <col min="8909" max="8909" width="32.28515625" style="222" customWidth="1"/>
    <col min="8910" max="8910" width="46.28515625" style="222" customWidth="1"/>
    <col min="8911" max="8911" width="19" style="222" customWidth="1"/>
    <col min="8912" max="8912" width="0" style="222" hidden="1" customWidth="1"/>
    <col min="8913" max="8913" width="17.7109375" style="222" customWidth="1"/>
    <col min="8914" max="8914" width="0" style="222" hidden="1" customWidth="1"/>
    <col min="8915" max="8915" width="22.28515625" style="222" customWidth="1"/>
    <col min="8916" max="8916" width="5.28515625" style="222" customWidth="1"/>
    <col min="8917" max="8917" width="36.28515625" style="222" customWidth="1"/>
    <col min="8918" max="8918" width="5.7109375" style="222" customWidth="1"/>
    <col min="8919" max="8919" width="0" style="222" hidden="1" customWidth="1"/>
    <col min="8920" max="8920" width="20.7109375" style="222" customWidth="1"/>
    <col min="8921" max="8921" width="4.85546875" style="222" customWidth="1"/>
    <col min="8922" max="8922" width="0" style="222" hidden="1" customWidth="1"/>
    <col min="8923" max="8923" width="24.7109375" style="222" customWidth="1"/>
    <col min="8924" max="8924" width="12.28515625" style="222" customWidth="1"/>
    <col min="8925" max="8925" width="0" style="222" hidden="1" customWidth="1"/>
    <col min="8926" max="8926" width="3.42578125" style="222" customWidth="1"/>
    <col min="8927" max="8927" width="0" style="222" hidden="1" customWidth="1"/>
    <col min="8928" max="8928" width="17.7109375" style="222" customWidth="1"/>
    <col min="8929" max="8929" width="3.42578125" style="222" customWidth="1"/>
    <col min="8930" max="8930" width="0" style="222" hidden="1" customWidth="1"/>
    <col min="8931" max="8931" width="23.7109375" style="222" customWidth="1"/>
    <col min="8932" max="8932" width="10" style="222" customWidth="1"/>
    <col min="8933" max="8933" width="0" style="222" hidden="1" customWidth="1"/>
    <col min="8934" max="8935" width="14.7109375" style="222" customWidth="1"/>
    <col min="8936" max="8936" width="12.85546875" style="222" customWidth="1"/>
    <col min="8937" max="8937" width="3.28515625" style="222" customWidth="1"/>
    <col min="8938" max="8938" width="30.28515625" style="222" customWidth="1"/>
    <col min="8939" max="8939" width="5" style="222" customWidth="1"/>
    <col min="8940" max="8940" width="0" style="222" hidden="1" customWidth="1"/>
    <col min="8941" max="8941" width="14.28515625" style="222" customWidth="1"/>
    <col min="8942" max="8942" width="5.7109375" style="222" customWidth="1"/>
    <col min="8943" max="8943" width="0" style="222" hidden="1" customWidth="1"/>
    <col min="8944" max="8944" width="17.28515625" style="222" customWidth="1"/>
    <col min="8945" max="8945" width="12.7109375" style="222" customWidth="1"/>
    <col min="8946" max="8946" width="0" style="222" hidden="1" customWidth="1"/>
    <col min="8947" max="8947" width="5.28515625" style="222" customWidth="1"/>
    <col min="8948" max="8948" width="0" style="222" hidden="1" customWidth="1"/>
    <col min="8949" max="8949" width="17" style="222" customWidth="1"/>
    <col min="8950" max="8950" width="6.28515625" style="222" customWidth="1"/>
    <col min="8951" max="8951" width="0" style="222" hidden="1" customWidth="1"/>
    <col min="8952" max="8952" width="14.28515625" style="222" customWidth="1"/>
    <col min="8953" max="8953" width="7.5703125" style="222" customWidth="1"/>
    <col min="8954" max="8954" width="0" style="222" hidden="1" customWidth="1"/>
    <col min="8955" max="8956" width="14.28515625" style="222" customWidth="1"/>
    <col min="8957" max="8957" width="20.85546875" style="222" customWidth="1"/>
    <col min="8958" max="8958" width="14.42578125" style="222" customWidth="1"/>
    <col min="8959" max="8959" width="15" style="222" customWidth="1"/>
    <col min="8960" max="8960" width="2.7109375" style="222" customWidth="1"/>
    <col min="8961" max="8961" width="11.7109375" style="222" customWidth="1"/>
    <col min="8962" max="8962" width="11.5703125" style="222" customWidth="1"/>
    <col min="8963" max="8963" width="2.28515625" style="222" customWidth="1"/>
    <col min="8964" max="8964" width="41" style="222" customWidth="1"/>
    <col min="8965" max="8965" width="14.28515625" style="222" customWidth="1"/>
    <col min="8966" max="8967" width="11.5703125" style="222" customWidth="1"/>
    <col min="8968" max="8968" width="21.85546875" style="222" customWidth="1"/>
    <col min="8969" max="9160" width="11.42578125" style="222"/>
    <col min="9161" max="9161" width="21.85546875" style="222" customWidth="1"/>
    <col min="9162" max="9162" width="13.85546875" style="222" customWidth="1"/>
    <col min="9163" max="9163" width="38.7109375" style="222" customWidth="1"/>
    <col min="9164" max="9164" width="3" style="222" bestFit="1" customWidth="1"/>
    <col min="9165" max="9165" width="32.28515625" style="222" customWidth="1"/>
    <col min="9166" max="9166" width="46.28515625" style="222" customWidth="1"/>
    <col min="9167" max="9167" width="19" style="222" customWidth="1"/>
    <col min="9168" max="9168" width="0" style="222" hidden="1" customWidth="1"/>
    <col min="9169" max="9169" width="17.7109375" style="222" customWidth="1"/>
    <col min="9170" max="9170" width="0" style="222" hidden="1" customWidth="1"/>
    <col min="9171" max="9171" width="22.28515625" style="222" customWidth="1"/>
    <col min="9172" max="9172" width="5.28515625" style="222" customWidth="1"/>
    <col min="9173" max="9173" width="36.28515625" style="222" customWidth="1"/>
    <col min="9174" max="9174" width="5.7109375" style="222" customWidth="1"/>
    <col min="9175" max="9175" width="0" style="222" hidden="1" customWidth="1"/>
    <col min="9176" max="9176" width="20.7109375" style="222" customWidth="1"/>
    <col min="9177" max="9177" width="4.85546875" style="222" customWidth="1"/>
    <col min="9178" max="9178" width="0" style="222" hidden="1" customWidth="1"/>
    <col min="9179" max="9179" width="24.7109375" style="222" customWidth="1"/>
    <col min="9180" max="9180" width="12.28515625" style="222" customWidth="1"/>
    <col min="9181" max="9181" width="0" style="222" hidden="1" customWidth="1"/>
    <col min="9182" max="9182" width="3.42578125" style="222" customWidth="1"/>
    <col min="9183" max="9183" width="0" style="222" hidden="1" customWidth="1"/>
    <col min="9184" max="9184" width="17.7109375" style="222" customWidth="1"/>
    <col min="9185" max="9185" width="3.42578125" style="222" customWidth="1"/>
    <col min="9186" max="9186" width="0" style="222" hidden="1" customWidth="1"/>
    <col min="9187" max="9187" width="23.7109375" style="222" customWidth="1"/>
    <col min="9188" max="9188" width="10" style="222" customWidth="1"/>
    <col min="9189" max="9189" width="0" style="222" hidden="1" customWidth="1"/>
    <col min="9190" max="9191" width="14.7109375" style="222" customWidth="1"/>
    <col min="9192" max="9192" width="12.85546875" style="222" customWidth="1"/>
    <col min="9193" max="9193" width="3.28515625" style="222" customWidth="1"/>
    <col min="9194" max="9194" width="30.28515625" style="222" customWidth="1"/>
    <col min="9195" max="9195" width="5" style="222" customWidth="1"/>
    <col min="9196" max="9196" width="0" style="222" hidden="1" customWidth="1"/>
    <col min="9197" max="9197" width="14.28515625" style="222" customWidth="1"/>
    <col min="9198" max="9198" width="5.7109375" style="222" customWidth="1"/>
    <col min="9199" max="9199" width="0" style="222" hidden="1" customWidth="1"/>
    <col min="9200" max="9200" width="17.28515625" style="222" customWidth="1"/>
    <col min="9201" max="9201" width="12.7109375" style="222" customWidth="1"/>
    <col min="9202" max="9202" width="0" style="222" hidden="1" customWidth="1"/>
    <col min="9203" max="9203" width="5.28515625" style="222" customWidth="1"/>
    <col min="9204" max="9204" width="0" style="222" hidden="1" customWidth="1"/>
    <col min="9205" max="9205" width="17" style="222" customWidth="1"/>
    <col min="9206" max="9206" width="6.28515625" style="222" customWidth="1"/>
    <col min="9207" max="9207" width="0" style="222" hidden="1" customWidth="1"/>
    <col min="9208" max="9208" width="14.28515625" style="222" customWidth="1"/>
    <col min="9209" max="9209" width="7.5703125" style="222" customWidth="1"/>
    <col min="9210" max="9210" width="0" style="222" hidden="1" customWidth="1"/>
    <col min="9211" max="9212" width="14.28515625" style="222" customWidth="1"/>
    <col min="9213" max="9213" width="20.85546875" style="222" customWidth="1"/>
    <col min="9214" max="9214" width="14.42578125" style="222" customWidth="1"/>
    <col min="9215" max="9215" width="15" style="222" customWidth="1"/>
    <col min="9216" max="9216" width="2.7109375" style="222" customWidth="1"/>
    <col min="9217" max="9217" width="11.7109375" style="222" customWidth="1"/>
    <col min="9218" max="9218" width="11.5703125" style="222" customWidth="1"/>
    <col min="9219" max="9219" width="2.28515625" style="222" customWidth="1"/>
    <col min="9220" max="9220" width="41" style="222" customWidth="1"/>
    <col min="9221" max="9221" width="14.28515625" style="222" customWidth="1"/>
    <col min="9222" max="9223" width="11.5703125" style="222" customWidth="1"/>
    <col min="9224" max="9224" width="21.85546875" style="222" customWidth="1"/>
    <col min="9225" max="9416" width="11.42578125" style="222"/>
    <col min="9417" max="9417" width="21.85546875" style="222" customWidth="1"/>
    <col min="9418" max="9418" width="13.85546875" style="222" customWidth="1"/>
    <col min="9419" max="9419" width="38.7109375" style="222" customWidth="1"/>
    <col min="9420" max="9420" width="3" style="222" bestFit="1" customWidth="1"/>
    <col min="9421" max="9421" width="32.28515625" style="222" customWidth="1"/>
    <col min="9422" max="9422" width="46.28515625" style="222" customWidth="1"/>
    <col min="9423" max="9423" width="19" style="222" customWidth="1"/>
    <col min="9424" max="9424" width="0" style="222" hidden="1" customWidth="1"/>
    <col min="9425" max="9425" width="17.7109375" style="222" customWidth="1"/>
    <col min="9426" max="9426" width="0" style="222" hidden="1" customWidth="1"/>
    <col min="9427" max="9427" width="22.28515625" style="222" customWidth="1"/>
    <col min="9428" max="9428" width="5.28515625" style="222" customWidth="1"/>
    <col min="9429" max="9429" width="36.28515625" style="222" customWidth="1"/>
    <col min="9430" max="9430" width="5.7109375" style="222" customWidth="1"/>
    <col min="9431" max="9431" width="0" style="222" hidden="1" customWidth="1"/>
    <col min="9432" max="9432" width="20.7109375" style="222" customWidth="1"/>
    <col min="9433" max="9433" width="4.85546875" style="222" customWidth="1"/>
    <col min="9434" max="9434" width="0" style="222" hidden="1" customWidth="1"/>
    <col min="9435" max="9435" width="24.7109375" style="222" customWidth="1"/>
    <col min="9436" max="9436" width="12.28515625" style="222" customWidth="1"/>
    <col min="9437" max="9437" width="0" style="222" hidden="1" customWidth="1"/>
    <col min="9438" max="9438" width="3.42578125" style="222" customWidth="1"/>
    <col min="9439" max="9439" width="0" style="222" hidden="1" customWidth="1"/>
    <col min="9440" max="9440" width="17.7109375" style="222" customWidth="1"/>
    <col min="9441" max="9441" width="3.42578125" style="222" customWidth="1"/>
    <col min="9442" max="9442" width="0" style="222" hidden="1" customWidth="1"/>
    <col min="9443" max="9443" width="23.7109375" style="222" customWidth="1"/>
    <col min="9444" max="9444" width="10" style="222" customWidth="1"/>
    <col min="9445" max="9445" width="0" style="222" hidden="1" customWidth="1"/>
    <col min="9446" max="9447" width="14.7109375" style="222" customWidth="1"/>
    <col min="9448" max="9448" width="12.85546875" style="222" customWidth="1"/>
    <col min="9449" max="9449" width="3.28515625" style="222" customWidth="1"/>
    <col min="9450" max="9450" width="30.28515625" style="222" customWidth="1"/>
    <col min="9451" max="9451" width="5" style="222" customWidth="1"/>
    <col min="9452" max="9452" width="0" style="222" hidden="1" customWidth="1"/>
    <col min="9453" max="9453" width="14.28515625" style="222" customWidth="1"/>
    <col min="9454" max="9454" width="5.7109375" style="222" customWidth="1"/>
    <col min="9455" max="9455" width="0" style="222" hidden="1" customWidth="1"/>
    <col min="9456" max="9456" width="17.28515625" style="222" customWidth="1"/>
    <col min="9457" max="9457" width="12.7109375" style="222" customWidth="1"/>
    <col min="9458" max="9458" width="0" style="222" hidden="1" customWidth="1"/>
    <col min="9459" max="9459" width="5.28515625" style="222" customWidth="1"/>
    <col min="9460" max="9460" width="0" style="222" hidden="1" customWidth="1"/>
    <col min="9461" max="9461" width="17" style="222" customWidth="1"/>
    <col min="9462" max="9462" width="6.28515625" style="222" customWidth="1"/>
    <col min="9463" max="9463" width="0" style="222" hidden="1" customWidth="1"/>
    <col min="9464" max="9464" width="14.28515625" style="222" customWidth="1"/>
    <col min="9465" max="9465" width="7.5703125" style="222" customWidth="1"/>
    <col min="9466" max="9466" width="0" style="222" hidden="1" customWidth="1"/>
    <col min="9467" max="9468" width="14.28515625" style="222" customWidth="1"/>
    <col min="9469" max="9469" width="20.85546875" style="222" customWidth="1"/>
    <col min="9470" max="9470" width="14.42578125" style="222" customWidth="1"/>
    <col min="9471" max="9471" width="15" style="222" customWidth="1"/>
    <col min="9472" max="9472" width="2.7109375" style="222" customWidth="1"/>
    <col min="9473" max="9473" width="11.7109375" style="222" customWidth="1"/>
    <col min="9474" max="9474" width="11.5703125" style="222" customWidth="1"/>
    <col min="9475" max="9475" width="2.28515625" style="222" customWidth="1"/>
    <col min="9476" max="9476" width="41" style="222" customWidth="1"/>
    <col min="9477" max="9477" width="14.28515625" style="222" customWidth="1"/>
    <col min="9478" max="9479" width="11.5703125" style="222" customWidth="1"/>
    <col min="9480" max="9480" width="21.85546875" style="222" customWidth="1"/>
    <col min="9481" max="9672" width="11.42578125" style="222"/>
    <col min="9673" max="9673" width="21.85546875" style="222" customWidth="1"/>
    <col min="9674" max="9674" width="13.85546875" style="222" customWidth="1"/>
    <col min="9675" max="9675" width="38.7109375" style="222" customWidth="1"/>
    <col min="9676" max="9676" width="3" style="222" bestFit="1" customWidth="1"/>
    <col min="9677" max="9677" width="32.28515625" style="222" customWidth="1"/>
    <col min="9678" max="9678" width="46.28515625" style="222" customWidth="1"/>
    <col min="9679" max="9679" width="19" style="222" customWidth="1"/>
    <col min="9680" max="9680" width="0" style="222" hidden="1" customWidth="1"/>
    <col min="9681" max="9681" width="17.7109375" style="222" customWidth="1"/>
    <col min="9682" max="9682" width="0" style="222" hidden="1" customWidth="1"/>
    <col min="9683" max="9683" width="22.28515625" style="222" customWidth="1"/>
    <col min="9684" max="9684" width="5.28515625" style="222" customWidth="1"/>
    <col min="9685" max="9685" width="36.28515625" style="222" customWidth="1"/>
    <col min="9686" max="9686" width="5.7109375" style="222" customWidth="1"/>
    <col min="9687" max="9687" width="0" style="222" hidden="1" customWidth="1"/>
    <col min="9688" max="9688" width="20.7109375" style="222" customWidth="1"/>
    <col min="9689" max="9689" width="4.85546875" style="222" customWidth="1"/>
    <col min="9690" max="9690" width="0" style="222" hidden="1" customWidth="1"/>
    <col min="9691" max="9691" width="24.7109375" style="222" customWidth="1"/>
    <col min="9692" max="9692" width="12.28515625" style="222" customWidth="1"/>
    <col min="9693" max="9693" width="0" style="222" hidden="1" customWidth="1"/>
    <col min="9694" max="9694" width="3.42578125" style="222" customWidth="1"/>
    <col min="9695" max="9695" width="0" style="222" hidden="1" customWidth="1"/>
    <col min="9696" max="9696" width="17.7109375" style="222" customWidth="1"/>
    <col min="9697" max="9697" width="3.42578125" style="222" customWidth="1"/>
    <col min="9698" max="9698" width="0" style="222" hidden="1" customWidth="1"/>
    <col min="9699" max="9699" width="23.7109375" style="222" customWidth="1"/>
    <col min="9700" max="9700" width="10" style="222" customWidth="1"/>
    <col min="9701" max="9701" width="0" style="222" hidden="1" customWidth="1"/>
    <col min="9702" max="9703" width="14.7109375" style="222" customWidth="1"/>
    <col min="9704" max="9704" width="12.85546875" style="222" customWidth="1"/>
    <col min="9705" max="9705" width="3.28515625" style="222" customWidth="1"/>
    <col min="9706" max="9706" width="30.28515625" style="222" customWidth="1"/>
    <col min="9707" max="9707" width="5" style="222" customWidth="1"/>
    <col min="9708" max="9708" width="0" style="222" hidden="1" customWidth="1"/>
    <col min="9709" max="9709" width="14.28515625" style="222" customWidth="1"/>
    <col min="9710" max="9710" width="5.7109375" style="222" customWidth="1"/>
    <col min="9711" max="9711" width="0" style="222" hidden="1" customWidth="1"/>
    <col min="9712" max="9712" width="17.28515625" style="222" customWidth="1"/>
    <col min="9713" max="9713" width="12.7109375" style="222" customWidth="1"/>
    <col min="9714" max="9714" width="0" style="222" hidden="1" customWidth="1"/>
    <col min="9715" max="9715" width="5.28515625" style="222" customWidth="1"/>
    <col min="9716" max="9716" width="0" style="222" hidden="1" customWidth="1"/>
    <col min="9717" max="9717" width="17" style="222" customWidth="1"/>
    <col min="9718" max="9718" width="6.28515625" style="222" customWidth="1"/>
    <col min="9719" max="9719" width="0" style="222" hidden="1" customWidth="1"/>
    <col min="9720" max="9720" width="14.28515625" style="222" customWidth="1"/>
    <col min="9721" max="9721" width="7.5703125" style="222" customWidth="1"/>
    <col min="9722" max="9722" width="0" style="222" hidden="1" customWidth="1"/>
    <col min="9723" max="9724" width="14.28515625" style="222" customWidth="1"/>
    <col min="9725" max="9725" width="20.85546875" style="222" customWidth="1"/>
    <col min="9726" max="9726" width="14.42578125" style="222" customWidth="1"/>
    <col min="9727" max="9727" width="15" style="222" customWidth="1"/>
    <col min="9728" max="9728" width="2.7109375" style="222" customWidth="1"/>
    <col min="9729" max="9729" width="11.7109375" style="222" customWidth="1"/>
    <col min="9730" max="9730" width="11.5703125" style="222" customWidth="1"/>
    <col min="9731" max="9731" width="2.28515625" style="222" customWidth="1"/>
    <col min="9732" max="9732" width="41" style="222" customWidth="1"/>
    <col min="9733" max="9733" width="14.28515625" style="222" customWidth="1"/>
    <col min="9734" max="9735" width="11.5703125" style="222" customWidth="1"/>
    <col min="9736" max="9736" width="21.85546875" style="222" customWidth="1"/>
    <col min="9737" max="9928" width="11.42578125" style="222"/>
    <col min="9929" max="9929" width="21.85546875" style="222" customWidth="1"/>
    <col min="9930" max="9930" width="13.85546875" style="222" customWidth="1"/>
    <col min="9931" max="9931" width="38.7109375" style="222" customWidth="1"/>
    <col min="9932" max="9932" width="3" style="222" bestFit="1" customWidth="1"/>
    <col min="9933" max="9933" width="32.28515625" style="222" customWidth="1"/>
    <col min="9934" max="9934" width="46.28515625" style="222" customWidth="1"/>
    <col min="9935" max="9935" width="19" style="222" customWidth="1"/>
    <col min="9936" max="9936" width="0" style="222" hidden="1" customWidth="1"/>
    <col min="9937" max="9937" width="17.7109375" style="222" customWidth="1"/>
    <col min="9938" max="9938" width="0" style="222" hidden="1" customWidth="1"/>
    <col min="9939" max="9939" width="22.28515625" style="222" customWidth="1"/>
    <col min="9940" max="9940" width="5.28515625" style="222" customWidth="1"/>
    <col min="9941" max="9941" width="36.28515625" style="222" customWidth="1"/>
    <col min="9942" max="9942" width="5.7109375" style="222" customWidth="1"/>
    <col min="9943" max="9943" width="0" style="222" hidden="1" customWidth="1"/>
    <col min="9944" max="9944" width="20.7109375" style="222" customWidth="1"/>
    <col min="9945" max="9945" width="4.85546875" style="222" customWidth="1"/>
    <col min="9946" max="9946" width="0" style="222" hidden="1" customWidth="1"/>
    <col min="9947" max="9947" width="24.7109375" style="222" customWidth="1"/>
    <col min="9948" max="9948" width="12.28515625" style="222" customWidth="1"/>
    <col min="9949" max="9949" width="0" style="222" hidden="1" customWidth="1"/>
    <col min="9950" max="9950" width="3.42578125" style="222" customWidth="1"/>
    <col min="9951" max="9951" width="0" style="222" hidden="1" customWidth="1"/>
    <col min="9952" max="9952" width="17.7109375" style="222" customWidth="1"/>
    <col min="9953" max="9953" width="3.42578125" style="222" customWidth="1"/>
    <col min="9954" max="9954" width="0" style="222" hidden="1" customWidth="1"/>
    <col min="9955" max="9955" width="23.7109375" style="222" customWidth="1"/>
    <col min="9956" max="9956" width="10" style="222" customWidth="1"/>
    <col min="9957" max="9957" width="0" style="222" hidden="1" customWidth="1"/>
    <col min="9958" max="9959" width="14.7109375" style="222" customWidth="1"/>
    <col min="9960" max="9960" width="12.85546875" style="222" customWidth="1"/>
    <col min="9961" max="9961" width="3.28515625" style="222" customWidth="1"/>
    <col min="9962" max="9962" width="30.28515625" style="222" customWidth="1"/>
    <col min="9963" max="9963" width="5" style="222" customWidth="1"/>
    <col min="9964" max="9964" width="0" style="222" hidden="1" customWidth="1"/>
    <col min="9965" max="9965" width="14.28515625" style="222" customWidth="1"/>
    <col min="9966" max="9966" width="5.7109375" style="222" customWidth="1"/>
    <col min="9967" max="9967" width="0" style="222" hidden="1" customWidth="1"/>
    <col min="9968" max="9968" width="17.28515625" style="222" customWidth="1"/>
    <col min="9969" max="9969" width="12.7109375" style="222" customWidth="1"/>
    <col min="9970" max="9970" width="0" style="222" hidden="1" customWidth="1"/>
    <col min="9971" max="9971" width="5.28515625" style="222" customWidth="1"/>
    <col min="9972" max="9972" width="0" style="222" hidden="1" customWidth="1"/>
    <col min="9973" max="9973" width="17" style="222" customWidth="1"/>
    <col min="9974" max="9974" width="6.28515625" style="222" customWidth="1"/>
    <col min="9975" max="9975" width="0" style="222" hidden="1" customWidth="1"/>
    <col min="9976" max="9976" width="14.28515625" style="222" customWidth="1"/>
    <col min="9977" max="9977" width="7.5703125" style="222" customWidth="1"/>
    <col min="9978" max="9978" width="0" style="222" hidden="1" customWidth="1"/>
    <col min="9979" max="9980" width="14.28515625" style="222" customWidth="1"/>
    <col min="9981" max="9981" width="20.85546875" style="222" customWidth="1"/>
    <col min="9982" max="9982" width="14.42578125" style="222" customWidth="1"/>
    <col min="9983" max="9983" width="15" style="222" customWidth="1"/>
    <col min="9984" max="9984" width="2.7109375" style="222" customWidth="1"/>
    <col min="9985" max="9985" width="11.7109375" style="222" customWidth="1"/>
    <col min="9986" max="9986" width="11.5703125" style="222" customWidth="1"/>
    <col min="9987" max="9987" width="2.28515625" style="222" customWidth="1"/>
    <col min="9988" max="9988" width="41" style="222" customWidth="1"/>
    <col min="9989" max="9989" width="14.28515625" style="222" customWidth="1"/>
    <col min="9990" max="9991" width="11.5703125" style="222" customWidth="1"/>
    <col min="9992" max="9992" width="21.85546875" style="222" customWidth="1"/>
    <col min="9993" max="10184" width="11.42578125" style="222"/>
    <col min="10185" max="10185" width="21.85546875" style="222" customWidth="1"/>
    <col min="10186" max="10186" width="13.85546875" style="222" customWidth="1"/>
    <col min="10187" max="10187" width="38.7109375" style="222" customWidth="1"/>
    <col min="10188" max="10188" width="3" style="222" bestFit="1" customWidth="1"/>
    <col min="10189" max="10189" width="32.28515625" style="222" customWidth="1"/>
    <col min="10190" max="10190" width="46.28515625" style="222" customWidth="1"/>
    <col min="10191" max="10191" width="19" style="222" customWidth="1"/>
    <col min="10192" max="10192" width="0" style="222" hidden="1" customWidth="1"/>
    <col min="10193" max="10193" width="17.7109375" style="222" customWidth="1"/>
    <col min="10194" max="10194" width="0" style="222" hidden="1" customWidth="1"/>
    <col min="10195" max="10195" width="22.28515625" style="222" customWidth="1"/>
    <col min="10196" max="10196" width="5.28515625" style="222" customWidth="1"/>
    <col min="10197" max="10197" width="36.28515625" style="222" customWidth="1"/>
    <col min="10198" max="10198" width="5.7109375" style="222" customWidth="1"/>
    <col min="10199" max="10199" width="0" style="222" hidden="1" customWidth="1"/>
    <col min="10200" max="10200" width="20.7109375" style="222" customWidth="1"/>
    <col min="10201" max="10201" width="4.85546875" style="222" customWidth="1"/>
    <col min="10202" max="10202" width="0" style="222" hidden="1" customWidth="1"/>
    <col min="10203" max="10203" width="24.7109375" style="222" customWidth="1"/>
    <col min="10204" max="10204" width="12.28515625" style="222" customWidth="1"/>
    <col min="10205" max="10205" width="0" style="222" hidden="1" customWidth="1"/>
    <col min="10206" max="10206" width="3.42578125" style="222" customWidth="1"/>
    <col min="10207" max="10207" width="0" style="222" hidden="1" customWidth="1"/>
    <col min="10208" max="10208" width="17.7109375" style="222" customWidth="1"/>
    <col min="10209" max="10209" width="3.42578125" style="222" customWidth="1"/>
    <col min="10210" max="10210" width="0" style="222" hidden="1" customWidth="1"/>
    <col min="10211" max="10211" width="23.7109375" style="222" customWidth="1"/>
    <col min="10212" max="10212" width="10" style="222" customWidth="1"/>
    <col min="10213" max="10213" width="0" style="222" hidden="1" customWidth="1"/>
    <col min="10214" max="10215" width="14.7109375" style="222" customWidth="1"/>
    <col min="10216" max="10216" width="12.85546875" style="222" customWidth="1"/>
    <col min="10217" max="10217" width="3.28515625" style="222" customWidth="1"/>
    <col min="10218" max="10218" width="30.28515625" style="222" customWidth="1"/>
    <col min="10219" max="10219" width="5" style="222" customWidth="1"/>
    <col min="10220" max="10220" width="0" style="222" hidden="1" customWidth="1"/>
    <col min="10221" max="10221" width="14.28515625" style="222" customWidth="1"/>
    <col min="10222" max="10222" width="5.7109375" style="222" customWidth="1"/>
    <col min="10223" max="10223" width="0" style="222" hidden="1" customWidth="1"/>
    <col min="10224" max="10224" width="17.28515625" style="222" customWidth="1"/>
    <col min="10225" max="10225" width="12.7109375" style="222" customWidth="1"/>
    <col min="10226" max="10226" width="0" style="222" hidden="1" customWidth="1"/>
    <col min="10227" max="10227" width="5.28515625" style="222" customWidth="1"/>
    <col min="10228" max="10228" width="0" style="222" hidden="1" customWidth="1"/>
    <col min="10229" max="10229" width="17" style="222" customWidth="1"/>
    <col min="10230" max="10230" width="6.28515625" style="222" customWidth="1"/>
    <col min="10231" max="10231" width="0" style="222" hidden="1" customWidth="1"/>
    <col min="10232" max="10232" width="14.28515625" style="222" customWidth="1"/>
    <col min="10233" max="10233" width="7.5703125" style="222" customWidth="1"/>
    <col min="10234" max="10234" width="0" style="222" hidden="1" customWidth="1"/>
    <col min="10235" max="10236" width="14.28515625" style="222" customWidth="1"/>
    <col min="10237" max="10237" width="20.85546875" style="222" customWidth="1"/>
    <col min="10238" max="10238" width="14.42578125" style="222" customWidth="1"/>
    <col min="10239" max="10239" width="15" style="222" customWidth="1"/>
    <col min="10240" max="10240" width="2.7109375" style="222" customWidth="1"/>
    <col min="10241" max="10241" width="11.7109375" style="222" customWidth="1"/>
    <col min="10242" max="10242" width="11.5703125" style="222" customWidth="1"/>
    <col min="10243" max="10243" width="2.28515625" style="222" customWidth="1"/>
    <col min="10244" max="10244" width="41" style="222" customWidth="1"/>
    <col min="10245" max="10245" width="14.28515625" style="222" customWidth="1"/>
    <col min="10246" max="10247" width="11.5703125" style="222" customWidth="1"/>
    <col min="10248" max="10248" width="21.85546875" style="222" customWidth="1"/>
    <col min="10249" max="10440" width="11.42578125" style="222"/>
    <col min="10441" max="10441" width="21.85546875" style="222" customWidth="1"/>
    <col min="10442" max="10442" width="13.85546875" style="222" customWidth="1"/>
    <col min="10443" max="10443" width="38.7109375" style="222" customWidth="1"/>
    <col min="10444" max="10444" width="3" style="222" bestFit="1" customWidth="1"/>
    <col min="10445" max="10445" width="32.28515625" style="222" customWidth="1"/>
    <col min="10446" max="10446" width="46.28515625" style="222" customWidth="1"/>
    <col min="10447" max="10447" width="19" style="222" customWidth="1"/>
    <col min="10448" max="10448" width="0" style="222" hidden="1" customWidth="1"/>
    <col min="10449" max="10449" width="17.7109375" style="222" customWidth="1"/>
    <col min="10450" max="10450" width="0" style="222" hidden="1" customWidth="1"/>
    <col min="10451" max="10451" width="22.28515625" style="222" customWidth="1"/>
    <col min="10452" max="10452" width="5.28515625" style="222" customWidth="1"/>
    <col min="10453" max="10453" width="36.28515625" style="222" customWidth="1"/>
    <col min="10454" max="10454" width="5.7109375" style="222" customWidth="1"/>
    <col min="10455" max="10455" width="0" style="222" hidden="1" customWidth="1"/>
    <col min="10456" max="10456" width="20.7109375" style="222" customWidth="1"/>
    <col min="10457" max="10457" width="4.85546875" style="222" customWidth="1"/>
    <col min="10458" max="10458" width="0" style="222" hidden="1" customWidth="1"/>
    <col min="10459" max="10459" width="24.7109375" style="222" customWidth="1"/>
    <col min="10460" max="10460" width="12.28515625" style="222" customWidth="1"/>
    <col min="10461" max="10461" width="0" style="222" hidden="1" customWidth="1"/>
    <col min="10462" max="10462" width="3.42578125" style="222" customWidth="1"/>
    <col min="10463" max="10463" width="0" style="222" hidden="1" customWidth="1"/>
    <col min="10464" max="10464" width="17.7109375" style="222" customWidth="1"/>
    <col min="10465" max="10465" width="3.42578125" style="222" customWidth="1"/>
    <col min="10466" max="10466" width="0" style="222" hidden="1" customWidth="1"/>
    <col min="10467" max="10467" width="23.7109375" style="222" customWidth="1"/>
    <col min="10468" max="10468" width="10" style="222" customWidth="1"/>
    <col min="10469" max="10469" width="0" style="222" hidden="1" customWidth="1"/>
    <col min="10470" max="10471" width="14.7109375" style="222" customWidth="1"/>
    <col min="10472" max="10472" width="12.85546875" style="222" customWidth="1"/>
    <col min="10473" max="10473" width="3.28515625" style="222" customWidth="1"/>
    <col min="10474" max="10474" width="30.28515625" style="222" customWidth="1"/>
    <col min="10475" max="10475" width="5" style="222" customWidth="1"/>
    <col min="10476" max="10476" width="0" style="222" hidden="1" customWidth="1"/>
    <col min="10477" max="10477" width="14.28515625" style="222" customWidth="1"/>
    <col min="10478" max="10478" width="5.7109375" style="222" customWidth="1"/>
    <col min="10479" max="10479" width="0" style="222" hidden="1" customWidth="1"/>
    <col min="10480" max="10480" width="17.28515625" style="222" customWidth="1"/>
    <col min="10481" max="10481" width="12.7109375" style="222" customWidth="1"/>
    <col min="10482" max="10482" width="0" style="222" hidden="1" customWidth="1"/>
    <col min="10483" max="10483" width="5.28515625" style="222" customWidth="1"/>
    <col min="10484" max="10484" width="0" style="222" hidden="1" customWidth="1"/>
    <col min="10485" max="10485" width="17" style="222" customWidth="1"/>
    <col min="10486" max="10486" width="6.28515625" style="222" customWidth="1"/>
    <col min="10487" max="10487" width="0" style="222" hidden="1" customWidth="1"/>
    <col min="10488" max="10488" width="14.28515625" style="222" customWidth="1"/>
    <col min="10489" max="10489" width="7.5703125" style="222" customWidth="1"/>
    <col min="10490" max="10490" width="0" style="222" hidden="1" customWidth="1"/>
    <col min="10491" max="10492" width="14.28515625" style="222" customWidth="1"/>
    <col min="10493" max="10493" width="20.85546875" style="222" customWidth="1"/>
    <col min="10494" max="10494" width="14.42578125" style="222" customWidth="1"/>
    <col min="10495" max="10495" width="15" style="222" customWidth="1"/>
    <col min="10496" max="10496" width="2.7109375" style="222" customWidth="1"/>
    <col min="10497" max="10497" width="11.7109375" style="222" customWidth="1"/>
    <col min="10498" max="10498" width="11.5703125" style="222" customWidth="1"/>
    <col min="10499" max="10499" width="2.28515625" style="222" customWidth="1"/>
    <col min="10500" max="10500" width="41" style="222" customWidth="1"/>
    <col min="10501" max="10501" width="14.28515625" style="222" customWidth="1"/>
    <col min="10502" max="10503" width="11.5703125" style="222" customWidth="1"/>
    <col min="10504" max="10504" width="21.85546875" style="222" customWidth="1"/>
    <col min="10505" max="10696" width="11.42578125" style="222"/>
    <col min="10697" max="10697" width="21.85546875" style="222" customWidth="1"/>
    <col min="10698" max="10698" width="13.85546875" style="222" customWidth="1"/>
    <col min="10699" max="10699" width="38.7109375" style="222" customWidth="1"/>
    <col min="10700" max="10700" width="3" style="222" bestFit="1" customWidth="1"/>
    <col min="10701" max="10701" width="32.28515625" style="222" customWidth="1"/>
    <col min="10702" max="10702" width="46.28515625" style="222" customWidth="1"/>
    <col min="10703" max="10703" width="19" style="222" customWidth="1"/>
    <col min="10704" max="10704" width="0" style="222" hidden="1" customWidth="1"/>
    <col min="10705" max="10705" width="17.7109375" style="222" customWidth="1"/>
    <col min="10706" max="10706" width="0" style="222" hidden="1" customWidth="1"/>
    <col min="10707" max="10707" width="22.28515625" style="222" customWidth="1"/>
    <col min="10708" max="10708" width="5.28515625" style="222" customWidth="1"/>
    <col min="10709" max="10709" width="36.28515625" style="222" customWidth="1"/>
    <col min="10710" max="10710" width="5.7109375" style="222" customWidth="1"/>
    <col min="10711" max="10711" width="0" style="222" hidden="1" customWidth="1"/>
    <col min="10712" max="10712" width="20.7109375" style="222" customWidth="1"/>
    <col min="10713" max="10713" width="4.85546875" style="222" customWidth="1"/>
    <col min="10714" max="10714" width="0" style="222" hidden="1" customWidth="1"/>
    <col min="10715" max="10715" width="24.7109375" style="222" customWidth="1"/>
    <col min="10716" max="10716" width="12.28515625" style="222" customWidth="1"/>
    <col min="10717" max="10717" width="0" style="222" hidden="1" customWidth="1"/>
    <col min="10718" max="10718" width="3.42578125" style="222" customWidth="1"/>
    <col min="10719" max="10719" width="0" style="222" hidden="1" customWidth="1"/>
    <col min="10720" max="10720" width="17.7109375" style="222" customWidth="1"/>
    <col min="10721" max="10721" width="3.42578125" style="222" customWidth="1"/>
    <col min="10722" max="10722" width="0" style="222" hidden="1" customWidth="1"/>
    <col min="10723" max="10723" width="23.7109375" style="222" customWidth="1"/>
    <col min="10724" max="10724" width="10" style="222" customWidth="1"/>
    <col min="10725" max="10725" width="0" style="222" hidden="1" customWidth="1"/>
    <col min="10726" max="10727" width="14.7109375" style="222" customWidth="1"/>
    <col min="10728" max="10728" width="12.85546875" style="222" customWidth="1"/>
    <col min="10729" max="10729" width="3.28515625" style="222" customWidth="1"/>
    <col min="10730" max="10730" width="30.28515625" style="222" customWidth="1"/>
    <col min="10731" max="10731" width="5" style="222" customWidth="1"/>
    <col min="10732" max="10732" width="0" style="222" hidden="1" customWidth="1"/>
    <col min="10733" max="10733" width="14.28515625" style="222" customWidth="1"/>
    <col min="10734" max="10734" width="5.7109375" style="222" customWidth="1"/>
    <col min="10735" max="10735" width="0" style="222" hidden="1" customWidth="1"/>
    <col min="10736" max="10736" width="17.28515625" style="222" customWidth="1"/>
    <col min="10737" max="10737" width="12.7109375" style="222" customWidth="1"/>
    <col min="10738" max="10738" width="0" style="222" hidden="1" customWidth="1"/>
    <col min="10739" max="10739" width="5.28515625" style="222" customWidth="1"/>
    <col min="10740" max="10740" width="0" style="222" hidden="1" customWidth="1"/>
    <col min="10741" max="10741" width="17" style="222" customWidth="1"/>
    <col min="10742" max="10742" width="6.28515625" style="222" customWidth="1"/>
    <col min="10743" max="10743" width="0" style="222" hidden="1" customWidth="1"/>
    <col min="10744" max="10744" width="14.28515625" style="222" customWidth="1"/>
    <col min="10745" max="10745" width="7.5703125" style="222" customWidth="1"/>
    <col min="10746" max="10746" width="0" style="222" hidden="1" customWidth="1"/>
    <col min="10747" max="10748" width="14.28515625" style="222" customWidth="1"/>
    <col min="10749" max="10749" width="20.85546875" style="222" customWidth="1"/>
    <col min="10750" max="10750" width="14.42578125" style="222" customWidth="1"/>
    <col min="10751" max="10751" width="15" style="222" customWidth="1"/>
    <col min="10752" max="10752" width="2.7109375" style="222" customWidth="1"/>
    <col min="10753" max="10753" width="11.7109375" style="222" customWidth="1"/>
    <col min="10754" max="10754" width="11.5703125" style="222" customWidth="1"/>
    <col min="10755" max="10755" width="2.28515625" style="222" customWidth="1"/>
    <col min="10756" max="10756" width="41" style="222" customWidth="1"/>
    <col min="10757" max="10757" width="14.28515625" style="222" customWidth="1"/>
    <col min="10758" max="10759" width="11.5703125" style="222" customWidth="1"/>
    <col min="10760" max="10760" width="21.85546875" style="222" customWidth="1"/>
    <col min="10761" max="10952" width="11.42578125" style="222"/>
    <col min="10953" max="10953" width="21.85546875" style="222" customWidth="1"/>
    <col min="10954" max="10954" width="13.85546875" style="222" customWidth="1"/>
    <col min="10955" max="10955" width="38.7109375" style="222" customWidth="1"/>
    <col min="10956" max="10956" width="3" style="222" bestFit="1" customWidth="1"/>
    <col min="10957" max="10957" width="32.28515625" style="222" customWidth="1"/>
    <col min="10958" max="10958" width="46.28515625" style="222" customWidth="1"/>
    <col min="10959" max="10959" width="19" style="222" customWidth="1"/>
    <col min="10960" max="10960" width="0" style="222" hidden="1" customWidth="1"/>
    <col min="10961" max="10961" width="17.7109375" style="222" customWidth="1"/>
    <col min="10962" max="10962" width="0" style="222" hidden="1" customWidth="1"/>
    <col min="10963" max="10963" width="22.28515625" style="222" customWidth="1"/>
    <col min="10964" max="10964" width="5.28515625" style="222" customWidth="1"/>
    <col min="10965" max="10965" width="36.28515625" style="222" customWidth="1"/>
    <col min="10966" max="10966" width="5.7109375" style="222" customWidth="1"/>
    <col min="10967" max="10967" width="0" style="222" hidden="1" customWidth="1"/>
    <col min="10968" max="10968" width="20.7109375" style="222" customWidth="1"/>
    <col min="10969" max="10969" width="4.85546875" style="222" customWidth="1"/>
    <col min="10970" max="10970" width="0" style="222" hidden="1" customWidth="1"/>
    <col min="10971" max="10971" width="24.7109375" style="222" customWidth="1"/>
    <col min="10972" max="10972" width="12.28515625" style="222" customWidth="1"/>
    <col min="10973" max="10973" width="0" style="222" hidden="1" customWidth="1"/>
    <col min="10974" max="10974" width="3.42578125" style="222" customWidth="1"/>
    <col min="10975" max="10975" width="0" style="222" hidden="1" customWidth="1"/>
    <col min="10976" max="10976" width="17.7109375" style="222" customWidth="1"/>
    <col min="10977" max="10977" width="3.42578125" style="222" customWidth="1"/>
    <col min="10978" max="10978" width="0" style="222" hidden="1" customWidth="1"/>
    <col min="10979" max="10979" width="23.7109375" style="222" customWidth="1"/>
    <col min="10980" max="10980" width="10" style="222" customWidth="1"/>
    <col min="10981" max="10981" width="0" style="222" hidden="1" customWidth="1"/>
    <col min="10982" max="10983" width="14.7109375" style="222" customWidth="1"/>
    <col min="10984" max="10984" width="12.85546875" style="222" customWidth="1"/>
    <col min="10985" max="10985" width="3.28515625" style="222" customWidth="1"/>
    <col min="10986" max="10986" width="30.28515625" style="222" customWidth="1"/>
    <col min="10987" max="10987" width="5" style="222" customWidth="1"/>
    <col min="10988" max="10988" width="0" style="222" hidden="1" customWidth="1"/>
    <col min="10989" max="10989" width="14.28515625" style="222" customWidth="1"/>
    <col min="10990" max="10990" width="5.7109375" style="222" customWidth="1"/>
    <col min="10991" max="10991" width="0" style="222" hidden="1" customWidth="1"/>
    <col min="10992" max="10992" width="17.28515625" style="222" customWidth="1"/>
    <col min="10993" max="10993" width="12.7109375" style="222" customWidth="1"/>
    <col min="10994" max="10994" width="0" style="222" hidden="1" customWidth="1"/>
    <col min="10995" max="10995" width="5.28515625" style="222" customWidth="1"/>
    <col min="10996" max="10996" width="0" style="222" hidden="1" customWidth="1"/>
    <col min="10997" max="10997" width="17" style="222" customWidth="1"/>
    <col min="10998" max="10998" width="6.28515625" style="222" customWidth="1"/>
    <col min="10999" max="10999" width="0" style="222" hidden="1" customWidth="1"/>
    <col min="11000" max="11000" width="14.28515625" style="222" customWidth="1"/>
    <col min="11001" max="11001" width="7.5703125" style="222" customWidth="1"/>
    <col min="11002" max="11002" width="0" style="222" hidden="1" customWidth="1"/>
    <col min="11003" max="11004" width="14.28515625" style="222" customWidth="1"/>
    <col min="11005" max="11005" width="20.85546875" style="222" customWidth="1"/>
    <col min="11006" max="11006" width="14.42578125" style="222" customWidth="1"/>
    <col min="11007" max="11007" width="15" style="222" customWidth="1"/>
    <col min="11008" max="11008" width="2.7109375" style="222" customWidth="1"/>
    <col min="11009" max="11009" width="11.7109375" style="222" customWidth="1"/>
    <col min="11010" max="11010" width="11.5703125" style="222" customWidth="1"/>
    <col min="11011" max="11011" width="2.28515625" style="222" customWidth="1"/>
    <col min="11012" max="11012" width="41" style="222" customWidth="1"/>
    <col min="11013" max="11013" width="14.28515625" style="222" customWidth="1"/>
    <col min="11014" max="11015" width="11.5703125" style="222" customWidth="1"/>
    <col min="11016" max="11016" width="21.85546875" style="222" customWidth="1"/>
    <col min="11017" max="11208" width="11.42578125" style="222"/>
    <col min="11209" max="11209" width="21.85546875" style="222" customWidth="1"/>
    <col min="11210" max="11210" width="13.85546875" style="222" customWidth="1"/>
    <col min="11211" max="11211" width="38.7109375" style="222" customWidth="1"/>
    <col min="11212" max="11212" width="3" style="222" bestFit="1" customWidth="1"/>
    <col min="11213" max="11213" width="32.28515625" style="222" customWidth="1"/>
    <col min="11214" max="11214" width="46.28515625" style="222" customWidth="1"/>
    <col min="11215" max="11215" width="19" style="222" customWidth="1"/>
    <col min="11216" max="11216" width="0" style="222" hidden="1" customWidth="1"/>
    <col min="11217" max="11217" width="17.7109375" style="222" customWidth="1"/>
    <col min="11218" max="11218" width="0" style="222" hidden="1" customWidth="1"/>
    <col min="11219" max="11219" width="22.28515625" style="222" customWidth="1"/>
    <col min="11220" max="11220" width="5.28515625" style="222" customWidth="1"/>
    <col min="11221" max="11221" width="36.28515625" style="222" customWidth="1"/>
    <col min="11222" max="11222" width="5.7109375" style="222" customWidth="1"/>
    <col min="11223" max="11223" width="0" style="222" hidden="1" customWidth="1"/>
    <col min="11224" max="11224" width="20.7109375" style="222" customWidth="1"/>
    <col min="11225" max="11225" width="4.85546875" style="222" customWidth="1"/>
    <col min="11226" max="11226" width="0" style="222" hidden="1" customWidth="1"/>
    <col min="11227" max="11227" width="24.7109375" style="222" customWidth="1"/>
    <col min="11228" max="11228" width="12.28515625" style="222" customWidth="1"/>
    <col min="11229" max="11229" width="0" style="222" hidden="1" customWidth="1"/>
    <col min="11230" max="11230" width="3.42578125" style="222" customWidth="1"/>
    <col min="11231" max="11231" width="0" style="222" hidden="1" customWidth="1"/>
    <col min="11232" max="11232" width="17.7109375" style="222" customWidth="1"/>
    <col min="11233" max="11233" width="3.42578125" style="222" customWidth="1"/>
    <col min="11234" max="11234" width="0" style="222" hidden="1" customWidth="1"/>
    <col min="11235" max="11235" width="23.7109375" style="222" customWidth="1"/>
    <col min="11236" max="11236" width="10" style="222" customWidth="1"/>
    <col min="11237" max="11237" width="0" style="222" hidden="1" customWidth="1"/>
    <col min="11238" max="11239" width="14.7109375" style="222" customWidth="1"/>
    <col min="11240" max="11240" width="12.85546875" style="222" customWidth="1"/>
    <col min="11241" max="11241" width="3.28515625" style="222" customWidth="1"/>
    <col min="11242" max="11242" width="30.28515625" style="222" customWidth="1"/>
    <col min="11243" max="11243" width="5" style="222" customWidth="1"/>
    <col min="11244" max="11244" width="0" style="222" hidden="1" customWidth="1"/>
    <col min="11245" max="11245" width="14.28515625" style="222" customWidth="1"/>
    <col min="11246" max="11246" width="5.7109375" style="222" customWidth="1"/>
    <col min="11247" max="11247" width="0" style="222" hidden="1" customWidth="1"/>
    <col min="11248" max="11248" width="17.28515625" style="222" customWidth="1"/>
    <col min="11249" max="11249" width="12.7109375" style="222" customWidth="1"/>
    <col min="11250" max="11250" width="0" style="222" hidden="1" customWidth="1"/>
    <col min="11251" max="11251" width="5.28515625" style="222" customWidth="1"/>
    <col min="11252" max="11252" width="0" style="222" hidden="1" customWidth="1"/>
    <col min="11253" max="11253" width="17" style="222" customWidth="1"/>
    <col min="11254" max="11254" width="6.28515625" style="222" customWidth="1"/>
    <col min="11255" max="11255" width="0" style="222" hidden="1" customWidth="1"/>
    <col min="11256" max="11256" width="14.28515625" style="222" customWidth="1"/>
    <col min="11257" max="11257" width="7.5703125" style="222" customWidth="1"/>
    <col min="11258" max="11258" width="0" style="222" hidden="1" customWidth="1"/>
    <col min="11259" max="11260" width="14.28515625" style="222" customWidth="1"/>
    <col min="11261" max="11261" width="20.85546875" style="222" customWidth="1"/>
    <col min="11262" max="11262" width="14.42578125" style="222" customWidth="1"/>
    <col min="11263" max="11263" width="15" style="222" customWidth="1"/>
    <col min="11264" max="11264" width="2.7109375" style="222" customWidth="1"/>
    <col min="11265" max="11265" width="11.7109375" style="222" customWidth="1"/>
    <col min="11266" max="11266" width="11.5703125" style="222" customWidth="1"/>
    <col min="11267" max="11267" width="2.28515625" style="222" customWidth="1"/>
    <col min="11268" max="11268" width="41" style="222" customWidth="1"/>
    <col min="11269" max="11269" width="14.28515625" style="222" customWidth="1"/>
    <col min="11270" max="11271" width="11.5703125" style="222" customWidth="1"/>
    <col min="11272" max="11272" width="21.85546875" style="222" customWidth="1"/>
    <col min="11273" max="11464" width="11.42578125" style="222"/>
    <col min="11465" max="11465" width="21.85546875" style="222" customWidth="1"/>
    <col min="11466" max="11466" width="13.85546875" style="222" customWidth="1"/>
    <col min="11467" max="11467" width="38.7109375" style="222" customWidth="1"/>
    <col min="11468" max="11468" width="3" style="222" bestFit="1" customWidth="1"/>
    <col min="11469" max="11469" width="32.28515625" style="222" customWidth="1"/>
    <col min="11470" max="11470" width="46.28515625" style="222" customWidth="1"/>
    <col min="11471" max="11471" width="19" style="222" customWidth="1"/>
    <col min="11472" max="11472" width="0" style="222" hidden="1" customWidth="1"/>
    <col min="11473" max="11473" width="17.7109375" style="222" customWidth="1"/>
    <col min="11474" max="11474" width="0" style="222" hidden="1" customWidth="1"/>
    <col min="11475" max="11475" width="22.28515625" style="222" customWidth="1"/>
    <col min="11476" max="11476" width="5.28515625" style="222" customWidth="1"/>
    <col min="11477" max="11477" width="36.28515625" style="222" customWidth="1"/>
    <col min="11478" max="11478" width="5.7109375" style="222" customWidth="1"/>
    <col min="11479" max="11479" width="0" style="222" hidden="1" customWidth="1"/>
    <col min="11480" max="11480" width="20.7109375" style="222" customWidth="1"/>
    <col min="11481" max="11481" width="4.85546875" style="222" customWidth="1"/>
    <col min="11482" max="11482" width="0" style="222" hidden="1" customWidth="1"/>
    <col min="11483" max="11483" width="24.7109375" style="222" customWidth="1"/>
    <col min="11484" max="11484" width="12.28515625" style="222" customWidth="1"/>
    <col min="11485" max="11485" width="0" style="222" hidden="1" customWidth="1"/>
    <col min="11486" max="11486" width="3.42578125" style="222" customWidth="1"/>
    <col min="11487" max="11487" width="0" style="222" hidden="1" customWidth="1"/>
    <col min="11488" max="11488" width="17.7109375" style="222" customWidth="1"/>
    <col min="11489" max="11489" width="3.42578125" style="222" customWidth="1"/>
    <col min="11490" max="11490" width="0" style="222" hidden="1" customWidth="1"/>
    <col min="11491" max="11491" width="23.7109375" style="222" customWidth="1"/>
    <col min="11492" max="11492" width="10" style="222" customWidth="1"/>
    <col min="11493" max="11493" width="0" style="222" hidden="1" customWidth="1"/>
    <col min="11494" max="11495" width="14.7109375" style="222" customWidth="1"/>
    <col min="11496" max="11496" width="12.85546875" style="222" customWidth="1"/>
    <col min="11497" max="11497" width="3.28515625" style="222" customWidth="1"/>
    <col min="11498" max="11498" width="30.28515625" style="222" customWidth="1"/>
    <col min="11499" max="11499" width="5" style="222" customWidth="1"/>
    <col min="11500" max="11500" width="0" style="222" hidden="1" customWidth="1"/>
    <col min="11501" max="11501" width="14.28515625" style="222" customWidth="1"/>
    <col min="11502" max="11502" width="5.7109375" style="222" customWidth="1"/>
    <col min="11503" max="11503" width="0" style="222" hidden="1" customWidth="1"/>
    <col min="11504" max="11504" width="17.28515625" style="222" customWidth="1"/>
    <col min="11505" max="11505" width="12.7109375" style="222" customWidth="1"/>
    <col min="11506" max="11506" width="0" style="222" hidden="1" customWidth="1"/>
    <col min="11507" max="11507" width="5.28515625" style="222" customWidth="1"/>
    <col min="11508" max="11508" width="0" style="222" hidden="1" customWidth="1"/>
    <col min="11509" max="11509" width="17" style="222" customWidth="1"/>
    <col min="11510" max="11510" width="6.28515625" style="222" customWidth="1"/>
    <col min="11511" max="11511" width="0" style="222" hidden="1" customWidth="1"/>
    <col min="11512" max="11512" width="14.28515625" style="222" customWidth="1"/>
    <col min="11513" max="11513" width="7.5703125" style="222" customWidth="1"/>
    <col min="11514" max="11514" width="0" style="222" hidden="1" customWidth="1"/>
    <col min="11515" max="11516" width="14.28515625" style="222" customWidth="1"/>
    <col min="11517" max="11517" width="20.85546875" style="222" customWidth="1"/>
    <col min="11518" max="11518" width="14.42578125" style="222" customWidth="1"/>
    <col min="11519" max="11519" width="15" style="222" customWidth="1"/>
    <col min="11520" max="11520" width="2.7109375" style="222" customWidth="1"/>
    <col min="11521" max="11521" width="11.7109375" style="222" customWidth="1"/>
    <col min="11522" max="11522" width="11.5703125" style="222" customWidth="1"/>
    <col min="11523" max="11523" width="2.28515625" style="222" customWidth="1"/>
    <col min="11524" max="11524" width="41" style="222" customWidth="1"/>
    <col min="11525" max="11525" width="14.28515625" style="222" customWidth="1"/>
    <col min="11526" max="11527" width="11.5703125" style="222" customWidth="1"/>
    <col min="11528" max="11528" width="21.85546875" style="222" customWidth="1"/>
    <col min="11529" max="11720" width="11.42578125" style="222"/>
    <col min="11721" max="11721" width="21.85546875" style="222" customWidth="1"/>
    <col min="11722" max="11722" width="13.85546875" style="222" customWidth="1"/>
    <col min="11723" max="11723" width="38.7109375" style="222" customWidth="1"/>
    <col min="11724" max="11724" width="3" style="222" bestFit="1" customWidth="1"/>
    <col min="11725" max="11725" width="32.28515625" style="222" customWidth="1"/>
    <col min="11726" max="11726" width="46.28515625" style="222" customWidth="1"/>
    <col min="11727" max="11727" width="19" style="222" customWidth="1"/>
    <col min="11728" max="11728" width="0" style="222" hidden="1" customWidth="1"/>
    <col min="11729" max="11729" width="17.7109375" style="222" customWidth="1"/>
    <col min="11730" max="11730" width="0" style="222" hidden="1" customWidth="1"/>
    <col min="11731" max="11731" width="22.28515625" style="222" customWidth="1"/>
    <col min="11732" max="11732" width="5.28515625" style="222" customWidth="1"/>
    <col min="11733" max="11733" width="36.28515625" style="222" customWidth="1"/>
    <col min="11734" max="11734" width="5.7109375" style="222" customWidth="1"/>
    <col min="11735" max="11735" width="0" style="222" hidden="1" customWidth="1"/>
    <col min="11736" max="11736" width="20.7109375" style="222" customWidth="1"/>
    <col min="11737" max="11737" width="4.85546875" style="222" customWidth="1"/>
    <col min="11738" max="11738" width="0" style="222" hidden="1" customWidth="1"/>
    <col min="11739" max="11739" width="24.7109375" style="222" customWidth="1"/>
    <col min="11740" max="11740" width="12.28515625" style="222" customWidth="1"/>
    <col min="11741" max="11741" width="0" style="222" hidden="1" customWidth="1"/>
    <col min="11742" max="11742" width="3.42578125" style="222" customWidth="1"/>
    <col min="11743" max="11743" width="0" style="222" hidden="1" customWidth="1"/>
    <col min="11744" max="11744" width="17.7109375" style="222" customWidth="1"/>
    <col min="11745" max="11745" width="3.42578125" style="222" customWidth="1"/>
    <col min="11746" max="11746" width="0" style="222" hidden="1" customWidth="1"/>
    <col min="11747" max="11747" width="23.7109375" style="222" customWidth="1"/>
    <col min="11748" max="11748" width="10" style="222" customWidth="1"/>
    <col min="11749" max="11749" width="0" style="222" hidden="1" customWidth="1"/>
    <col min="11750" max="11751" width="14.7109375" style="222" customWidth="1"/>
    <col min="11752" max="11752" width="12.85546875" style="222" customWidth="1"/>
    <col min="11753" max="11753" width="3.28515625" style="222" customWidth="1"/>
    <col min="11754" max="11754" width="30.28515625" style="222" customWidth="1"/>
    <col min="11755" max="11755" width="5" style="222" customWidth="1"/>
    <col min="11756" max="11756" width="0" style="222" hidden="1" customWidth="1"/>
    <col min="11757" max="11757" width="14.28515625" style="222" customWidth="1"/>
    <col min="11758" max="11758" width="5.7109375" style="222" customWidth="1"/>
    <col min="11759" max="11759" width="0" style="222" hidden="1" customWidth="1"/>
    <col min="11760" max="11760" width="17.28515625" style="222" customWidth="1"/>
    <col min="11761" max="11761" width="12.7109375" style="222" customWidth="1"/>
    <col min="11762" max="11762" width="0" style="222" hidden="1" customWidth="1"/>
    <col min="11763" max="11763" width="5.28515625" style="222" customWidth="1"/>
    <col min="11764" max="11764" width="0" style="222" hidden="1" customWidth="1"/>
    <col min="11765" max="11765" width="17" style="222" customWidth="1"/>
    <col min="11766" max="11766" width="6.28515625" style="222" customWidth="1"/>
    <col min="11767" max="11767" width="0" style="222" hidden="1" customWidth="1"/>
    <col min="11768" max="11768" width="14.28515625" style="222" customWidth="1"/>
    <col min="11769" max="11769" width="7.5703125" style="222" customWidth="1"/>
    <col min="11770" max="11770" width="0" style="222" hidden="1" customWidth="1"/>
    <col min="11771" max="11772" width="14.28515625" style="222" customWidth="1"/>
    <col min="11773" max="11773" width="20.85546875" style="222" customWidth="1"/>
    <col min="11774" max="11774" width="14.42578125" style="222" customWidth="1"/>
    <col min="11775" max="11775" width="15" style="222" customWidth="1"/>
    <col min="11776" max="11776" width="2.7109375" style="222" customWidth="1"/>
    <col min="11777" max="11777" width="11.7109375" style="222" customWidth="1"/>
    <col min="11778" max="11778" width="11.5703125" style="222" customWidth="1"/>
    <col min="11779" max="11779" width="2.28515625" style="222" customWidth="1"/>
    <col min="11780" max="11780" width="41" style="222" customWidth="1"/>
    <col min="11781" max="11781" width="14.28515625" style="222" customWidth="1"/>
    <col min="11782" max="11783" width="11.5703125" style="222" customWidth="1"/>
    <col min="11784" max="11784" width="21.85546875" style="222" customWidth="1"/>
    <col min="11785" max="11976" width="11.42578125" style="222"/>
    <col min="11977" max="11977" width="21.85546875" style="222" customWidth="1"/>
    <col min="11978" max="11978" width="13.85546875" style="222" customWidth="1"/>
    <col min="11979" max="11979" width="38.7109375" style="222" customWidth="1"/>
    <col min="11980" max="11980" width="3" style="222" bestFit="1" customWidth="1"/>
    <col min="11981" max="11981" width="32.28515625" style="222" customWidth="1"/>
    <col min="11982" max="11982" width="46.28515625" style="222" customWidth="1"/>
    <col min="11983" max="11983" width="19" style="222" customWidth="1"/>
    <col min="11984" max="11984" width="0" style="222" hidden="1" customWidth="1"/>
    <col min="11985" max="11985" width="17.7109375" style="222" customWidth="1"/>
    <col min="11986" max="11986" width="0" style="222" hidden="1" customWidth="1"/>
    <col min="11987" max="11987" width="22.28515625" style="222" customWidth="1"/>
    <col min="11988" max="11988" width="5.28515625" style="222" customWidth="1"/>
    <col min="11989" max="11989" width="36.28515625" style="222" customWidth="1"/>
    <col min="11990" max="11990" width="5.7109375" style="222" customWidth="1"/>
    <col min="11991" max="11991" width="0" style="222" hidden="1" customWidth="1"/>
    <col min="11992" max="11992" width="20.7109375" style="222" customWidth="1"/>
    <col min="11993" max="11993" width="4.85546875" style="222" customWidth="1"/>
    <col min="11994" max="11994" width="0" style="222" hidden="1" customWidth="1"/>
    <col min="11995" max="11995" width="24.7109375" style="222" customWidth="1"/>
    <col min="11996" max="11996" width="12.28515625" style="222" customWidth="1"/>
    <col min="11997" max="11997" width="0" style="222" hidden="1" customWidth="1"/>
    <col min="11998" max="11998" width="3.42578125" style="222" customWidth="1"/>
    <col min="11999" max="11999" width="0" style="222" hidden="1" customWidth="1"/>
    <col min="12000" max="12000" width="17.7109375" style="222" customWidth="1"/>
    <col min="12001" max="12001" width="3.42578125" style="222" customWidth="1"/>
    <col min="12002" max="12002" width="0" style="222" hidden="1" customWidth="1"/>
    <col min="12003" max="12003" width="23.7109375" style="222" customWidth="1"/>
    <col min="12004" max="12004" width="10" style="222" customWidth="1"/>
    <col min="12005" max="12005" width="0" style="222" hidden="1" customWidth="1"/>
    <col min="12006" max="12007" width="14.7109375" style="222" customWidth="1"/>
    <col min="12008" max="12008" width="12.85546875" style="222" customWidth="1"/>
    <col min="12009" max="12009" width="3.28515625" style="222" customWidth="1"/>
    <col min="12010" max="12010" width="30.28515625" style="222" customWidth="1"/>
    <col min="12011" max="12011" width="5" style="222" customWidth="1"/>
    <col min="12012" max="12012" width="0" style="222" hidden="1" customWidth="1"/>
    <col min="12013" max="12013" width="14.28515625" style="222" customWidth="1"/>
    <col min="12014" max="12014" width="5.7109375" style="222" customWidth="1"/>
    <col min="12015" max="12015" width="0" style="222" hidden="1" customWidth="1"/>
    <col min="12016" max="12016" width="17.28515625" style="222" customWidth="1"/>
    <col min="12017" max="12017" width="12.7109375" style="222" customWidth="1"/>
    <col min="12018" max="12018" width="0" style="222" hidden="1" customWidth="1"/>
    <col min="12019" max="12019" width="5.28515625" style="222" customWidth="1"/>
    <col min="12020" max="12020" width="0" style="222" hidden="1" customWidth="1"/>
    <col min="12021" max="12021" width="17" style="222" customWidth="1"/>
    <col min="12022" max="12022" width="6.28515625" style="222" customWidth="1"/>
    <col min="12023" max="12023" width="0" style="222" hidden="1" customWidth="1"/>
    <col min="12024" max="12024" width="14.28515625" style="222" customWidth="1"/>
    <col min="12025" max="12025" width="7.5703125" style="222" customWidth="1"/>
    <col min="12026" max="12026" width="0" style="222" hidden="1" customWidth="1"/>
    <col min="12027" max="12028" width="14.28515625" style="222" customWidth="1"/>
    <col min="12029" max="12029" width="20.85546875" style="222" customWidth="1"/>
    <col min="12030" max="12030" width="14.42578125" style="222" customWidth="1"/>
    <col min="12031" max="12031" width="15" style="222" customWidth="1"/>
    <col min="12032" max="12032" width="2.7109375" style="222" customWidth="1"/>
    <col min="12033" max="12033" width="11.7109375" style="222" customWidth="1"/>
    <col min="12034" max="12034" width="11.5703125" style="222" customWidth="1"/>
    <col min="12035" max="12035" width="2.28515625" style="222" customWidth="1"/>
    <col min="12036" max="12036" width="41" style="222" customWidth="1"/>
    <col min="12037" max="12037" width="14.28515625" style="222" customWidth="1"/>
    <col min="12038" max="12039" width="11.5703125" style="222" customWidth="1"/>
    <col min="12040" max="12040" width="21.85546875" style="222" customWidth="1"/>
    <col min="12041" max="12232" width="11.42578125" style="222"/>
    <col min="12233" max="12233" width="21.85546875" style="222" customWidth="1"/>
    <col min="12234" max="12234" width="13.85546875" style="222" customWidth="1"/>
    <col min="12235" max="12235" width="38.7109375" style="222" customWidth="1"/>
    <col min="12236" max="12236" width="3" style="222" bestFit="1" customWidth="1"/>
    <col min="12237" max="12237" width="32.28515625" style="222" customWidth="1"/>
    <col min="12238" max="12238" width="46.28515625" style="222" customWidth="1"/>
    <col min="12239" max="12239" width="19" style="222" customWidth="1"/>
    <col min="12240" max="12240" width="0" style="222" hidden="1" customWidth="1"/>
    <col min="12241" max="12241" width="17.7109375" style="222" customWidth="1"/>
    <col min="12242" max="12242" width="0" style="222" hidden="1" customWidth="1"/>
    <col min="12243" max="12243" width="22.28515625" style="222" customWidth="1"/>
    <col min="12244" max="12244" width="5.28515625" style="222" customWidth="1"/>
    <col min="12245" max="12245" width="36.28515625" style="222" customWidth="1"/>
    <col min="12246" max="12246" width="5.7109375" style="222" customWidth="1"/>
    <col min="12247" max="12247" width="0" style="222" hidden="1" customWidth="1"/>
    <col min="12248" max="12248" width="20.7109375" style="222" customWidth="1"/>
    <col min="12249" max="12249" width="4.85546875" style="222" customWidth="1"/>
    <col min="12250" max="12250" width="0" style="222" hidden="1" customWidth="1"/>
    <col min="12251" max="12251" width="24.7109375" style="222" customWidth="1"/>
    <col min="12252" max="12252" width="12.28515625" style="222" customWidth="1"/>
    <col min="12253" max="12253" width="0" style="222" hidden="1" customWidth="1"/>
    <col min="12254" max="12254" width="3.42578125" style="222" customWidth="1"/>
    <col min="12255" max="12255" width="0" style="222" hidden="1" customWidth="1"/>
    <col min="12256" max="12256" width="17.7109375" style="222" customWidth="1"/>
    <col min="12257" max="12257" width="3.42578125" style="222" customWidth="1"/>
    <col min="12258" max="12258" width="0" style="222" hidden="1" customWidth="1"/>
    <col min="12259" max="12259" width="23.7109375" style="222" customWidth="1"/>
    <col min="12260" max="12260" width="10" style="222" customWidth="1"/>
    <col min="12261" max="12261" width="0" style="222" hidden="1" customWidth="1"/>
    <col min="12262" max="12263" width="14.7109375" style="222" customWidth="1"/>
    <col min="12264" max="12264" width="12.85546875" style="222" customWidth="1"/>
    <col min="12265" max="12265" width="3.28515625" style="222" customWidth="1"/>
    <col min="12266" max="12266" width="30.28515625" style="222" customWidth="1"/>
    <col min="12267" max="12267" width="5" style="222" customWidth="1"/>
    <col min="12268" max="12268" width="0" style="222" hidden="1" customWidth="1"/>
    <col min="12269" max="12269" width="14.28515625" style="222" customWidth="1"/>
    <col min="12270" max="12270" width="5.7109375" style="222" customWidth="1"/>
    <col min="12271" max="12271" width="0" style="222" hidden="1" customWidth="1"/>
    <col min="12272" max="12272" width="17.28515625" style="222" customWidth="1"/>
    <col min="12273" max="12273" width="12.7109375" style="222" customWidth="1"/>
    <col min="12274" max="12274" width="0" style="222" hidden="1" customWidth="1"/>
    <col min="12275" max="12275" width="5.28515625" style="222" customWidth="1"/>
    <col min="12276" max="12276" width="0" style="222" hidden="1" customWidth="1"/>
    <col min="12277" max="12277" width="17" style="222" customWidth="1"/>
    <col min="12278" max="12278" width="6.28515625" style="222" customWidth="1"/>
    <col min="12279" max="12279" width="0" style="222" hidden="1" customWidth="1"/>
    <col min="12280" max="12280" width="14.28515625" style="222" customWidth="1"/>
    <col min="12281" max="12281" width="7.5703125" style="222" customWidth="1"/>
    <col min="12282" max="12282" width="0" style="222" hidden="1" customWidth="1"/>
    <col min="12283" max="12284" width="14.28515625" style="222" customWidth="1"/>
    <col min="12285" max="12285" width="20.85546875" style="222" customWidth="1"/>
    <col min="12286" max="12286" width="14.42578125" style="222" customWidth="1"/>
    <col min="12287" max="12287" width="15" style="222" customWidth="1"/>
    <col min="12288" max="12288" width="2.7109375" style="222" customWidth="1"/>
    <col min="12289" max="12289" width="11.7109375" style="222" customWidth="1"/>
    <col min="12290" max="12290" width="11.5703125" style="222" customWidth="1"/>
    <col min="12291" max="12291" width="2.28515625" style="222" customWidth="1"/>
    <col min="12292" max="12292" width="41" style="222" customWidth="1"/>
    <col min="12293" max="12293" width="14.28515625" style="222" customWidth="1"/>
    <col min="12294" max="12295" width="11.5703125" style="222" customWidth="1"/>
    <col min="12296" max="12296" width="21.85546875" style="222" customWidth="1"/>
    <col min="12297" max="12488" width="11.42578125" style="222"/>
    <col min="12489" max="12489" width="21.85546875" style="222" customWidth="1"/>
    <col min="12490" max="12490" width="13.85546875" style="222" customWidth="1"/>
    <col min="12491" max="12491" width="38.7109375" style="222" customWidth="1"/>
    <col min="12492" max="12492" width="3" style="222" bestFit="1" customWidth="1"/>
    <col min="12493" max="12493" width="32.28515625" style="222" customWidth="1"/>
    <col min="12494" max="12494" width="46.28515625" style="222" customWidth="1"/>
    <col min="12495" max="12495" width="19" style="222" customWidth="1"/>
    <col min="12496" max="12496" width="0" style="222" hidden="1" customWidth="1"/>
    <col min="12497" max="12497" width="17.7109375" style="222" customWidth="1"/>
    <col min="12498" max="12498" width="0" style="222" hidden="1" customWidth="1"/>
    <col min="12499" max="12499" width="22.28515625" style="222" customWidth="1"/>
    <col min="12500" max="12500" width="5.28515625" style="222" customWidth="1"/>
    <col min="12501" max="12501" width="36.28515625" style="222" customWidth="1"/>
    <col min="12502" max="12502" width="5.7109375" style="222" customWidth="1"/>
    <col min="12503" max="12503" width="0" style="222" hidden="1" customWidth="1"/>
    <col min="12504" max="12504" width="20.7109375" style="222" customWidth="1"/>
    <col min="12505" max="12505" width="4.85546875" style="222" customWidth="1"/>
    <col min="12506" max="12506" width="0" style="222" hidden="1" customWidth="1"/>
    <col min="12507" max="12507" width="24.7109375" style="222" customWidth="1"/>
    <col min="12508" max="12508" width="12.28515625" style="222" customWidth="1"/>
    <col min="12509" max="12509" width="0" style="222" hidden="1" customWidth="1"/>
    <col min="12510" max="12510" width="3.42578125" style="222" customWidth="1"/>
    <col min="12511" max="12511" width="0" style="222" hidden="1" customWidth="1"/>
    <col min="12512" max="12512" width="17.7109375" style="222" customWidth="1"/>
    <col min="12513" max="12513" width="3.42578125" style="222" customWidth="1"/>
    <col min="12514" max="12514" width="0" style="222" hidden="1" customWidth="1"/>
    <col min="12515" max="12515" width="23.7109375" style="222" customWidth="1"/>
    <col min="12516" max="12516" width="10" style="222" customWidth="1"/>
    <col min="12517" max="12517" width="0" style="222" hidden="1" customWidth="1"/>
    <col min="12518" max="12519" width="14.7109375" style="222" customWidth="1"/>
    <col min="12520" max="12520" width="12.85546875" style="222" customWidth="1"/>
    <col min="12521" max="12521" width="3.28515625" style="222" customWidth="1"/>
    <col min="12522" max="12522" width="30.28515625" style="222" customWidth="1"/>
    <col min="12523" max="12523" width="5" style="222" customWidth="1"/>
    <col min="12524" max="12524" width="0" style="222" hidden="1" customWidth="1"/>
    <col min="12525" max="12525" width="14.28515625" style="222" customWidth="1"/>
    <col min="12526" max="12526" width="5.7109375" style="222" customWidth="1"/>
    <col min="12527" max="12527" width="0" style="222" hidden="1" customWidth="1"/>
    <col min="12528" max="12528" width="17.28515625" style="222" customWidth="1"/>
    <col min="12529" max="12529" width="12.7109375" style="222" customWidth="1"/>
    <col min="12530" max="12530" width="0" style="222" hidden="1" customWidth="1"/>
    <col min="12531" max="12531" width="5.28515625" style="222" customWidth="1"/>
    <col min="12532" max="12532" width="0" style="222" hidden="1" customWidth="1"/>
    <col min="12533" max="12533" width="17" style="222" customWidth="1"/>
    <col min="12534" max="12534" width="6.28515625" style="222" customWidth="1"/>
    <col min="12535" max="12535" width="0" style="222" hidden="1" customWidth="1"/>
    <col min="12536" max="12536" width="14.28515625" style="222" customWidth="1"/>
    <col min="12537" max="12537" width="7.5703125" style="222" customWidth="1"/>
    <col min="12538" max="12538" width="0" style="222" hidden="1" customWidth="1"/>
    <col min="12539" max="12540" width="14.28515625" style="222" customWidth="1"/>
    <col min="12541" max="12541" width="20.85546875" style="222" customWidth="1"/>
    <col min="12542" max="12542" width="14.42578125" style="222" customWidth="1"/>
    <col min="12543" max="12543" width="15" style="222" customWidth="1"/>
    <col min="12544" max="12544" width="2.7109375" style="222" customWidth="1"/>
    <col min="12545" max="12545" width="11.7109375" style="222" customWidth="1"/>
    <col min="12546" max="12546" width="11.5703125" style="222" customWidth="1"/>
    <col min="12547" max="12547" width="2.28515625" style="222" customWidth="1"/>
    <col min="12548" max="12548" width="41" style="222" customWidth="1"/>
    <col min="12549" max="12549" width="14.28515625" style="222" customWidth="1"/>
    <col min="12550" max="12551" width="11.5703125" style="222" customWidth="1"/>
    <col min="12552" max="12552" width="21.85546875" style="222" customWidth="1"/>
    <col min="12553" max="12744" width="11.42578125" style="222"/>
    <col min="12745" max="12745" width="21.85546875" style="222" customWidth="1"/>
    <col min="12746" max="12746" width="13.85546875" style="222" customWidth="1"/>
    <col min="12747" max="12747" width="38.7109375" style="222" customWidth="1"/>
    <col min="12748" max="12748" width="3" style="222" bestFit="1" customWidth="1"/>
    <col min="12749" max="12749" width="32.28515625" style="222" customWidth="1"/>
    <col min="12750" max="12750" width="46.28515625" style="222" customWidth="1"/>
    <col min="12751" max="12751" width="19" style="222" customWidth="1"/>
    <col min="12752" max="12752" width="0" style="222" hidden="1" customWidth="1"/>
    <col min="12753" max="12753" width="17.7109375" style="222" customWidth="1"/>
    <col min="12754" max="12754" width="0" style="222" hidden="1" customWidth="1"/>
    <col min="12755" max="12755" width="22.28515625" style="222" customWidth="1"/>
    <col min="12756" max="12756" width="5.28515625" style="222" customWidth="1"/>
    <col min="12757" max="12757" width="36.28515625" style="222" customWidth="1"/>
    <col min="12758" max="12758" width="5.7109375" style="222" customWidth="1"/>
    <col min="12759" max="12759" width="0" style="222" hidden="1" customWidth="1"/>
    <col min="12760" max="12760" width="20.7109375" style="222" customWidth="1"/>
    <col min="12761" max="12761" width="4.85546875" style="222" customWidth="1"/>
    <col min="12762" max="12762" width="0" style="222" hidden="1" customWidth="1"/>
    <col min="12763" max="12763" width="24.7109375" style="222" customWidth="1"/>
    <col min="12764" max="12764" width="12.28515625" style="222" customWidth="1"/>
    <col min="12765" max="12765" width="0" style="222" hidden="1" customWidth="1"/>
    <col min="12766" max="12766" width="3.42578125" style="222" customWidth="1"/>
    <col min="12767" max="12767" width="0" style="222" hidden="1" customWidth="1"/>
    <col min="12768" max="12768" width="17.7109375" style="222" customWidth="1"/>
    <col min="12769" max="12769" width="3.42578125" style="222" customWidth="1"/>
    <col min="12770" max="12770" width="0" style="222" hidden="1" customWidth="1"/>
    <col min="12771" max="12771" width="23.7109375" style="222" customWidth="1"/>
    <col min="12772" max="12772" width="10" style="222" customWidth="1"/>
    <col min="12773" max="12773" width="0" style="222" hidden="1" customWidth="1"/>
    <col min="12774" max="12775" width="14.7109375" style="222" customWidth="1"/>
    <col min="12776" max="12776" width="12.85546875" style="222" customWidth="1"/>
    <col min="12777" max="12777" width="3.28515625" style="222" customWidth="1"/>
    <col min="12778" max="12778" width="30.28515625" style="222" customWidth="1"/>
    <col min="12779" max="12779" width="5" style="222" customWidth="1"/>
    <col min="12780" max="12780" width="0" style="222" hidden="1" customWidth="1"/>
    <col min="12781" max="12781" width="14.28515625" style="222" customWidth="1"/>
    <col min="12782" max="12782" width="5.7109375" style="222" customWidth="1"/>
    <col min="12783" max="12783" width="0" style="222" hidden="1" customWidth="1"/>
    <col min="12784" max="12784" width="17.28515625" style="222" customWidth="1"/>
    <col min="12785" max="12785" width="12.7109375" style="222" customWidth="1"/>
    <col min="12786" max="12786" width="0" style="222" hidden="1" customWidth="1"/>
    <col min="12787" max="12787" width="5.28515625" style="222" customWidth="1"/>
    <col min="12788" max="12788" width="0" style="222" hidden="1" customWidth="1"/>
    <col min="12789" max="12789" width="17" style="222" customWidth="1"/>
    <col min="12790" max="12790" width="6.28515625" style="222" customWidth="1"/>
    <col min="12791" max="12791" width="0" style="222" hidden="1" customWidth="1"/>
    <col min="12792" max="12792" width="14.28515625" style="222" customWidth="1"/>
    <col min="12793" max="12793" width="7.5703125" style="222" customWidth="1"/>
    <col min="12794" max="12794" width="0" style="222" hidden="1" customWidth="1"/>
    <col min="12795" max="12796" width="14.28515625" style="222" customWidth="1"/>
    <col min="12797" max="12797" width="20.85546875" style="222" customWidth="1"/>
    <col min="12798" max="12798" width="14.42578125" style="222" customWidth="1"/>
    <col min="12799" max="12799" width="15" style="222" customWidth="1"/>
    <col min="12800" max="12800" width="2.7109375" style="222" customWidth="1"/>
    <col min="12801" max="12801" width="11.7109375" style="222" customWidth="1"/>
    <col min="12802" max="12802" width="11.5703125" style="222" customWidth="1"/>
    <col min="12803" max="12803" width="2.28515625" style="222" customWidth="1"/>
    <col min="12804" max="12804" width="41" style="222" customWidth="1"/>
    <col min="12805" max="12805" width="14.28515625" style="222" customWidth="1"/>
    <col min="12806" max="12807" width="11.5703125" style="222" customWidth="1"/>
    <col min="12808" max="12808" width="21.85546875" style="222" customWidth="1"/>
    <col min="12809" max="13000" width="11.42578125" style="222"/>
    <col min="13001" max="13001" width="21.85546875" style="222" customWidth="1"/>
    <col min="13002" max="13002" width="13.85546875" style="222" customWidth="1"/>
    <col min="13003" max="13003" width="38.7109375" style="222" customWidth="1"/>
    <col min="13004" max="13004" width="3" style="222" bestFit="1" customWidth="1"/>
    <col min="13005" max="13005" width="32.28515625" style="222" customWidth="1"/>
    <col min="13006" max="13006" width="46.28515625" style="222" customWidth="1"/>
    <col min="13007" max="13007" width="19" style="222" customWidth="1"/>
    <col min="13008" max="13008" width="0" style="222" hidden="1" customWidth="1"/>
    <col min="13009" max="13009" width="17.7109375" style="222" customWidth="1"/>
    <col min="13010" max="13010" width="0" style="222" hidden="1" customWidth="1"/>
    <col min="13011" max="13011" width="22.28515625" style="222" customWidth="1"/>
    <col min="13012" max="13012" width="5.28515625" style="222" customWidth="1"/>
    <col min="13013" max="13013" width="36.28515625" style="222" customWidth="1"/>
    <col min="13014" max="13014" width="5.7109375" style="222" customWidth="1"/>
    <col min="13015" max="13015" width="0" style="222" hidden="1" customWidth="1"/>
    <col min="13016" max="13016" width="20.7109375" style="222" customWidth="1"/>
    <col min="13017" max="13017" width="4.85546875" style="222" customWidth="1"/>
    <col min="13018" max="13018" width="0" style="222" hidden="1" customWidth="1"/>
    <col min="13019" max="13019" width="24.7109375" style="222" customWidth="1"/>
    <col min="13020" max="13020" width="12.28515625" style="222" customWidth="1"/>
    <col min="13021" max="13021" width="0" style="222" hidden="1" customWidth="1"/>
    <col min="13022" max="13022" width="3.42578125" style="222" customWidth="1"/>
    <col min="13023" max="13023" width="0" style="222" hidden="1" customWidth="1"/>
    <col min="13024" max="13024" width="17.7109375" style="222" customWidth="1"/>
    <col min="13025" max="13025" width="3.42578125" style="222" customWidth="1"/>
    <col min="13026" max="13026" width="0" style="222" hidden="1" customWidth="1"/>
    <col min="13027" max="13027" width="23.7109375" style="222" customWidth="1"/>
    <col min="13028" max="13028" width="10" style="222" customWidth="1"/>
    <col min="13029" max="13029" width="0" style="222" hidden="1" customWidth="1"/>
    <col min="13030" max="13031" width="14.7109375" style="222" customWidth="1"/>
    <col min="13032" max="13032" width="12.85546875" style="222" customWidth="1"/>
    <col min="13033" max="13033" width="3.28515625" style="222" customWidth="1"/>
    <col min="13034" max="13034" width="30.28515625" style="222" customWidth="1"/>
    <col min="13035" max="13035" width="5" style="222" customWidth="1"/>
    <col min="13036" max="13036" width="0" style="222" hidden="1" customWidth="1"/>
    <col min="13037" max="13037" width="14.28515625" style="222" customWidth="1"/>
    <col min="13038" max="13038" width="5.7109375" style="222" customWidth="1"/>
    <col min="13039" max="13039" width="0" style="222" hidden="1" customWidth="1"/>
    <col min="13040" max="13040" width="17.28515625" style="222" customWidth="1"/>
    <col min="13041" max="13041" width="12.7109375" style="222" customWidth="1"/>
    <col min="13042" max="13042" width="0" style="222" hidden="1" customWidth="1"/>
    <col min="13043" max="13043" width="5.28515625" style="222" customWidth="1"/>
    <col min="13044" max="13044" width="0" style="222" hidden="1" customWidth="1"/>
    <col min="13045" max="13045" width="17" style="222" customWidth="1"/>
    <col min="13046" max="13046" width="6.28515625" style="222" customWidth="1"/>
    <col min="13047" max="13047" width="0" style="222" hidden="1" customWidth="1"/>
    <col min="13048" max="13048" width="14.28515625" style="222" customWidth="1"/>
    <col min="13049" max="13049" width="7.5703125" style="222" customWidth="1"/>
    <col min="13050" max="13050" width="0" style="222" hidden="1" customWidth="1"/>
    <col min="13051" max="13052" width="14.28515625" style="222" customWidth="1"/>
    <col min="13053" max="13053" width="20.85546875" style="222" customWidth="1"/>
    <col min="13054" max="13054" width="14.42578125" style="222" customWidth="1"/>
    <col min="13055" max="13055" width="15" style="222" customWidth="1"/>
    <col min="13056" max="13056" width="2.7109375" style="222" customWidth="1"/>
    <col min="13057" max="13057" width="11.7109375" style="222" customWidth="1"/>
    <col min="13058" max="13058" width="11.5703125" style="222" customWidth="1"/>
    <col min="13059" max="13059" width="2.28515625" style="222" customWidth="1"/>
    <col min="13060" max="13060" width="41" style="222" customWidth="1"/>
    <col min="13061" max="13061" width="14.28515625" style="222" customWidth="1"/>
    <col min="13062" max="13063" width="11.5703125" style="222" customWidth="1"/>
    <col min="13064" max="13064" width="21.85546875" style="222" customWidth="1"/>
    <col min="13065" max="13256" width="11.42578125" style="222"/>
    <col min="13257" max="13257" width="21.85546875" style="222" customWidth="1"/>
    <col min="13258" max="13258" width="13.85546875" style="222" customWidth="1"/>
    <col min="13259" max="13259" width="38.7109375" style="222" customWidth="1"/>
    <col min="13260" max="13260" width="3" style="222" bestFit="1" customWidth="1"/>
    <col min="13261" max="13261" width="32.28515625" style="222" customWidth="1"/>
    <col min="13262" max="13262" width="46.28515625" style="222" customWidth="1"/>
    <col min="13263" max="13263" width="19" style="222" customWidth="1"/>
    <col min="13264" max="13264" width="0" style="222" hidden="1" customWidth="1"/>
    <col min="13265" max="13265" width="17.7109375" style="222" customWidth="1"/>
    <col min="13266" max="13266" width="0" style="222" hidden="1" customWidth="1"/>
    <col min="13267" max="13267" width="22.28515625" style="222" customWidth="1"/>
    <col min="13268" max="13268" width="5.28515625" style="222" customWidth="1"/>
    <col min="13269" max="13269" width="36.28515625" style="222" customWidth="1"/>
    <col min="13270" max="13270" width="5.7109375" style="222" customWidth="1"/>
    <col min="13271" max="13271" width="0" style="222" hidden="1" customWidth="1"/>
    <col min="13272" max="13272" width="20.7109375" style="222" customWidth="1"/>
    <col min="13273" max="13273" width="4.85546875" style="222" customWidth="1"/>
    <col min="13274" max="13274" width="0" style="222" hidden="1" customWidth="1"/>
    <col min="13275" max="13275" width="24.7109375" style="222" customWidth="1"/>
    <col min="13276" max="13276" width="12.28515625" style="222" customWidth="1"/>
    <col min="13277" max="13277" width="0" style="222" hidden="1" customWidth="1"/>
    <col min="13278" max="13278" width="3.42578125" style="222" customWidth="1"/>
    <col min="13279" max="13279" width="0" style="222" hidden="1" customWidth="1"/>
    <col min="13280" max="13280" width="17.7109375" style="222" customWidth="1"/>
    <col min="13281" max="13281" width="3.42578125" style="222" customWidth="1"/>
    <col min="13282" max="13282" width="0" style="222" hidden="1" customWidth="1"/>
    <col min="13283" max="13283" width="23.7109375" style="222" customWidth="1"/>
    <col min="13284" max="13284" width="10" style="222" customWidth="1"/>
    <col min="13285" max="13285" width="0" style="222" hidden="1" customWidth="1"/>
    <col min="13286" max="13287" width="14.7109375" style="222" customWidth="1"/>
    <col min="13288" max="13288" width="12.85546875" style="222" customWidth="1"/>
    <col min="13289" max="13289" width="3.28515625" style="222" customWidth="1"/>
    <col min="13290" max="13290" width="30.28515625" style="222" customWidth="1"/>
    <col min="13291" max="13291" width="5" style="222" customWidth="1"/>
    <col min="13292" max="13292" width="0" style="222" hidden="1" customWidth="1"/>
    <col min="13293" max="13293" width="14.28515625" style="222" customWidth="1"/>
    <col min="13294" max="13294" width="5.7109375" style="222" customWidth="1"/>
    <col min="13295" max="13295" width="0" style="222" hidden="1" customWidth="1"/>
    <col min="13296" max="13296" width="17.28515625" style="222" customWidth="1"/>
    <col min="13297" max="13297" width="12.7109375" style="222" customWidth="1"/>
    <col min="13298" max="13298" width="0" style="222" hidden="1" customWidth="1"/>
    <col min="13299" max="13299" width="5.28515625" style="222" customWidth="1"/>
    <col min="13300" max="13300" width="0" style="222" hidden="1" customWidth="1"/>
    <col min="13301" max="13301" width="17" style="222" customWidth="1"/>
    <col min="13302" max="13302" width="6.28515625" style="222" customWidth="1"/>
    <col min="13303" max="13303" width="0" style="222" hidden="1" customWidth="1"/>
    <col min="13304" max="13304" width="14.28515625" style="222" customWidth="1"/>
    <col min="13305" max="13305" width="7.5703125" style="222" customWidth="1"/>
    <col min="13306" max="13306" width="0" style="222" hidden="1" customWidth="1"/>
    <col min="13307" max="13308" width="14.28515625" style="222" customWidth="1"/>
    <col min="13309" max="13309" width="20.85546875" style="222" customWidth="1"/>
    <col min="13310" max="13310" width="14.42578125" style="222" customWidth="1"/>
    <col min="13311" max="13311" width="15" style="222" customWidth="1"/>
    <col min="13312" max="13312" width="2.7109375" style="222" customWidth="1"/>
    <col min="13313" max="13313" width="11.7109375" style="222" customWidth="1"/>
    <col min="13314" max="13314" width="11.5703125" style="222" customWidth="1"/>
    <col min="13315" max="13315" width="2.28515625" style="222" customWidth="1"/>
    <col min="13316" max="13316" width="41" style="222" customWidth="1"/>
    <col min="13317" max="13317" width="14.28515625" style="222" customWidth="1"/>
    <col min="13318" max="13319" width="11.5703125" style="222" customWidth="1"/>
    <col min="13320" max="13320" width="21.85546875" style="222" customWidth="1"/>
    <col min="13321" max="13512" width="11.42578125" style="222"/>
    <col min="13513" max="13513" width="21.85546875" style="222" customWidth="1"/>
    <col min="13514" max="13514" width="13.85546875" style="222" customWidth="1"/>
    <col min="13515" max="13515" width="38.7109375" style="222" customWidth="1"/>
    <col min="13516" max="13516" width="3" style="222" bestFit="1" customWidth="1"/>
    <col min="13517" max="13517" width="32.28515625" style="222" customWidth="1"/>
    <col min="13518" max="13518" width="46.28515625" style="222" customWidth="1"/>
    <col min="13519" max="13519" width="19" style="222" customWidth="1"/>
    <col min="13520" max="13520" width="0" style="222" hidden="1" customWidth="1"/>
    <col min="13521" max="13521" width="17.7109375" style="222" customWidth="1"/>
    <col min="13522" max="13522" width="0" style="222" hidden="1" customWidth="1"/>
    <col min="13523" max="13523" width="22.28515625" style="222" customWidth="1"/>
    <col min="13524" max="13524" width="5.28515625" style="222" customWidth="1"/>
    <col min="13525" max="13525" width="36.28515625" style="222" customWidth="1"/>
    <col min="13526" max="13526" width="5.7109375" style="222" customWidth="1"/>
    <col min="13527" max="13527" width="0" style="222" hidden="1" customWidth="1"/>
    <col min="13528" max="13528" width="20.7109375" style="222" customWidth="1"/>
    <col min="13529" max="13529" width="4.85546875" style="222" customWidth="1"/>
    <col min="13530" max="13530" width="0" style="222" hidden="1" customWidth="1"/>
    <col min="13531" max="13531" width="24.7109375" style="222" customWidth="1"/>
    <col min="13532" max="13532" width="12.28515625" style="222" customWidth="1"/>
    <col min="13533" max="13533" width="0" style="222" hidden="1" customWidth="1"/>
    <col min="13534" max="13534" width="3.42578125" style="222" customWidth="1"/>
    <col min="13535" max="13535" width="0" style="222" hidden="1" customWidth="1"/>
    <col min="13536" max="13536" width="17.7109375" style="222" customWidth="1"/>
    <col min="13537" max="13537" width="3.42578125" style="222" customWidth="1"/>
    <col min="13538" max="13538" width="0" style="222" hidden="1" customWidth="1"/>
    <col min="13539" max="13539" width="23.7109375" style="222" customWidth="1"/>
    <col min="13540" max="13540" width="10" style="222" customWidth="1"/>
    <col min="13541" max="13541" width="0" style="222" hidden="1" customWidth="1"/>
    <col min="13542" max="13543" width="14.7109375" style="222" customWidth="1"/>
    <col min="13544" max="13544" width="12.85546875" style="222" customWidth="1"/>
    <col min="13545" max="13545" width="3.28515625" style="222" customWidth="1"/>
    <col min="13546" max="13546" width="30.28515625" style="222" customWidth="1"/>
    <col min="13547" max="13547" width="5" style="222" customWidth="1"/>
    <col min="13548" max="13548" width="0" style="222" hidden="1" customWidth="1"/>
    <col min="13549" max="13549" width="14.28515625" style="222" customWidth="1"/>
    <col min="13550" max="13550" width="5.7109375" style="222" customWidth="1"/>
    <col min="13551" max="13551" width="0" style="222" hidden="1" customWidth="1"/>
    <col min="13552" max="13552" width="17.28515625" style="222" customWidth="1"/>
    <col min="13553" max="13553" width="12.7109375" style="222" customWidth="1"/>
    <col min="13554" max="13554" width="0" style="222" hidden="1" customWidth="1"/>
    <col min="13555" max="13555" width="5.28515625" style="222" customWidth="1"/>
    <col min="13556" max="13556" width="0" style="222" hidden="1" customWidth="1"/>
    <col min="13557" max="13557" width="17" style="222" customWidth="1"/>
    <col min="13558" max="13558" width="6.28515625" style="222" customWidth="1"/>
    <col min="13559" max="13559" width="0" style="222" hidden="1" customWidth="1"/>
    <col min="13560" max="13560" width="14.28515625" style="222" customWidth="1"/>
    <col min="13561" max="13561" width="7.5703125" style="222" customWidth="1"/>
    <col min="13562" max="13562" width="0" style="222" hidden="1" customWidth="1"/>
    <col min="13563" max="13564" width="14.28515625" style="222" customWidth="1"/>
    <col min="13565" max="13565" width="20.85546875" style="222" customWidth="1"/>
    <col min="13566" max="13566" width="14.42578125" style="222" customWidth="1"/>
    <col min="13567" max="13567" width="15" style="222" customWidth="1"/>
    <col min="13568" max="13568" width="2.7109375" style="222" customWidth="1"/>
    <col min="13569" max="13569" width="11.7109375" style="222" customWidth="1"/>
    <col min="13570" max="13570" width="11.5703125" style="222" customWidth="1"/>
    <col min="13571" max="13571" width="2.28515625" style="222" customWidth="1"/>
    <col min="13572" max="13572" width="41" style="222" customWidth="1"/>
    <col min="13573" max="13573" width="14.28515625" style="222" customWidth="1"/>
    <col min="13574" max="13575" width="11.5703125" style="222" customWidth="1"/>
    <col min="13576" max="13576" width="21.85546875" style="222" customWidth="1"/>
    <col min="13577" max="13768" width="11.42578125" style="222"/>
    <col min="13769" max="13769" width="21.85546875" style="222" customWidth="1"/>
    <col min="13770" max="13770" width="13.85546875" style="222" customWidth="1"/>
    <col min="13771" max="13771" width="38.7109375" style="222" customWidth="1"/>
    <col min="13772" max="13772" width="3" style="222" bestFit="1" customWidth="1"/>
    <col min="13773" max="13773" width="32.28515625" style="222" customWidth="1"/>
    <col min="13774" max="13774" width="46.28515625" style="222" customWidth="1"/>
    <col min="13775" max="13775" width="19" style="222" customWidth="1"/>
    <col min="13776" max="13776" width="0" style="222" hidden="1" customWidth="1"/>
    <col min="13777" max="13777" width="17.7109375" style="222" customWidth="1"/>
    <col min="13778" max="13778" width="0" style="222" hidden="1" customWidth="1"/>
    <col min="13779" max="13779" width="22.28515625" style="222" customWidth="1"/>
    <col min="13780" max="13780" width="5.28515625" style="222" customWidth="1"/>
    <col min="13781" max="13781" width="36.28515625" style="222" customWidth="1"/>
    <col min="13782" max="13782" width="5.7109375" style="222" customWidth="1"/>
    <col min="13783" max="13783" width="0" style="222" hidden="1" customWidth="1"/>
    <col min="13784" max="13784" width="20.7109375" style="222" customWidth="1"/>
    <col min="13785" max="13785" width="4.85546875" style="222" customWidth="1"/>
    <col min="13786" max="13786" width="0" style="222" hidden="1" customWidth="1"/>
    <col min="13787" max="13787" width="24.7109375" style="222" customWidth="1"/>
    <col min="13788" max="13788" width="12.28515625" style="222" customWidth="1"/>
    <col min="13789" max="13789" width="0" style="222" hidden="1" customWidth="1"/>
    <col min="13790" max="13790" width="3.42578125" style="222" customWidth="1"/>
    <col min="13791" max="13791" width="0" style="222" hidden="1" customWidth="1"/>
    <col min="13792" max="13792" width="17.7109375" style="222" customWidth="1"/>
    <col min="13793" max="13793" width="3.42578125" style="222" customWidth="1"/>
    <col min="13794" max="13794" width="0" style="222" hidden="1" customWidth="1"/>
    <col min="13795" max="13795" width="23.7109375" style="222" customWidth="1"/>
    <col min="13796" max="13796" width="10" style="222" customWidth="1"/>
    <col min="13797" max="13797" width="0" style="222" hidden="1" customWidth="1"/>
    <col min="13798" max="13799" width="14.7109375" style="222" customWidth="1"/>
    <col min="13800" max="13800" width="12.85546875" style="222" customWidth="1"/>
    <col min="13801" max="13801" width="3.28515625" style="222" customWidth="1"/>
    <col min="13802" max="13802" width="30.28515625" style="222" customWidth="1"/>
    <col min="13803" max="13803" width="5" style="222" customWidth="1"/>
    <col min="13804" max="13804" width="0" style="222" hidden="1" customWidth="1"/>
    <col min="13805" max="13805" width="14.28515625" style="222" customWidth="1"/>
    <col min="13806" max="13806" width="5.7109375" style="222" customWidth="1"/>
    <col min="13807" max="13807" width="0" style="222" hidden="1" customWidth="1"/>
    <col min="13808" max="13808" width="17.28515625" style="222" customWidth="1"/>
    <col min="13809" max="13809" width="12.7109375" style="222" customWidth="1"/>
    <col min="13810" max="13810" width="0" style="222" hidden="1" customWidth="1"/>
    <col min="13811" max="13811" width="5.28515625" style="222" customWidth="1"/>
    <col min="13812" max="13812" width="0" style="222" hidden="1" customWidth="1"/>
    <col min="13813" max="13813" width="17" style="222" customWidth="1"/>
    <col min="13814" max="13814" width="6.28515625" style="222" customWidth="1"/>
    <col min="13815" max="13815" width="0" style="222" hidden="1" customWidth="1"/>
    <col min="13816" max="13816" width="14.28515625" style="222" customWidth="1"/>
    <col min="13817" max="13817" width="7.5703125" style="222" customWidth="1"/>
    <col min="13818" max="13818" width="0" style="222" hidden="1" customWidth="1"/>
    <col min="13819" max="13820" width="14.28515625" style="222" customWidth="1"/>
    <col min="13821" max="13821" width="20.85546875" style="222" customWidth="1"/>
    <col min="13822" max="13822" width="14.42578125" style="222" customWidth="1"/>
    <col min="13823" max="13823" width="15" style="222" customWidth="1"/>
    <col min="13824" max="13824" width="2.7109375" style="222" customWidth="1"/>
    <col min="13825" max="13825" width="11.7109375" style="222" customWidth="1"/>
    <col min="13826" max="13826" width="11.5703125" style="222" customWidth="1"/>
    <col min="13827" max="13827" width="2.28515625" style="222" customWidth="1"/>
    <col min="13828" max="13828" width="41" style="222" customWidth="1"/>
    <col min="13829" max="13829" width="14.28515625" style="222" customWidth="1"/>
    <col min="13830" max="13831" width="11.5703125" style="222" customWidth="1"/>
    <col min="13832" max="13832" width="21.85546875" style="222" customWidth="1"/>
    <col min="13833" max="14024" width="11.42578125" style="222"/>
    <col min="14025" max="14025" width="21.85546875" style="222" customWidth="1"/>
    <col min="14026" max="14026" width="13.85546875" style="222" customWidth="1"/>
    <col min="14027" max="14027" width="38.7109375" style="222" customWidth="1"/>
    <col min="14028" max="14028" width="3" style="222" bestFit="1" customWidth="1"/>
    <col min="14029" max="14029" width="32.28515625" style="222" customWidth="1"/>
    <col min="14030" max="14030" width="46.28515625" style="222" customWidth="1"/>
    <col min="14031" max="14031" width="19" style="222" customWidth="1"/>
    <col min="14032" max="14032" width="0" style="222" hidden="1" customWidth="1"/>
    <col min="14033" max="14033" width="17.7109375" style="222" customWidth="1"/>
    <col min="14034" max="14034" width="0" style="222" hidden="1" customWidth="1"/>
    <col min="14035" max="14035" width="22.28515625" style="222" customWidth="1"/>
    <col min="14036" max="14036" width="5.28515625" style="222" customWidth="1"/>
    <col min="14037" max="14037" width="36.28515625" style="222" customWidth="1"/>
    <col min="14038" max="14038" width="5.7109375" style="222" customWidth="1"/>
    <col min="14039" max="14039" width="0" style="222" hidden="1" customWidth="1"/>
    <col min="14040" max="14040" width="20.7109375" style="222" customWidth="1"/>
    <col min="14041" max="14041" width="4.85546875" style="222" customWidth="1"/>
    <col min="14042" max="14042" width="0" style="222" hidden="1" customWidth="1"/>
    <col min="14043" max="14043" width="24.7109375" style="222" customWidth="1"/>
    <col min="14044" max="14044" width="12.28515625" style="222" customWidth="1"/>
    <col min="14045" max="14045" width="0" style="222" hidden="1" customWidth="1"/>
    <col min="14046" max="14046" width="3.42578125" style="222" customWidth="1"/>
    <col min="14047" max="14047" width="0" style="222" hidden="1" customWidth="1"/>
    <col min="14048" max="14048" width="17.7109375" style="222" customWidth="1"/>
    <col min="14049" max="14049" width="3.42578125" style="222" customWidth="1"/>
    <col min="14050" max="14050" width="0" style="222" hidden="1" customWidth="1"/>
    <col min="14051" max="14051" width="23.7109375" style="222" customWidth="1"/>
    <col min="14052" max="14052" width="10" style="222" customWidth="1"/>
    <col min="14053" max="14053" width="0" style="222" hidden="1" customWidth="1"/>
    <col min="14054" max="14055" width="14.7109375" style="222" customWidth="1"/>
    <col min="14056" max="14056" width="12.85546875" style="222" customWidth="1"/>
    <col min="14057" max="14057" width="3.28515625" style="222" customWidth="1"/>
    <col min="14058" max="14058" width="30.28515625" style="222" customWidth="1"/>
    <col min="14059" max="14059" width="5" style="222" customWidth="1"/>
    <col min="14060" max="14060" width="0" style="222" hidden="1" customWidth="1"/>
    <col min="14061" max="14061" width="14.28515625" style="222" customWidth="1"/>
    <col min="14062" max="14062" width="5.7109375" style="222" customWidth="1"/>
    <col min="14063" max="14063" width="0" style="222" hidden="1" customWidth="1"/>
    <col min="14064" max="14064" width="17.28515625" style="222" customWidth="1"/>
    <col min="14065" max="14065" width="12.7109375" style="222" customWidth="1"/>
    <col min="14066" max="14066" width="0" style="222" hidden="1" customWidth="1"/>
    <col min="14067" max="14067" width="5.28515625" style="222" customWidth="1"/>
    <col min="14068" max="14068" width="0" style="222" hidden="1" customWidth="1"/>
    <col min="14069" max="14069" width="17" style="222" customWidth="1"/>
    <col min="14070" max="14070" width="6.28515625" style="222" customWidth="1"/>
    <col min="14071" max="14071" width="0" style="222" hidden="1" customWidth="1"/>
    <col min="14072" max="14072" width="14.28515625" style="222" customWidth="1"/>
    <col min="14073" max="14073" width="7.5703125" style="222" customWidth="1"/>
    <col min="14074" max="14074" width="0" style="222" hidden="1" customWidth="1"/>
    <col min="14075" max="14076" width="14.28515625" style="222" customWidth="1"/>
    <col min="14077" max="14077" width="20.85546875" style="222" customWidth="1"/>
    <col min="14078" max="14078" width="14.42578125" style="222" customWidth="1"/>
    <col min="14079" max="14079" width="15" style="222" customWidth="1"/>
    <col min="14080" max="14080" width="2.7109375" style="222" customWidth="1"/>
    <col min="14081" max="14081" width="11.7109375" style="222" customWidth="1"/>
    <col min="14082" max="14082" width="11.5703125" style="222" customWidth="1"/>
    <col min="14083" max="14083" width="2.28515625" style="222" customWidth="1"/>
    <col min="14084" max="14084" width="41" style="222" customWidth="1"/>
    <col min="14085" max="14085" width="14.28515625" style="222" customWidth="1"/>
    <col min="14086" max="14087" width="11.5703125" style="222" customWidth="1"/>
    <col min="14088" max="14088" width="21.85546875" style="222" customWidth="1"/>
    <col min="14089" max="14280" width="11.42578125" style="222"/>
    <col min="14281" max="14281" width="21.85546875" style="222" customWidth="1"/>
    <col min="14282" max="14282" width="13.85546875" style="222" customWidth="1"/>
    <col min="14283" max="14283" width="38.7109375" style="222" customWidth="1"/>
    <col min="14284" max="14284" width="3" style="222" bestFit="1" customWidth="1"/>
    <col min="14285" max="14285" width="32.28515625" style="222" customWidth="1"/>
    <col min="14286" max="14286" width="46.28515625" style="222" customWidth="1"/>
    <col min="14287" max="14287" width="19" style="222" customWidth="1"/>
    <col min="14288" max="14288" width="0" style="222" hidden="1" customWidth="1"/>
    <col min="14289" max="14289" width="17.7109375" style="222" customWidth="1"/>
    <col min="14290" max="14290" width="0" style="222" hidden="1" customWidth="1"/>
    <col min="14291" max="14291" width="22.28515625" style="222" customWidth="1"/>
    <col min="14292" max="14292" width="5.28515625" style="222" customWidth="1"/>
    <col min="14293" max="14293" width="36.28515625" style="222" customWidth="1"/>
    <col min="14294" max="14294" width="5.7109375" style="222" customWidth="1"/>
    <col min="14295" max="14295" width="0" style="222" hidden="1" customWidth="1"/>
    <col min="14296" max="14296" width="20.7109375" style="222" customWidth="1"/>
    <col min="14297" max="14297" width="4.85546875" style="222" customWidth="1"/>
    <col min="14298" max="14298" width="0" style="222" hidden="1" customWidth="1"/>
    <col min="14299" max="14299" width="24.7109375" style="222" customWidth="1"/>
    <col min="14300" max="14300" width="12.28515625" style="222" customWidth="1"/>
    <col min="14301" max="14301" width="0" style="222" hidden="1" customWidth="1"/>
    <col min="14302" max="14302" width="3.42578125" style="222" customWidth="1"/>
    <col min="14303" max="14303" width="0" style="222" hidden="1" customWidth="1"/>
    <col min="14304" max="14304" width="17.7109375" style="222" customWidth="1"/>
    <col min="14305" max="14305" width="3.42578125" style="222" customWidth="1"/>
    <col min="14306" max="14306" width="0" style="222" hidden="1" customWidth="1"/>
    <col min="14307" max="14307" width="23.7109375" style="222" customWidth="1"/>
    <col min="14308" max="14308" width="10" style="222" customWidth="1"/>
    <col min="14309" max="14309" width="0" style="222" hidden="1" customWidth="1"/>
    <col min="14310" max="14311" width="14.7109375" style="222" customWidth="1"/>
    <col min="14312" max="14312" width="12.85546875" style="222" customWidth="1"/>
    <col min="14313" max="14313" width="3.28515625" style="222" customWidth="1"/>
    <col min="14314" max="14314" width="30.28515625" style="222" customWidth="1"/>
    <col min="14315" max="14315" width="5" style="222" customWidth="1"/>
    <col min="14316" max="14316" width="0" style="222" hidden="1" customWidth="1"/>
    <col min="14317" max="14317" width="14.28515625" style="222" customWidth="1"/>
    <col min="14318" max="14318" width="5.7109375" style="222" customWidth="1"/>
    <col min="14319" max="14319" width="0" style="222" hidden="1" customWidth="1"/>
    <col min="14320" max="14320" width="17.28515625" style="222" customWidth="1"/>
    <col min="14321" max="14321" width="12.7109375" style="222" customWidth="1"/>
    <col min="14322" max="14322" width="0" style="222" hidden="1" customWidth="1"/>
    <col min="14323" max="14323" width="5.28515625" style="222" customWidth="1"/>
    <col min="14324" max="14324" width="0" style="222" hidden="1" customWidth="1"/>
    <col min="14325" max="14325" width="17" style="222" customWidth="1"/>
    <col min="14326" max="14326" width="6.28515625" style="222" customWidth="1"/>
    <col min="14327" max="14327" width="0" style="222" hidden="1" customWidth="1"/>
    <col min="14328" max="14328" width="14.28515625" style="222" customWidth="1"/>
    <col min="14329" max="14329" width="7.5703125" style="222" customWidth="1"/>
    <col min="14330" max="14330" width="0" style="222" hidden="1" customWidth="1"/>
    <col min="14331" max="14332" width="14.28515625" style="222" customWidth="1"/>
    <col min="14333" max="14333" width="20.85546875" style="222" customWidth="1"/>
    <col min="14334" max="14334" width="14.42578125" style="222" customWidth="1"/>
    <col min="14335" max="14335" width="15" style="222" customWidth="1"/>
    <col min="14336" max="14336" width="2.7109375" style="222" customWidth="1"/>
    <col min="14337" max="14337" width="11.7109375" style="222" customWidth="1"/>
    <col min="14338" max="14338" width="11.5703125" style="222" customWidth="1"/>
    <col min="14339" max="14339" width="2.28515625" style="222" customWidth="1"/>
    <col min="14340" max="14340" width="41" style="222" customWidth="1"/>
    <col min="14341" max="14341" width="14.28515625" style="222" customWidth="1"/>
    <col min="14342" max="14343" width="11.5703125" style="222" customWidth="1"/>
    <col min="14344" max="14344" width="21.85546875" style="222" customWidth="1"/>
    <col min="14345" max="14536" width="11.42578125" style="222"/>
    <col min="14537" max="14537" width="21.85546875" style="222" customWidth="1"/>
    <col min="14538" max="14538" width="13.85546875" style="222" customWidth="1"/>
    <col min="14539" max="14539" width="38.7109375" style="222" customWidth="1"/>
    <col min="14540" max="14540" width="3" style="222" bestFit="1" customWidth="1"/>
    <col min="14541" max="14541" width="32.28515625" style="222" customWidth="1"/>
    <col min="14542" max="14542" width="46.28515625" style="222" customWidth="1"/>
    <col min="14543" max="14543" width="19" style="222" customWidth="1"/>
    <col min="14544" max="14544" width="0" style="222" hidden="1" customWidth="1"/>
    <col min="14545" max="14545" width="17.7109375" style="222" customWidth="1"/>
    <col min="14546" max="14546" width="0" style="222" hidden="1" customWidth="1"/>
    <col min="14547" max="14547" width="22.28515625" style="222" customWidth="1"/>
    <col min="14548" max="14548" width="5.28515625" style="222" customWidth="1"/>
    <col min="14549" max="14549" width="36.28515625" style="222" customWidth="1"/>
    <col min="14550" max="14550" width="5.7109375" style="222" customWidth="1"/>
    <col min="14551" max="14551" width="0" style="222" hidden="1" customWidth="1"/>
    <col min="14552" max="14552" width="20.7109375" style="222" customWidth="1"/>
    <col min="14553" max="14553" width="4.85546875" style="222" customWidth="1"/>
    <col min="14554" max="14554" width="0" style="222" hidden="1" customWidth="1"/>
    <col min="14555" max="14555" width="24.7109375" style="222" customWidth="1"/>
    <col min="14556" max="14556" width="12.28515625" style="222" customWidth="1"/>
    <col min="14557" max="14557" width="0" style="222" hidden="1" customWidth="1"/>
    <col min="14558" max="14558" width="3.42578125" style="222" customWidth="1"/>
    <col min="14559" max="14559" width="0" style="222" hidden="1" customWidth="1"/>
    <col min="14560" max="14560" width="17.7109375" style="222" customWidth="1"/>
    <col min="14561" max="14561" width="3.42578125" style="222" customWidth="1"/>
    <col min="14562" max="14562" width="0" style="222" hidden="1" customWidth="1"/>
    <col min="14563" max="14563" width="23.7109375" style="222" customWidth="1"/>
    <col min="14564" max="14564" width="10" style="222" customWidth="1"/>
    <col min="14565" max="14565" width="0" style="222" hidden="1" customWidth="1"/>
    <col min="14566" max="14567" width="14.7109375" style="222" customWidth="1"/>
    <col min="14568" max="14568" width="12.85546875" style="222" customWidth="1"/>
    <col min="14569" max="14569" width="3.28515625" style="222" customWidth="1"/>
    <col min="14570" max="14570" width="30.28515625" style="222" customWidth="1"/>
    <col min="14571" max="14571" width="5" style="222" customWidth="1"/>
    <col min="14572" max="14572" width="0" style="222" hidden="1" customWidth="1"/>
    <col min="14573" max="14573" width="14.28515625" style="222" customWidth="1"/>
    <col min="14574" max="14574" width="5.7109375" style="222" customWidth="1"/>
    <col min="14575" max="14575" width="0" style="222" hidden="1" customWidth="1"/>
    <col min="14576" max="14576" width="17.28515625" style="222" customWidth="1"/>
    <col min="14577" max="14577" width="12.7109375" style="222" customWidth="1"/>
    <col min="14578" max="14578" width="0" style="222" hidden="1" customWidth="1"/>
    <col min="14579" max="14579" width="5.28515625" style="222" customWidth="1"/>
    <col min="14580" max="14580" width="0" style="222" hidden="1" customWidth="1"/>
    <col min="14581" max="14581" width="17" style="222" customWidth="1"/>
    <col min="14582" max="14582" width="6.28515625" style="222" customWidth="1"/>
    <col min="14583" max="14583" width="0" style="222" hidden="1" customWidth="1"/>
    <col min="14584" max="14584" width="14.28515625" style="222" customWidth="1"/>
    <col min="14585" max="14585" width="7.5703125" style="222" customWidth="1"/>
    <col min="14586" max="14586" width="0" style="222" hidden="1" customWidth="1"/>
    <col min="14587" max="14588" width="14.28515625" style="222" customWidth="1"/>
    <col min="14589" max="14589" width="20.85546875" style="222" customWidth="1"/>
    <col min="14590" max="14590" width="14.42578125" style="222" customWidth="1"/>
    <col min="14591" max="14591" width="15" style="222" customWidth="1"/>
    <col min="14592" max="14592" width="2.7109375" style="222" customWidth="1"/>
    <col min="14593" max="14593" width="11.7109375" style="222" customWidth="1"/>
    <col min="14594" max="14594" width="11.5703125" style="222" customWidth="1"/>
    <col min="14595" max="14595" width="2.28515625" style="222" customWidth="1"/>
    <col min="14596" max="14596" width="41" style="222" customWidth="1"/>
    <col min="14597" max="14597" width="14.28515625" style="222" customWidth="1"/>
    <col min="14598" max="14599" width="11.5703125" style="222" customWidth="1"/>
    <col min="14600" max="14600" width="21.85546875" style="222" customWidth="1"/>
    <col min="14601" max="14792" width="11.42578125" style="222"/>
    <col min="14793" max="14793" width="21.85546875" style="222" customWidth="1"/>
    <col min="14794" max="14794" width="13.85546875" style="222" customWidth="1"/>
    <col min="14795" max="14795" width="38.7109375" style="222" customWidth="1"/>
    <col min="14796" max="14796" width="3" style="222" bestFit="1" customWidth="1"/>
    <col min="14797" max="14797" width="32.28515625" style="222" customWidth="1"/>
    <col min="14798" max="14798" width="46.28515625" style="222" customWidth="1"/>
    <col min="14799" max="14799" width="19" style="222" customWidth="1"/>
    <col min="14800" max="14800" width="0" style="222" hidden="1" customWidth="1"/>
    <col min="14801" max="14801" width="17.7109375" style="222" customWidth="1"/>
    <col min="14802" max="14802" width="0" style="222" hidden="1" customWidth="1"/>
    <col min="14803" max="14803" width="22.28515625" style="222" customWidth="1"/>
    <col min="14804" max="14804" width="5.28515625" style="222" customWidth="1"/>
    <col min="14805" max="14805" width="36.28515625" style="222" customWidth="1"/>
    <col min="14806" max="14806" width="5.7109375" style="222" customWidth="1"/>
    <col min="14807" max="14807" width="0" style="222" hidden="1" customWidth="1"/>
    <col min="14808" max="14808" width="20.7109375" style="222" customWidth="1"/>
    <col min="14809" max="14809" width="4.85546875" style="222" customWidth="1"/>
    <col min="14810" max="14810" width="0" style="222" hidden="1" customWidth="1"/>
    <col min="14811" max="14811" width="24.7109375" style="222" customWidth="1"/>
    <col min="14812" max="14812" width="12.28515625" style="222" customWidth="1"/>
    <col min="14813" max="14813" width="0" style="222" hidden="1" customWidth="1"/>
    <col min="14814" max="14814" width="3.42578125" style="222" customWidth="1"/>
    <col min="14815" max="14815" width="0" style="222" hidden="1" customWidth="1"/>
    <col min="14816" max="14816" width="17.7109375" style="222" customWidth="1"/>
    <col min="14817" max="14817" width="3.42578125" style="222" customWidth="1"/>
    <col min="14818" max="14818" width="0" style="222" hidden="1" customWidth="1"/>
    <col min="14819" max="14819" width="23.7109375" style="222" customWidth="1"/>
    <col min="14820" max="14820" width="10" style="222" customWidth="1"/>
    <col min="14821" max="14821" width="0" style="222" hidden="1" customWidth="1"/>
    <col min="14822" max="14823" width="14.7109375" style="222" customWidth="1"/>
    <col min="14824" max="14824" width="12.85546875" style="222" customWidth="1"/>
    <col min="14825" max="14825" width="3.28515625" style="222" customWidth="1"/>
    <col min="14826" max="14826" width="30.28515625" style="222" customWidth="1"/>
    <col min="14827" max="14827" width="5" style="222" customWidth="1"/>
    <col min="14828" max="14828" width="0" style="222" hidden="1" customWidth="1"/>
    <col min="14829" max="14829" width="14.28515625" style="222" customWidth="1"/>
    <col min="14830" max="14830" width="5.7109375" style="222" customWidth="1"/>
    <col min="14831" max="14831" width="0" style="222" hidden="1" customWidth="1"/>
    <col min="14832" max="14832" width="17.28515625" style="222" customWidth="1"/>
    <col min="14833" max="14833" width="12.7109375" style="222" customWidth="1"/>
    <col min="14834" max="14834" width="0" style="222" hidden="1" customWidth="1"/>
    <col min="14835" max="14835" width="5.28515625" style="222" customWidth="1"/>
    <col min="14836" max="14836" width="0" style="222" hidden="1" customWidth="1"/>
    <col min="14837" max="14837" width="17" style="222" customWidth="1"/>
    <col min="14838" max="14838" width="6.28515625" style="222" customWidth="1"/>
    <col min="14839" max="14839" width="0" style="222" hidden="1" customWidth="1"/>
    <col min="14840" max="14840" width="14.28515625" style="222" customWidth="1"/>
    <col min="14841" max="14841" width="7.5703125" style="222" customWidth="1"/>
    <col min="14842" max="14842" width="0" style="222" hidden="1" customWidth="1"/>
    <col min="14843" max="14844" width="14.28515625" style="222" customWidth="1"/>
    <col min="14845" max="14845" width="20.85546875" style="222" customWidth="1"/>
    <col min="14846" max="14846" width="14.42578125" style="222" customWidth="1"/>
    <col min="14847" max="14847" width="15" style="222" customWidth="1"/>
    <col min="14848" max="14848" width="2.7109375" style="222" customWidth="1"/>
    <col min="14849" max="14849" width="11.7109375" style="222" customWidth="1"/>
    <col min="14850" max="14850" width="11.5703125" style="222" customWidth="1"/>
    <col min="14851" max="14851" width="2.28515625" style="222" customWidth="1"/>
    <col min="14852" max="14852" width="41" style="222" customWidth="1"/>
    <col min="14853" max="14853" width="14.28515625" style="222" customWidth="1"/>
    <col min="14854" max="14855" width="11.5703125" style="222" customWidth="1"/>
    <col min="14856" max="14856" width="21.85546875" style="222" customWidth="1"/>
    <col min="14857" max="15048" width="11.42578125" style="222"/>
    <col min="15049" max="15049" width="21.85546875" style="222" customWidth="1"/>
    <col min="15050" max="15050" width="13.85546875" style="222" customWidth="1"/>
    <col min="15051" max="15051" width="38.7109375" style="222" customWidth="1"/>
    <col min="15052" max="15052" width="3" style="222" bestFit="1" customWidth="1"/>
    <col min="15053" max="15053" width="32.28515625" style="222" customWidth="1"/>
    <col min="15054" max="15054" width="46.28515625" style="222" customWidth="1"/>
    <col min="15055" max="15055" width="19" style="222" customWidth="1"/>
    <col min="15056" max="15056" width="0" style="222" hidden="1" customWidth="1"/>
    <col min="15057" max="15057" width="17.7109375" style="222" customWidth="1"/>
    <col min="15058" max="15058" width="0" style="222" hidden="1" customWidth="1"/>
    <col min="15059" max="15059" width="22.28515625" style="222" customWidth="1"/>
    <col min="15060" max="15060" width="5.28515625" style="222" customWidth="1"/>
    <col min="15061" max="15061" width="36.28515625" style="222" customWidth="1"/>
    <col min="15062" max="15062" width="5.7109375" style="222" customWidth="1"/>
    <col min="15063" max="15063" width="0" style="222" hidden="1" customWidth="1"/>
    <col min="15064" max="15064" width="20.7109375" style="222" customWidth="1"/>
    <col min="15065" max="15065" width="4.85546875" style="222" customWidth="1"/>
    <col min="15066" max="15066" width="0" style="222" hidden="1" customWidth="1"/>
    <col min="15067" max="15067" width="24.7109375" style="222" customWidth="1"/>
    <col min="15068" max="15068" width="12.28515625" style="222" customWidth="1"/>
    <col min="15069" max="15069" width="0" style="222" hidden="1" customWidth="1"/>
    <col min="15070" max="15070" width="3.42578125" style="222" customWidth="1"/>
    <col min="15071" max="15071" width="0" style="222" hidden="1" customWidth="1"/>
    <col min="15072" max="15072" width="17.7109375" style="222" customWidth="1"/>
    <col min="15073" max="15073" width="3.42578125" style="222" customWidth="1"/>
    <col min="15074" max="15074" width="0" style="222" hidden="1" customWidth="1"/>
    <col min="15075" max="15075" width="23.7109375" style="222" customWidth="1"/>
    <col min="15076" max="15076" width="10" style="222" customWidth="1"/>
    <col min="15077" max="15077" width="0" style="222" hidden="1" customWidth="1"/>
    <col min="15078" max="15079" width="14.7109375" style="222" customWidth="1"/>
    <col min="15080" max="15080" width="12.85546875" style="222" customWidth="1"/>
    <col min="15081" max="15081" width="3.28515625" style="222" customWidth="1"/>
    <col min="15082" max="15082" width="30.28515625" style="222" customWidth="1"/>
    <col min="15083" max="15083" width="5" style="222" customWidth="1"/>
    <col min="15084" max="15084" width="0" style="222" hidden="1" customWidth="1"/>
    <col min="15085" max="15085" width="14.28515625" style="222" customWidth="1"/>
    <col min="15086" max="15086" width="5.7109375" style="222" customWidth="1"/>
    <col min="15087" max="15087" width="0" style="222" hidden="1" customWidth="1"/>
    <col min="15088" max="15088" width="17.28515625" style="222" customWidth="1"/>
    <col min="15089" max="15089" width="12.7109375" style="222" customWidth="1"/>
    <col min="15090" max="15090" width="0" style="222" hidden="1" customWidth="1"/>
    <col min="15091" max="15091" width="5.28515625" style="222" customWidth="1"/>
    <col min="15092" max="15092" width="0" style="222" hidden="1" customWidth="1"/>
    <col min="15093" max="15093" width="17" style="222" customWidth="1"/>
    <col min="15094" max="15094" width="6.28515625" style="222" customWidth="1"/>
    <col min="15095" max="15095" width="0" style="222" hidden="1" customWidth="1"/>
    <col min="15096" max="15096" width="14.28515625" style="222" customWidth="1"/>
    <col min="15097" max="15097" width="7.5703125" style="222" customWidth="1"/>
    <col min="15098" max="15098" width="0" style="222" hidden="1" customWidth="1"/>
    <col min="15099" max="15100" width="14.28515625" style="222" customWidth="1"/>
    <col min="15101" max="15101" width="20.85546875" style="222" customWidth="1"/>
    <col min="15102" max="15102" width="14.42578125" style="222" customWidth="1"/>
    <col min="15103" max="15103" width="15" style="222" customWidth="1"/>
    <col min="15104" max="15104" width="2.7109375" style="222" customWidth="1"/>
    <col min="15105" max="15105" width="11.7109375" style="222" customWidth="1"/>
    <col min="15106" max="15106" width="11.5703125" style="222" customWidth="1"/>
    <col min="15107" max="15107" width="2.28515625" style="222" customWidth="1"/>
    <col min="15108" max="15108" width="41" style="222" customWidth="1"/>
    <col min="15109" max="15109" width="14.28515625" style="222" customWidth="1"/>
    <col min="15110" max="15111" width="11.5703125" style="222" customWidth="1"/>
    <col min="15112" max="15112" width="21.85546875" style="222" customWidth="1"/>
    <col min="15113" max="15304" width="11.42578125" style="222"/>
    <col min="15305" max="15305" width="21.85546875" style="222" customWidth="1"/>
    <col min="15306" max="15306" width="13.85546875" style="222" customWidth="1"/>
    <col min="15307" max="15307" width="38.7109375" style="222" customWidth="1"/>
    <col min="15308" max="15308" width="3" style="222" bestFit="1" customWidth="1"/>
    <col min="15309" max="15309" width="32.28515625" style="222" customWidth="1"/>
    <col min="15310" max="15310" width="46.28515625" style="222" customWidth="1"/>
    <col min="15311" max="15311" width="19" style="222" customWidth="1"/>
    <col min="15312" max="15312" width="0" style="222" hidden="1" customWidth="1"/>
    <col min="15313" max="15313" width="17.7109375" style="222" customWidth="1"/>
    <col min="15314" max="15314" width="0" style="222" hidden="1" customWidth="1"/>
    <col min="15315" max="15315" width="22.28515625" style="222" customWidth="1"/>
    <col min="15316" max="15316" width="5.28515625" style="222" customWidth="1"/>
    <col min="15317" max="15317" width="36.28515625" style="222" customWidth="1"/>
    <col min="15318" max="15318" width="5.7109375" style="222" customWidth="1"/>
    <col min="15319" max="15319" width="0" style="222" hidden="1" customWidth="1"/>
    <col min="15320" max="15320" width="20.7109375" style="222" customWidth="1"/>
    <col min="15321" max="15321" width="4.85546875" style="222" customWidth="1"/>
    <col min="15322" max="15322" width="0" style="222" hidden="1" customWidth="1"/>
    <col min="15323" max="15323" width="24.7109375" style="222" customWidth="1"/>
    <col min="15324" max="15324" width="12.28515625" style="222" customWidth="1"/>
    <col min="15325" max="15325" width="0" style="222" hidden="1" customWidth="1"/>
    <col min="15326" max="15326" width="3.42578125" style="222" customWidth="1"/>
    <col min="15327" max="15327" width="0" style="222" hidden="1" customWidth="1"/>
    <col min="15328" max="15328" width="17.7109375" style="222" customWidth="1"/>
    <col min="15329" max="15329" width="3.42578125" style="222" customWidth="1"/>
    <col min="15330" max="15330" width="0" style="222" hidden="1" customWidth="1"/>
    <col min="15331" max="15331" width="23.7109375" style="222" customWidth="1"/>
    <col min="15332" max="15332" width="10" style="222" customWidth="1"/>
    <col min="15333" max="15333" width="0" style="222" hidden="1" customWidth="1"/>
    <col min="15334" max="15335" width="14.7109375" style="222" customWidth="1"/>
    <col min="15336" max="15336" width="12.85546875" style="222" customWidth="1"/>
    <col min="15337" max="15337" width="3.28515625" style="222" customWidth="1"/>
    <col min="15338" max="15338" width="30.28515625" style="222" customWidth="1"/>
    <col min="15339" max="15339" width="5" style="222" customWidth="1"/>
    <col min="15340" max="15340" width="0" style="222" hidden="1" customWidth="1"/>
    <col min="15341" max="15341" width="14.28515625" style="222" customWidth="1"/>
    <col min="15342" max="15342" width="5.7109375" style="222" customWidth="1"/>
    <col min="15343" max="15343" width="0" style="222" hidden="1" customWidth="1"/>
    <col min="15344" max="15344" width="17.28515625" style="222" customWidth="1"/>
    <col min="15345" max="15345" width="12.7109375" style="222" customWidth="1"/>
    <col min="15346" max="15346" width="0" style="222" hidden="1" customWidth="1"/>
    <col min="15347" max="15347" width="5.28515625" style="222" customWidth="1"/>
    <col min="15348" max="15348" width="0" style="222" hidden="1" customWidth="1"/>
    <col min="15349" max="15349" width="17" style="222" customWidth="1"/>
    <col min="15350" max="15350" width="6.28515625" style="222" customWidth="1"/>
    <col min="15351" max="15351" width="0" style="222" hidden="1" customWidth="1"/>
    <col min="15352" max="15352" width="14.28515625" style="222" customWidth="1"/>
    <col min="15353" max="15353" width="7.5703125" style="222" customWidth="1"/>
    <col min="15354" max="15354" width="0" style="222" hidden="1" customWidth="1"/>
    <col min="15355" max="15356" width="14.28515625" style="222" customWidth="1"/>
    <col min="15357" max="15357" width="20.85546875" style="222" customWidth="1"/>
    <col min="15358" max="15358" width="14.42578125" style="222" customWidth="1"/>
    <col min="15359" max="15359" width="15" style="222" customWidth="1"/>
    <col min="15360" max="15360" width="2.7109375" style="222" customWidth="1"/>
    <col min="15361" max="15361" width="11.7109375" style="222" customWidth="1"/>
    <col min="15362" max="15362" width="11.5703125" style="222" customWidth="1"/>
    <col min="15363" max="15363" width="2.28515625" style="222" customWidth="1"/>
    <col min="15364" max="15364" width="41" style="222" customWidth="1"/>
    <col min="15365" max="15365" width="14.28515625" style="222" customWidth="1"/>
    <col min="15366" max="15367" width="11.5703125" style="222" customWidth="1"/>
    <col min="15368" max="15368" width="21.85546875" style="222" customWidth="1"/>
    <col min="15369" max="15560" width="11.42578125" style="222"/>
    <col min="15561" max="15561" width="21.85546875" style="222" customWidth="1"/>
    <col min="15562" max="15562" width="13.85546875" style="222" customWidth="1"/>
    <col min="15563" max="15563" width="38.7109375" style="222" customWidth="1"/>
    <col min="15564" max="15564" width="3" style="222" bestFit="1" customWidth="1"/>
    <col min="15565" max="15565" width="32.28515625" style="222" customWidth="1"/>
    <col min="15566" max="15566" width="46.28515625" style="222" customWidth="1"/>
    <col min="15567" max="15567" width="19" style="222" customWidth="1"/>
    <col min="15568" max="15568" width="0" style="222" hidden="1" customWidth="1"/>
    <col min="15569" max="15569" width="17.7109375" style="222" customWidth="1"/>
    <col min="15570" max="15570" width="0" style="222" hidden="1" customWidth="1"/>
    <col min="15571" max="15571" width="22.28515625" style="222" customWidth="1"/>
    <col min="15572" max="15572" width="5.28515625" style="222" customWidth="1"/>
    <col min="15573" max="15573" width="36.28515625" style="222" customWidth="1"/>
    <col min="15574" max="15574" width="5.7109375" style="222" customWidth="1"/>
    <col min="15575" max="15575" width="0" style="222" hidden="1" customWidth="1"/>
    <col min="15576" max="15576" width="20.7109375" style="222" customWidth="1"/>
    <col min="15577" max="15577" width="4.85546875" style="222" customWidth="1"/>
    <col min="15578" max="15578" width="0" style="222" hidden="1" customWidth="1"/>
    <col min="15579" max="15579" width="24.7109375" style="222" customWidth="1"/>
    <col min="15580" max="15580" width="12.28515625" style="222" customWidth="1"/>
    <col min="15581" max="15581" width="0" style="222" hidden="1" customWidth="1"/>
    <col min="15582" max="15582" width="3.42578125" style="222" customWidth="1"/>
    <col min="15583" max="15583" width="0" style="222" hidden="1" customWidth="1"/>
    <col min="15584" max="15584" width="17.7109375" style="222" customWidth="1"/>
    <col min="15585" max="15585" width="3.42578125" style="222" customWidth="1"/>
    <col min="15586" max="15586" width="0" style="222" hidden="1" customWidth="1"/>
    <col min="15587" max="15587" width="23.7109375" style="222" customWidth="1"/>
    <col min="15588" max="15588" width="10" style="222" customWidth="1"/>
    <col min="15589" max="15589" width="0" style="222" hidden="1" customWidth="1"/>
    <col min="15590" max="15591" width="14.7109375" style="222" customWidth="1"/>
    <col min="15592" max="15592" width="12.85546875" style="222" customWidth="1"/>
    <col min="15593" max="15593" width="3.28515625" style="222" customWidth="1"/>
    <col min="15594" max="15594" width="30.28515625" style="222" customWidth="1"/>
    <col min="15595" max="15595" width="5" style="222" customWidth="1"/>
    <col min="15596" max="15596" width="0" style="222" hidden="1" customWidth="1"/>
    <col min="15597" max="15597" width="14.28515625" style="222" customWidth="1"/>
    <col min="15598" max="15598" width="5.7109375" style="222" customWidth="1"/>
    <col min="15599" max="15599" width="0" style="222" hidden="1" customWidth="1"/>
    <col min="15600" max="15600" width="17.28515625" style="222" customWidth="1"/>
    <col min="15601" max="15601" width="12.7109375" style="222" customWidth="1"/>
    <col min="15602" max="15602" width="0" style="222" hidden="1" customWidth="1"/>
    <col min="15603" max="15603" width="5.28515625" style="222" customWidth="1"/>
    <col min="15604" max="15604" width="0" style="222" hidden="1" customWidth="1"/>
    <col min="15605" max="15605" width="17" style="222" customWidth="1"/>
    <col min="15606" max="15606" width="6.28515625" style="222" customWidth="1"/>
    <col min="15607" max="15607" width="0" style="222" hidden="1" customWidth="1"/>
    <col min="15608" max="15608" width="14.28515625" style="222" customWidth="1"/>
    <col min="15609" max="15609" width="7.5703125" style="222" customWidth="1"/>
    <col min="15610" max="15610" width="0" style="222" hidden="1" customWidth="1"/>
    <col min="15611" max="15612" width="14.28515625" style="222" customWidth="1"/>
    <col min="15613" max="15613" width="20.85546875" style="222" customWidth="1"/>
    <col min="15614" max="15614" width="14.42578125" style="222" customWidth="1"/>
    <col min="15615" max="15615" width="15" style="222" customWidth="1"/>
    <col min="15616" max="15616" width="2.7109375" style="222" customWidth="1"/>
    <col min="15617" max="15617" width="11.7109375" style="222" customWidth="1"/>
    <col min="15618" max="15618" width="11.5703125" style="222" customWidth="1"/>
    <col min="15619" max="15619" width="2.28515625" style="222" customWidth="1"/>
    <col min="15620" max="15620" width="41" style="222" customWidth="1"/>
    <col min="15621" max="15621" width="14.28515625" style="222" customWidth="1"/>
    <col min="15622" max="15623" width="11.5703125" style="222" customWidth="1"/>
    <col min="15624" max="15624" width="21.85546875" style="222" customWidth="1"/>
    <col min="15625" max="15816" width="11.42578125" style="222"/>
    <col min="15817" max="15817" width="21.85546875" style="222" customWidth="1"/>
    <col min="15818" max="15818" width="13.85546875" style="222" customWidth="1"/>
    <col min="15819" max="15819" width="38.7109375" style="222" customWidth="1"/>
    <col min="15820" max="15820" width="3" style="222" bestFit="1" customWidth="1"/>
    <col min="15821" max="15821" width="32.28515625" style="222" customWidth="1"/>
    <col min="15822" max="15822" width="46.28515625" style="222" customWidth="1"/>
    <col min="15823" max="15823" width="19" style="222" customWidth="1"/>
    <col min="15824" max="15824" width="0" style="222" hidden="1" customWidth="1"/>
    <col min="15825" max="15825" width="17.7109375" style="222" customWidth="1"/>
    <col min="15826" max="15826" width="0" style="222" hidden="1" customWidth="1"/>
    <col min="15827" max="15827" width="22.28515625" style="222" customWidth="1"/>
    <col min="15828" max="15828" width="5.28515625" style="222" customWidth="1"/>
    <col min="15829" max="15829" width="36.28515625" style="222" customWidth="1"/>
    <col min="15830" max="15830" width="5.7109375" style="222" customWidth="1"/>
    <col min="15831" max="15831" width="0" style="222" hidden="1" customWidth="1"/>
    <col min="15832" max="15832" width="20.7109375" style="222" customWidth="1"/>
    <col min="15833" max="15833" width="4.85546875" style="222" customWidth="1"/>
    <col min="15834" max="15834" width="0" style="222" hidden="1" customWidth="1"/>
    <col min="15835" max="15835" width="24.7109375" style="222" customWidth="1"/>
    <col min="15836" max="15836" width="12.28515625" style="222" customWidth="1"/>
    <col min="15837" max="15837" width="0" style="222" hidden="1" customWidth="1"/>
    <col min="15838" max="15838" width="3.42578125" style="222" customWidth="1"/>
    <col min="15839" max="15839" width="0" style="222" hidden="1" customWidth="1"/>
    <col min="15840" max="15840" width="17.7109375" style="222" customWidth="1"/>
    <col min="15841" max="15841" width="3.42578125" style="222" customWidth="1"/>
    <col min="15842" max="15842" width="0" style="222" hidden="1" customWidth="1"/>
    <col min="15843" max="15843" width="23.7109375" style="222" customWidth="1"/>
    <col min="15844" max="15844" width="10" style="222" customWidth="1"/>
    <col min="15845" max="15845" width="0" style="222" hidden="1" customWidth="1"/>
    <col min="15846" max="15847" width="14.7109375" style="222" customWidth="1"/>
    <col min="15848" max="15848" width="12.85546875" style="222" customWidth="1"/>
    <col min="15849" max="15849" width="3.28515625" style="222" customWidth="1"/>
    <col min="15850" max="15850" width="30.28515625" style="222" customWidth="1"/>
    <col min="15851" max="15851" width="5" style="222" customWidth="1"/>
    <col min="15852" max="15852" width="0" style="222" hidden="1" customWidth="1"/>
    <col min="15853" max="15853" width="14.28515625" style="222" customWidth="1"/>
    <col min="15854" max="15854" width="5.7109375" style="222" customWidth="1"/>
    <col min="15855" max="15855" width="0" style="222" hidden="1" customWidth="1"/>
    <col min="15856" max="15856" width="17.28515625" style="222" customWidth="1"/>
    <col min="15857" max="15857" width="12.7109375" style="222" customWidth="1"/>
    <col min="15858" max="15858" width="0" style="222" hidden="1" customWidth="1"/>
    <col min="15859" max="15859" width="5.28515625" style="222" customWidth="1"/>
    <col min="15860" max="15860" width="0" style="222" hidden="1" customWidth="1"/>
    <col min="15861" max="15861" width="17" style="222" customWidth="1"/>
    <col min="15862" max="15862" width="6.28515625" style="222" customWidth="1"/>
    <col min="15863" max="15863" width="0" style="222" hidden="1" customWidth="1"/>
    <col min="15864" max="15864" width="14.28515625" style="222" customWidth="1"/>
    <col min="15865" max="15865" width="7.5703125" style="222" customWidth="1"/>
    <col min="15866" max="15866" width="0" style="222" hidden="1" customWidth="1"/>
    <col min="15867" max="15868" width="14.28515625" style="222" customWidth="1"/>
    <col min="15869" max="15869" width="20.85546875" style="222" customWidth="1"/>
    <col min="15870" max="15870" width="14.42578125" style="222" customWidth="1"/>
    <col min="15871" max="15871" width="15" style="222" customWidth="1"/>
    <col min="15872" max="15872" width="2.7109375" style="222" customWidth="1"/>
    <col min="15873" max="15873" width="11.7109375" style="222" customWidth="1"/>
    <col min="15874" max="15874" width="11.5703125" style="222" customWidth="1"/>
    <col min="15875" max="15875" width="2.28515625" style="222" customWidth="1"/>
    <col min="15876" max="15876" width="41" style="222" customWidth="1"/>
    <col min="15877" max="15877" width="14.28515625" style="222" customWidth="1"/>
    <col min="15878" max="15879" width="11.5703125" style="222" customWidth="1"/>
    <col min="15880" max="15880" width="21.85546875" style="222" customWidth="1"/>
    <col min="15881" max="16072" width="11.42578125" style="222"/>
    <col min="16073" max="16073" width="21.85546875" style="222" customWidth="1"/>
    <col min="16074" max="16074" width="13.85546875" style="222" customWidth="1"/>
    <col min="16075" max="16075" width="38.7109375" style="222" customWidth="1"/>
    <col min="16076" max="16076" width="3" style="222" bestFit="1" customWidth="1"/>
    <col min="16077" max="16077" width="32.28515625" style="222" customWidth="1"/>
    <col min="16078" max="16078" width="46.28515625" style="222" customWidth="1"/>
    <col min="16079" max="16079" width="19" style="222" customWidth="1"/>
    <col min="16080" max="16080" width="0" style="222" hidden="1" customWidth="1"/>
    <col min="16081" max="16081" width="17.7109375" style="222" customWidth="1"/>
    <col min="16082" max="16082" width="0" style="222" hidden="1" customWidth="1"/>
    <col min="16083" max="16083" width="22.28515625" style="222" customWidth="1"/>
    <col min="16084" max="16084" width="5.28515625" style="222" customWidth="1"/>
    <col min="16085" max="16085" width="36.28515625" style="222" customWidth="1"/>
    <col min="16086" max="16086" width="5.7109375" style="222" customWidth="1"/>
    <col min="16087" max="16087" width="0" style="222" hidden="1" customWidth="1"/>
    <col min="16088" max="16088" width="20.7109375" style="222" customWidth="1"/>
    <col min="16089" max="16089" width="4.85546875" style="222" customWidth="1"/>
    <col min="16090" max="16090" width="0" style="222" hidden="1" customWidth="1"/>
    <col min="16091" max="16091" width="24.7109375" style="222" customWidth="1"/>
    <col min="16092" max="16092" width="12.28515625" style="222" customWidth="1"/>
    <col min="16093" max="16093" width="0" style="222" hidden="1" customWidth="1"/>
    <col min="16094" max="16094" width="3.42578125" style="222" customWidth="1"/>
    <col min="16095" max="16095" width="0" style="222" hidden="1" customWidth="1"/>
    <col min="16096" max="16096" width="17.7109375" style="222" customWidth="1"/>
    <col min="16097" max="16097" width="3.42578125" style="222" customWidth="1"/>
    <col min="16098" max="16098" width="0" style="222" hidden="1" customWidth="1"/>
    <col min="16099" max="16099" width="23.7109375" style="222" customWidth="1"/>
    <col min="16100" max="16100" width="10" style="222" customWidth="1"/>
    <col min="16101" max="16101" width="0" style="222" hidden="1" customWidth="1"/>
    <col min="16102" max="16103" width="14.7109375" style="222" customWidth="1"/>
    <col min="16104" max="16104" width="12.85546875" style="222" customWidth="1"/>
    <col min="16105" max="16105" width="3.28515625" style="222" customWidth="1"/>
    <col min="16106" max="16106" width="30.28515625" style="222" customWidth="1"/>
    <col min="16107" max="16107" width="5" style="222" customWidth="1"/>
    <col min="16108" max="16108" width="0" style="222" hidden="1" customWidth="1"/>
    <col min="16109" max="16109" width="14.28515625" style="222" customWidth="1"/>
    <col min="16110" max="16110" width="5.7109375" style="222" customWidth="1"/>
    <col min="16111" max="16111" width="0" style="222" hidden="1" customWidth="1"/>
    <col min="16112" max="16112" width="17.28515625" style="222" customWidth="1"/>
    <col min="16113" max="16113" width="12.7109375" style="222" customWidth="1"/>
    <col min="16114" max="16114" width="0" style="222" hidden="1" customWidth="1"/>
    <col min="16115" max="16115" width="5.28515625" style="222" customWidth="1"/>
    <col min="16116" max="16116" width="0" style="222" hidden="1" customWidth="1"/>
    <col min="16117" max="16117" width="17" style="222" customWidth="1"/>
    <col min="16118" max="16118" width="6.28515625" style="222" customWidth="1"/>
    <col min="16119" max="16119" width="0" style="222" hidden="1" customWidth="1"/>
    <col min="16120" max="16120" width="14.28515625" style="222" customWidth="1"/>
    <col min="16121" max="16121" width="7.5703125" style="222" customWidth="1"/>
    <col min="16122" max="16122" width="0" style="222" hidden="1" customWidth="1"/>
    <col min="16123" max="16124" width="14.28515625" style="222" customWidth="1"/>
    <col min="16125" max="16125" width="20.85546875" style="222" customWidth="1"/>
    <col min="16126" max="16126" width="14.42578125" style="222" customWidth="1"/>
    <col min="16127" max="16127" width="15" style="222" customWidth="1"/>
    <col min="16128" max="16128" width="2.7109375" style="222" customWidth="1"/>
    <col min="16129" max="16129" width="11.7109375" style="222" customWidth="1"/>
    <col min="16130" max="16130" width="11.5703125" style="222" customWidth="1"/>
    <col min="16131" max="16131" width="2.28515625" style="222" customWidth="1"/>
    <col min="16132" max="16132" width="41" style="222" customWidth="1"/>
    <col min="16133" max="16133" width="14.28515625" style="222" customWidth="1"/>
    <col min="16134" max="16135" width="11.5703125" style="222" customWidth="1"/>
    <col min="16136" max="16136" width="21.85546875" style="222" customWidth="1"/>
    <col min="16137" max="16330" width="11.42578125" style="222"/>
    <col min="16331" max="16384" width="11.5703125" style="222" customWidth="1"/>
  </cols>
  <sheetData>
    <row r="1" spans="1:49" s="1" customFormat="1"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641" t="s">
        <v>1331</v>
      </c>
      <c r="AW1" s="641" t="s">
        <v>1332</v>
      </c>
    </row>
    <row r="2" spans="1:49" s="1" customFormat="1"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c r="AU2" s="811"/>
    </row>
    <row r="3" spans="1:49" s="1" customFormat="1"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747" t="s">
        <v>184</v>
      </c>
      <c r="AT3" s="747" t="s">
        <v>185</v>
      </c>
      <c r="AU3" s="747" t="s">
        <v>186</v>
      </c>
    </row>
    <row r="4" spans="1:49"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c r="AS4" s="747"/>
      <c r="AT4" s="747"/>
      <c r="AU4" s="747"/>
    </row>
    <row r="5" spans="1:49" ht="408.6" customHeight="1" x14ac:dyDescent="0.2">
      <c r="A5" s="339" t="s">
        <v>51</v>
      </c>
      <c r="B5" s="349" t="s">
        <v>62</v>
      </c>
      <c r="C5" s="349" t="s">
        <v>1212</v>
      </c>
      <c r="D5" s="349" t="s">
        <v>12</v>
      </c>
      <c r="E5" s="349" t="s">
        <v>96</v>
      </c>
      <c r="F5" s="250" t="s">
        <v>788</v>
      </c>
      <c r="G5" s="341" t="s">
        <v>1287</v>
      </c>
      <c r="H5" s="337" t="s">
        <v>1227</v>
      </c>
      <c r="I5" s="250" t="s">
        <v>789</v>
      </c>
      <c r="J5" s="349" t="s">
        <v>66</v>
      </c>
      <c r="K5" s="349">
        <v>1</v>
      </c>
      <c r="L5" s="376">
        <f>IF(J5="Diaria",+(K5/360),IF(J5="Mensual",+(K5/12),IF(J5="Bimestral",+(K5/6),IF(J5="Trimestral",+(K5/4),IF(J5="Semestral",+(K5/2),IF(J5="Anual",+(K5/1),""))))))</f>
        <v>8.3333333333333329E-2</v>
      </c>
      <c r="M5" s="349" t="s">
        <v>86</v>
      </c>
      <c r="N5" s="34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349" t="s">
        <v>87</v>
      </c>
      <c r="P5" s="349"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49" t="s">
        <v>73</v>
      </c>
      <c r="R5" s="34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74" t="s">
        <v>60</v>
      </c>
      <c r="T5" s="374" t="s">
        <v>61</v>
      </c>
      <c r="U5" s="374">
        <f>+MAX(N5,P5,R5)</f>
        <v>1</v>
      </c>
      <c r="V5" s="340" t="str">
        <f>IF(L5&lt;=20%,"Muy baja",IF(L5&lt;=40%,"Baja",IF(L5&lt;=60%,"Media",IF(L5&lt;=80%,"Alta",IF(L5&lt;=100%,"Muy alta",IF(L5&gt;=100%,"Muy alta",""))))))</f>
        <v>Muy baja</v>
      </c>
      <c r="W5" s="375">
        <f>+IFERROR(VLOOKUP(V5,[9]Fórmula!$F$1:$G$6,2,FALSE),"")</f>
        <v>0.2</v>
      </c>
      <c r="X5" s="345" t="str">
        <f>IF(U5=20%,"Leve",IF(U5=40%,"Menor",IF(U5=60%,"Moderado",IF(U5=80%,"Mayor",IF(U5=100%,"Catastrófico","")))))</f>
        <v>Catastrófico</v>
      </c>
      <c r="Y5" s="375">
        <f>+IFERROR(VLOOKUP(X5,[9]Fórmula!$H$1:$I$6,2,FALSE),"")</f>
        <v>1</v>
      </c>
      <c r="Z5" s="345" t="str">
        <f>+IFERROR(VLOOKUP(V5&amp;X5,[9]Fórmula!$C$2:$D$26,2,FALSE),"")</f>
        <v>Extremo</v>
      </c>
      <c r="AA5" s="375">
        <f>IF(Z5="Bajo",25%,IF(Z5="Moderado",50%,IF(Z5="Alto",75%,IF(Z5="Extremo",100%,""))))</f>
        <v>1</v>
      </c>
      <c r="AB5" s="377" t="s">
        <v>790</v>
      </c>
      <c r="AC5" s="562" t="s">
        <v>791</v>
      </c>
      <c r="AD5" s="248" t="s">
        <v>57</v>
      </c>
      <c r="AE5" s="249">
        <f t="shared" ref="AE5:AE7" si="0">IF(AD5="Preventivo",25%,IF(AD5="Detectivo",15%,IF(AD5="Correctivo",10%,"")))</f>
        <v>0.25</v>
      </c>
      <c r="AF5" s="250" t="s">
        <v>216</v>
      </c>
      <c r="AG5" s="249">
        <f>IF(AF5="Manual",15%,IF(AF5="Automático",25%,""))</f>
        <v>0.15</v>
      </c>
      <c r="AH5" s="249">
        <f>+AG5+AE5</f>
        <v>0.4</v>
      </c>
      <c r="AI5" s="250" t="s">
        <v>217</v>
      </c>
      <c r="AJ5" s="337" t="s">
        <v>24</v>
      </c>
      <c r="AK5" s="250" t="s">
        <v>792</v>
      </c>
      <c r="AL5" s="350">
        <f>+AA5*AH5</f>
        <v>0.4</v>
      </c>
      <c r="AM5" s="233">
        <f>+AA5-AL5</f>
        <v>0.6</v>
      </c>
      <c r="AN5" s="401" t="str">
        <f>+IF(C5="Corrupción","Moderado",IF(AM5&lt;=25%,"Bajo",IF(AM5&lt;=50%,"Moderado",IF(AM5&lt;=75%,"Alto",IF(AM5&gt;75%,"Extremo","")))))</f>
        <v>Alto</v>
      </c>
      <c r="AO5" s="344" t="s">
        <v>59</v>
      </c>
      <c r="AP5" s="252">
        <v>1</v>
      </c>
      <c r="AQ5" s="405" t="s">
        <v>793</v>
      </c>
      <c r="AR5" s="349" t="s">
        <v>794</v>
      </c>
      <c r="AS5" s="232">
        <v>45292</v>
      </c>
      <c r="AT5" s="231">
        <v>45657</v>
      </c>
      <c r="AU5" s="230" t="s">
        <v>795</v>
      </c>
    </row>
    <row r="6" spans="1:49" ht="217.15" customHeight="1" x14ac:dyDescent="0.2">
      <c r="A6" s="857" t="s">
        <v>218</v>
      </c>
      <c r="B6" s="877" t="s">
        <v>62</v>
      </c>
      <c r="C6" s="877" t="s">
        <v>92</v>
      </c>
      <c r="D6" s="877" t="s">
        <v>18</v>
      </c>
      <c r="E6" s="877" t="s">
        <v>67</v>
      </c>
      <c r="F6" s="879" t="s">
        <v>796</v>
      </c>
      <c r="G6" s="861" t="s">
        <v>696</v>
      </c>
      <c r="H6" s="861" t="s">
        <v>797</v>
      </c>
      <c r="I6" s="879" t="s">
        <v>798</v>
      </c>
      <c r="J6" s="877" t="s">
        <v>95</v>
      </c>
      <c r="K6" s="877">
        <v>2</v>
      </c>
      <c r="L6" s="880">
        <f>IF(J6="Diaria",+(K6/360),IF(J6="Mensual",+(K6/12),IF(J6="Bimestral",+(K6/6),IF(J6="Trimestral",+(K6/4),IF(J6="Semestral",+(K6/2),IF(J6="Anual",+(K6/1),""))))))</f>
        <v>1</v>
      </c>
      <c r="M6" s="877" t="s">
        <v>86</v>
      </c>
      <c r="N6" s="87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877" t="s">
        <v>76</v>
      </c>
      <c r="P6" s="877" t="str">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877" t="s">
        <v>73</v>
      </c>
      <c r="R6" s="87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878" t="s">
        <v>60</v>
      </c>
      <c r="T6" s="878" t="s">
        <v>73</v>
      </c>
      <c r="U6" s="878">
        <f>+MAX(N6,P6,R6)</f>
        <v>1</v>
      </c>
      <c r="V6" s="843" t="str">
        <f>IF(L6&lt;=20%,"Muy baja",IF(L6&lt;=40%,"Baja",IF(L6&lt;=60%,"Media",IF(L6&lt;=80%,"Alta",IF(L6&lt;=100%,"Muy alta",IF(L6&gt;=100%,"Muy alta",""))))))</f>
        <v>Muy alta</v>
      </c>
      <c r="W6" s="882">
        <f>+IFERROR(VLOOKUP(V6,[9]Fórmula!$F$1:$G$6,2,FALSE),"")</f>
        <v>1</v>
      </c>
      <c r="X6" s="849" t="str">
        <f>IF(U6=20%,"Leve",IF(U6=40%,"Menor",IF(U6=60%,"Moderado",IF(U6=80%,"Mayor",IF(U6=100%,"Catastrófico","")))))</f>
        <v>Catastrófico</v>
      </c>
      <c r="Y6" s="882">
        <f>+IFERROR(VLOOKUP(X6,[9]Fórmula!$H$1:$I$6,2,FALSE),"")</f>
        <v>1</v>
      </c>
      <c r="Z6" s="849" t="str">
        <f>+IFERROR(VLOOKUP(V6&amp;X6,[9]Fórmula!$C$2:$D$26,2,FALSE),"")</f>
        <v>Extremo</v>
      </c>
      <c r="AA6" s="882">
        <f>IF(Z6="Bajo",25%,IF(Z6="Moderado",50%,IF(Z6="Alto",75%,IF(Z6="Extremo",100%,""))))</f>
        <v>1</v>
      </c>
      <c r="AB6" s="881" t="s">
        <v>799</v>
      </c>
      <c r="AC6" s="248" t="s">
        <v>800</v>
      </c>
      <c r="AD6" s="248" t="s">
        <v>57</v>
      </c>
      <c r="AE6" s="249">
        <f t="shared" si="0"/>
        <v>0.25</v>
      </c>
      <c r="AF6" s="250" t="s">
        <v>216</v>
      </c>
      <c r="AG6" s="249">
        <f>IF(AF6="Manual",15%,IF(AF6="Automático",25%,""))</f>
        <v>0.15</v>
      </c>
      <c r="AH6" s="249">
        <f>+AG6+AE6</f>
        <v>0.4</v>
      </c>
      <c r="AI6" s="250" t="s">
        <v>217</v>
      </c>
      <c r="AJ6" s="337" t="s">
        <v>24</v>
      </c>
      <c r="AK6" s="250" t="s">
        <v>801</v>
      </c>
      <c r="AL6" s="350">
        <f>+AA6*AH6</f>
        <v>0.4</v>
      </c>
      <c r="AM6" s="233">
        <f>+AA6-AL6</f>
        <v>0.6</v>
      </c>
      <c r="AN6" s="843" t="str">
        <f>+IF(C6="Corrupción","Moderado",IF(AM7&lt;=25%,"Bajo",IF(AM7&lt;=50%,"Moderado",IF(AM7&lt;=75%,"Alto",IF(AM7&gt;75%,"Extremo","")))))</f>
        <v>Moderado</v>
      </c>
      <c r="AO6" s="845" t="s">
        <v>59</v>
      </c>
      <c r="AP6" s="252">
        <v>1</v>
      </c>
      <c r="AQ6" s="406" t="s">
        <v>802</v>
      </c>
      <c r="AR6" s="349" t="s">
        <v>675</v>
      </c>
      <c r="AS6" s="232">
        <v>45292</v>
      </c>
      <c r="AT6" s="231">
        <v>45657</v>
      </c>
      <c r="AU6" s="230" t="s">
        <v>803</v>
      </c>
    </row>
    <row r="7" spans="1:49" ht="324.75" customHeight="1" thickBot="1" x14ac:dyDescent="0.25">
      <c r="A7" s="857"/>
      <c r="B7" s="877"/>
      <c r="C7" s="877"/>
      <c r="D7" s="877"/>
      <c r="E7" s="877"/>
      <c r="F7" s="879"/>
      <c r="G7" s="861"/>
      <c r="H7" s="861"/>
      <c r="I7" s="879"/>
      <c r="J7" s="877"/>
      <c r="K7" s="877"/>
      <c r="L7" s="880"/>
      <c r="M7" s="877"/>
      <c r="N7" s="877"/>
      <c r="O7" s="877"/>
      <c r="P7" s="877"/>
      <c r="Q7" s="877"/>
      <c r="R7" s="877"/>
      <c r="S7" s="878"/>
      <c r="T7" s="878"/>
      <c r="U7" s="878"/>
      <c r="V7" s="843"/>
      <c r="W7" s="882"/>
      <c r="X7" s="849"/>
      <c r="Y7" s="882"/>
      <c r="Z7" s="849"/>
      <c r="AA7" s="882"/>
      <c r="AB7" s="881"/>
      <c r="AC7" s="248" t="s">
        <v>804</v>
      </c>
      <c r="AD7" s="248" t="s">
        <v>57</v>
      </c>
      <c r="AE7" s="249">
        <f t="shared" si="0"/>
        <v>0.25</v>
      </c>
      <c r="AF7" s="250" t="s">
        <v>216</v>
      </c>
      <c r="AG7" s="249">
        <f>IF(AF7="Manual",15%,IF(AF7="Automático",25%,""))</f>
        <v>0.15</v>
      </c>
      <c r="AH7" s="249">
        <f>+AG7+AE7</f>
        <v>0.4</v>
      </c>
      <c r="AI7" s="250" t="s">
        <v>217</v>
      </c>
      <c r="AJ7" s="337" t="s">
        <v>24</v>
      </c>
      <c r="AK7" s="250" t="s">
        <v>805</v>
      </c>
      <c r="AL7" s="350">
        <f>+AM6*AH7</f>
        <v>0.24</v>
      </c>
      <c r="AM7" s="233">
        <f>+AM6-AL7</f>
        <v>0.36</v>
      </c>
      <c r="AN7" s="843"/>
      <c r="AO7" s="845"/>
      <c r="AP7" s="253">
        <v>2</v>
      </c>
      <c r="AQ7" s="405" t="s">
        <v>806</v>
      </c>
      <c r="AR7" s="349" t="s">
        <v>807</v>
      </c>
      <c r="AS7" s="232">
        <v>45292</v>
      </c>
      <c r="AT7" s="231">
        <v>45657</v>
      </c>
      <c r="AU7" s="299" t="s">
        <v>661</v>
      </c>
    </row>
    <row r="8" spans="1:49" ht="138.75" customHeight="1" thickBot="1" x14ac:dyDescent="0.25">
      <c r="A8" s="305" t="s">
        <v>218</v>
      </c>
      <c r="B8" s="285" t="s">
        <v>62</v>
      </c>
      <c r="C8" s="285" t="s">
        <v>92</v>
      </c>
      <c r="D8" s="285" t="s">
        <v>79</v>
      </c>
      <c r="E8" s="285" t="s">
        <v>36</v>
      </c>
      <c r="F8" s="307" t="s">
        <v>598</v>
      </c>
      <c r="G8" s="285" t="s">
        <v>599</v>
      </c>
      <c r="H8" s="285" t="s">
        <v>600</v>
      </c>
      <c r="I8" s="307" t="s">
        <v>601</v>
      </c>
      <c r="J8" s="285" t="s">
        <v>66</v>
      </c>
      <c r="K8" s="285">
        <v>1</v>
      </c>
      <c r="L8" s="288">
        <v>2.7777777777777779E-3</v>
      </c>
      <c r="M8" s="285" t="s">
        <v>30</v>
      </c>
      <c r="N8" s="28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285" t="s">
        <v>64</v>
      </c>
      <c r="P8" s="28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5" t="s">
        <v>73</v>
      </c>
      <c r="R8" s="28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81" t="s">
        <v>60</v>
      </c>
      <c r="T8" s="281" t="s">
        <v>45</v>
      </c>
      <c r="U8" s="281">
        <f>+MAX(N8,P8,R8)</f>
        <v>0.6</v>
      </c>
      <c r="V8" s="292" t="str">
        <f>IF(L8&lt;=20%,"Muy baja",IF(L8&lt;=40%,"Baja",IF(L8&lt;=60%,"Media",IF(L8&lt;=80%,"Alta",IF(L8&lt;=100%,"Muy alta",IF(L8&gt;=100%,"Muy alta",""))))))</f>
        <v>Muy baja</v>
      </c>
      <c r="W8" s="274">
        <f>+IFERROR(VLOOKUP(V8,Fórmula!$F$1:$G$6,2,FALSE),"")</f>
        <v>0.2</v>
      </c>
      <c r="X8" s="283" t="str">
        <f>IF(U8=20%,"Leve",IF(U8=40%,"Menor",IF(U8=60%,"Moderado",IF(U8=80%,"Mayor",IF(U8=100%,"Catastrófico","")))))</f>
        <v>Moderado</v>
      </c>
      <c r="Y8" s="300" t="s">
        <v>56</v>
      </c>
      <c r="Z8" s="278" t="str">
        <f>+IFERROR(VLOOKUP(V8&amp;X8,Fórmula!$C$2:$D$26,2,FALSE),"")</f>
        <v>Moderado</v>
      </c>
      <c r="AA8" s="300" t="s">
        <v>56</v>
      </c>
      <c r="AB8" s="557" t="s">
        <v>602</v>
      </c>
      <c r="AC8" s="58" t="s">
        <v>644</v>
      </c>
      <c r="AD8" s="50" t="s">
        <v>57</v>
      </c>
      <c r="AE8" s="22">
        <f t="shared" ref="AE8:AE9" si="1">IF(AD8="Preventivo",25%,IF(AD8="Detectivo",15%,IF(AD8="Correctivo",10%,"")))</f>
        <v>0.25</v>
      </c>
      <c r="AF8" s="307" t="s">
        <v>216</v>
      </c>
      <c r="AG8" s="22">
        <f t="shared" ref="AG8:AG9" si="2">IF(AF8="Manual",15%,IF(AF8="Automático",25%,""))</f>
        <v>0.15</v>
      </c>
      <c r="AH8" s="22">
        <f t="shared" ref="AH8:AH9" si="3">+AG8+AE8</f>
        <v>0.4</v>
      </c>
      <c r="AI8" s="307" t="s">
        <v>217</v>
      </c>
      <c r="AJ8" s="285" t="s">
        <v>24</v>
      </c>
      <c r="AK8" s="307" t="s">
        <v>643</v>
      </c>
      <c r="AL8" s="368">
        <v>0.3</v>
      </c>
      <c r="AM8" s="368">
        <v>0.3</v>
      </c>
      <c r="AN8" s="343" t="s">
        <v>56</v>
      </c>
      <c r="AO8" s="291" t="s">
        <v>59</v>
      </c>
      <c r="AP8" s="415">
        <v>2</v>
      </c>
      <c r="AQ8" s="290" t="s">
        <v>604</v>
      </c>
      <c r="AR8" s="6" t="s">
        <v>675</v>
      </c>
      <c r="AS8" s="30">
        <v>45292</v>
      </c>
      <c r="AT8" s="30">
        <v>45657</v>
      </c>
      <c r="AU8" s="30" t="s">
        <v>605</v>
      </c>
    </row>
    <row r="9" spans="1:49" s="621" customFormat="1" ht="409.5" x14ac:dyDescent="0.2">
      <c r="A9" s="606" t="s">
        <v>51</v>
      </c>
      <c r="B9" s="29" t="s">
        <v>1281</v>
      </c>
      <c r="C9" s="29" t="s">
        <v>58</v>
      </c>
      <c r="D9" s="29" t="s">
        <v>79</v>
      </c>
      <c r="E9" s="29" t="s">
        <v>80</v>
      </c>
      <c r="F9" s="41" t="s">
        <v>1278</v>
      </c>
      <c r="G9" s="185" t="s">
        <v>534</v>
      </c>
      <c r="H9" s="626" t="s">
        <v>1279</v>
      </c>
      <c r="I9" s="41" t="s">
        <v>1280</v>
      </c>
      <c r="J9" s="607" t="s">
        <v>95</v>
      </c>
      <c r="K9" s="608">
        <v>1</v>
      </c>
      <c r="L9" s="609">
        <f>IF(J9="Diaria",+(K9/360),IF(J9="Mensual",+(K9/12),IF(J9="Bimestral",+(K9/6),IF(J9="Trimestral",+(K9/4),IF(J9="Semestral",+(K9/2),IF(J9="Anual",+(K9/1),""))))))</f>
        <v>0.5</v>
      </c>
      <c r="M9" s="608" t="s">
        <v>47</v>
      </c>
      <c r="N9" s="592">
        <f t="shared" ref="N9"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10" t="s">
        <v>76</v>
      </c>
      <c r="P9" s="592" t="str">
        <f t="shared" ref="P9"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608" t="s">
        <v>73</v>
      </c>
      <c r="R9" s="59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11" t="s">
        <v>60</v>
      </c>
      <c r="T9" s="611" t="s">
        <v>73</v>
      </c>
      <c r="U9" s="612">
        <f>+MAX(N9,P9,R9)</f>
        <v>0.4</v>
      </c>
      <c r="V9" s="613" t="str">
        <f>IF(L9&lt;=20%,"Muy baja",IF(L9&lt;=40%,"Baja",IF(L9&lt;=60%,"Media",IF(L9&lt;=80%,"Alta",IF(L9&lt;=100%,"Muy alta",IF(L9&gt;=100%,"Muy alta",""))))))</f>
        <v>Media</v>
      </c>
      <c r="W9" s="614">
        <f>+IFERROR(VLOOKUP(V9,[3]Fórmula!$F$1:$G$6,2,FALSE),"")</f>
        <v>0.6</v>
      </c>
      <c r="X9" s="615" t="s">
        <v>56</v>
      </c>
      <c r="Y9" s="614">
        <f>+IFERROR(VLOOKUP(X9,[3]Fórmula!$H$1:$I$6,2,FALSE),"")</f>
        <v>0.6</v>
      </c>
      <c r="Z9" s="615" t="str">
        <f>+IFERROR(VLOOKUP(V9&amp;X9,[3]Fórmula!$C$2:$D$26,2,FALSE),"")</f>
        <v>Moderado</v>
      </c>
      <c r="AA9" s="616">
        <f>IF(Z9="Bajo",25%,IF(Z9="Moderado",50%,IF(Z9="Alto",75%,IF(Z9="Extremo",100%,""))))</f>
        <v>0.5</v>
      </c>
      <c r="AB9" s="617"/>
      <c r="AC9" s="607" t="s">
        <v>1328</v>
      </c>
      <c r="AD9" s="41" t="s">
        <v>57</v>
      </c>
      <c r="AE9" s="593">
        <f t="shared" si="1"/>
        <v>0.25</v>
      </c>
      <c r="AF9" s="41" t="s">
        <v>216</v>
      </c>
      <c r="AG9" s="593">
        <f t="shared" si="2"/>
        <v>0.15</v>
      </c>
      <c r="AH9" s="593">
        <f t="shared" si="3"/>
        <v>0.4</v>
      </c>
      <c r="AI9" s="41" t="s">
        <v>217</v>
      </c>
      <c r="AJ9" s="41" t="s">
        <v>24</v>
      </c>
      <c r="AK9" s="41" t="s">
        <v>1329</v>
      </c>
      <c r="AL9" s="29">
        <f>+AA9*AH9</f>
        <v>0.2</v>
      </c>
      <c r="AM9" s="618">
        <f>+AA9-AL9</f>
        <v>0.3</v>
      </c>
      <c r="AN9" s="619" t="str">
        <f>IF(AM9&lt;=25%,"Bajo",IF(AM9&lt;=50%,"Moderado",IF(AM9&lt;=75%,"Alto",IF(AM9&gt;75%,"Extremo",""))))</f>
        <v>Moderado</v>
      </c>
      <c r="AO9" s="620" t="s">
        <v>59</v>
      </c>
      <c r="AP9" s="185"/>
      <c r="AQ9" s="47"/>
      <c r="AR9" s="622"/>
      <c r="AS9" s="622"/>
      <c r="AT9" s="47"/>
      <c r="AU9" s="623"/>
    </row>
  </sheetData>
  <sheetProtection formatCells="0" formatColumns="0" formatRows="0"/>
  <mergeCells count="49">
    <mergeCell ref="AT3:AT4"/>
    <mergeCell ref="AU3:AU4"/>
    <mergeCell ref="A2:T3"/>
    <mergeCell ref="I6:I7"/>
    <mergeCell ref="S6:S7"/>
    <mergeCell ref="T6:T7"/>
    <mergeCell ref="Y6:Y7"/>
    <mergeCell ref="X6:X7"/>
    <mergeCell ref="Q6:Q7"/>
    <mergeCell ref="N6:N7"/>
    <mergeCell ref="O6:O7"/>
    <mergeCell ref="P6:P7"/>
    <mergeCell ref="W6:W7"/>
    <mergeCell ref="M6:M7"/>
    <mergeCell ref="J6:J7"/>
    <mergeCell ref="AO6:AO7"/>
    <mergeCell ref="AB6:AB7"/>
    <mergeCell ref="AA6:AA7"/>
    <mergeCell ref="AN6:AN7"/>
    <mergeCell ref="Z6:Z7"/>
    <mergeCell ref="V6:V7"/>
    <mergeCell ref="A6:A7"/>
    <mergeCell ref="B6:B7"/>
    <mergeCell ref="D6:D7"/>
    <mergeCell ref="C6:C7"/>
    <mergeCell ref="U6:U7"/>
    <mergeCell ref="R6:R7"/>
    <mergeCell ref="F6:F7"/>
    <mergeCell ref="H6:H7"/>
    <mergeCell ref="K6:K7"/>
    <mergeCell ref="L6:L7"/>
    <mergeCell ref="E6:E7"/>
    <mergeCell ref="G6:G7"/>
    <mergeCell ref="A1:AU1"/>
    <mergeCell ref="U2:AB3"/>
    <mergeCell ref="AC2:AK2"/>
    <mergeCell ref="AM2:AO2"/>
    <mergeCell ref="AP2:AU2"/>
    <mergeCell ref="AC3:AC4"/>
    <mergeCell ref="AD3:AG3"/>
    <mergeCell ref="AH3:AH4"/>
    <mergeCell ref="AI3:AK3"/>
    <mergeCell ref="AL3:AN4"/>
    <mergeCell ref="AO3:AO4"/>
    <mergeCell ref="G4:H4"/>
    <mergeCell ref="AJ4:AK4"/>
    <mergeCell ref="AP3:AQ4"/>
    <mergeCell ref="AR3:AR4"/>
    <mergeCell ref="AS3:AS4"/>
  </mergeCells>
  <conditionalFormatting sqref="AC6 AI8:AJ8">
    <cfRule type="containsText" dxfId="708" priority="94" operator="containsText" text="ALTA">
      <formula>NOT(ISERROR(SEARCH("ALTA",AC6)))</formula>
    </cfRule>
    <cfRule type="containsText" dxfId="707" priority="92" operator="containsText" text="BAJA">
      <formula>NOT(ISERROR(SEARCH("BAJA",AC6)))</formula>
    </cfRule>
    <cfRule type="containsText" dxfId="706" priority="93" operator="containsText" text="MEDIA">
      <formula>NOT(ISERROR(SEARCH("MEDIA",AC6)))</formula>
    </cfRule>
  </conditionalFormatting>
  <conditionalFormatting sqref="AI5:AI7">
    <cfRule type="containsText" dxfId="705" priority="83" operator="containsText" text="BAJA">
      <formula>NOT(ISERROR(SEARCH("BAJA",AI5)))</formula>
    </cfRule>
    <cfRule type="containsText" dxfId="704" priority="84" operator="containsText" text="MEDIA">
      <formula>NOT(ISERROR(SEARCH("MEDIA",AI5)))</formula>
    </cfRule>
    <cfRule type="containsText" dxfId="703" priority="85" operator="containsText" text="ALTA">
      <formula>NOT(ISERROR(SEARCH("ALTA",AI5)))</formula>
    </cfRule>
  </conditionalFormatting>
  <conditionalFormatting sqref="AI9">
    <cfRule type="containsText" dxfId="702" priority="1" operator="containsText" text="BAJA">
      <formula>NOT(ISERROR(SEARCH("BAJA",AI9)))</formula>
    </cfRule>
    <cfRule type="containsText" dxfId="701" priority="2" operator="containsText" text="MEDIA">
      <formula>NOT(ISERROR(SEARCH("MEDIA",AI9)))</formula>
    </cfRule>
    <cfRule type="containsText" dxfId="700" priority="3" operator="containsText" text="ALTA">
      <formula>NOT(ISERROR(SEARCH("ALTA",AI9)))</formula>
    </cfRule>
  </conditionalFormatting>
  <conditionalFormatting sqref="AK7">
    <cfRule type="containsText" dxfId="699" priority="97" operator="containsText" text="ALTA">
      <formula>NOT(ISERROR(SEARCH("ALTA",AK7)))</formula>
    </cfRule>
    <cfRule type="containsText" dxfId="698" priority="95" operator="containsText" text="BAJA">
      <formula>NOT(ISERROR(SEARCH("BAJA",AK7)))</formula>
    </cfRule>
    <cfRule type="containsText" dxfId="697" priority="96" operator="containsText" text="MEDIA">
      <formula>NOT(ISERROR(SEARCH("MEDIA",AK7)))</formula>
    </cfRule>
  </conditionalFormatting>
  <conditionalFormatting sqref="AL5:AM6">
    <cfRule type="cellIs" dxfId="696" priority="105" operator="greaterThan">
      <formula>75%</formula>
    </cfRule>
    <cfRule type="cellIs" dxfId="695" priority="106" operator="between">
      <formula>51%</formula>
      <formula>75%</formula>
    </cfRule>
    <cfRule type="cellIs" dxfId="694" priority="107" operator="between">
      <formula>26%</formula>
      <formula>50%</formula>
    </cfRule>
    <cfRule type="cellIs" dxfId="693" priority="108" operator="between">
      <formula>0%</formula>
      <formula>25%</formula>
    </cfRule>
    <cfRule type="containsText" dxfId="692" priority="109" operator="containsText" text="BAJA">
      <formula>NOT(ISERROR(SEARCH("BAJA",AL5)))</formula>
    </cfRule>
    <cfRule type="containsText" dxfId="691" priority="110" operator="containsText" text="MEDIA">
      <formula>NOT(ISERROR(SEARCH("MEDIA",AL5)))</formula>
    </cfRule>
    <cfRule type="containsText" dxfId="690" priority="111" operator="containsText" text="ALTA">
      <formula>NOT(ISERROR(SEARCH("ALTA",AL5)))</formula>
    </cfRule>
  </conditionalFormatting>
  <conditionalFormatting sqref="AL7:AM8">
    <cfRule type="containsText" dxfId="689" priority="102" operator="containsText" text="BAJA">
      <formula>NOT(ISERROR(SEARCH("BAJA",AL7)))</formula>
    </cfRule>
    <cfRule type="containsText" dxfId="688" priority="103" operator="containsText" text="MEDIA">
      <formula>NOT(ISERROR(SEARCH("MEDIA",AL7)))</formula>
    </cfRule>
    <cfRule type="containsText" dxfId="687" priority="104" operator="containsText" text="ALTA">
      <formula>NOT(ISERROR(SEARCH("ALTA",AL7)))</formula>
    </cfRule>
  </conditionalFormatting>
  <conditionalFormatting sqref="AL8:AM9">
    <cfRule type="cellIs" dxfId="686" priority="4" operator="greaterThan">
      <formula>75%</formula>
    </cfRule>
    <cfRule type="cellIs" dxfId="685" priority="5" operator="between">
      <formula>51%</formula>
      <formula>75%</formula>
    </cfRule>
    <cfRule type="cellIs" dxfId="684" priority="6" operator="between">
      <formula>26%</formula>
      <formula>50%</formula>
    </cfRule>
    <cfRule type="cellIs" dxfId="683" priority="7" operator="between">
      <formula>0%</formula>
      <formula>25%</formula>
    </cfRule>
  </conditionalFormatting>
  <conditionalFormatting sqref="AL9:AM9">
    <cfRule type="containsText" dxfId="682" priority="8" operator="containsText" text="BAJA">
      <formula>NOT(ISERROR(SEARCH("BAJA",AL9)))</formula>
    </cfRule>
    <cfRule type="containsText" dxfId="681" priority="9" operator="containsText" text="MEDIA">
      <formula>NOT(ISERROR(SEARCH("MEDIA",AL9)))</formula>
    </cfRule>
    <cfRule type="containsText" dxfId="680" priority="10" operator="containsText" text="ALTA">
      <formula>NOT(ISERROR(SEARCH("ALTA",AL9)))</formula>
    </cfRule>
  </conditionalFormatting>
  <conditionalFormatting sqref="AM7">
    <cfRule type="cellIs" dxfId="679" priority="98" operator="greaterThan">
      <formula>75%</formula>
    </cfRule>
    <cfRule type="cellIs" dxfId="678" priority="99" operator="between">
      <formula>51%</formula>
      <formula>75%</formula>
    </cfRule>
    <cfRule type="cellIs" dxfId="677" priority="100" operator="between">
      <formula>26%</formula>
      <formula>50%</formula>
    </cfRule>
    <cfRule type="cellIs" dxfId="676" priority="101" operator="between">
      <formula>0%</formula>
      <formula>25%</formula>
    </cfRule>
  </conditionalFormatting>
  <dataValidations count="3">
    <dataValidation type="list" allowBlank="1" showInputMessage="1" showErrorMessage="1" sqref="A5:A9" xr:uid="{00000000-0002-0000-0A00-000004000000}">
      <formula1>"SI,NO"</formula1>
    </dataValidation>
    <dataValidation type="list" allowBlank="1" showInputMessage="1" showErrorMessage="1" sqref="AI5:AI9" xr:uid="{00000000-0002-0000-0A00-000003000000}">
      <formula1>"Confiable,No confiable"</formula1>
    </dataValidation>
    <dataValidation type="list" allowBlank="1" showInputMessage="1" showErrorMessage="1" sqref="AF5:AF9" xr:uid="{00000000-0002-0000-0A00-000000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4C5F1B4-916E-4147-AE9E-6E5256D5558A}">
          <x14:formula1>
            <xm:f>Listas!$K$2:$K$6</xm:f>
          </x14:formula1>
          <xm:sqref>S8</xm:sqref>
        </x14:dataValidation>
        <x14:dataValidation type="list" allowBlank="1" showInputMessage="1" showErrorMessage="1" xr:uid="{06C65F9E-5ED3-48A8-AB8D-26F78575EA48}">
          <x14:formula1>
            <xm:f>Listas!$M$2:$M$15</xm:f>
          </x14:formula1>
          <xm:sqref>B8</xm:sqref>
        </x14:dataValidation>
        <x14:dataValidation type="list" allowBlank="1" showInputMessage="1" showErrorMessage="1" xr:uid="{9A871F25-D50E-4412-A9C1-F9B79E37C0DE}">
          <x14:formula1>
            <xm:f>Listas!$L$2:$L$5</xm:f>
          </x14:formula1>
          <xm:sqref>T8</xm:sqref>
        </x14:dataValidation>
        <x14:dataValidation type="list" allowBlank="1" showInputMessage="1" showErrorMessage="1" xr:uid="{CFA43B4F-4A89-49BD-A5D2-5436FCD482C3}">
          <x14:formula1>
            <xm:f>Listas!$G$2:$G$11</xm:f>
          </x14:formula1>
          <xm:sqref>C8</xm:sqref>
        </x14:dataValidation>
        <x14:dataValidation type="list" allowBlank="1" showInputMessage="1" showErrorMessage="1" xr:uid="{39716252-8240-4092-BFB0-802315EFBD58}">
          <x14:formula1>
            <xm:f>Listas!$B$2:$B$7</xm:f>
          </x14:formula1>
          <xm:sqref>D8</xm:sqref>
        </x14:dataValidation>
        <x14:dataValidation type="list" allowBlank="1" showInputMessage="1" showErrorMessage="1" xr:uid="{BA9EA3C8-6A81-406A-8A9E-53E10033E88C}">
          <x14:formula1>
            <xm:f>Listas!$H$2:$H$3</xm:f>
          </x14:formula1>
          <xm:sqref>AJ8</xm:sqref>
        </x14:dataValidation>
        <x14:dataValidation type="list" allowBlank="1" showInputMessage="1" showErrorMessage="1" xr:uid="{44E47E95-DE5F-42CA-B96D-EB65A3D11482}">
          <x14:formula1>
            <xm:f>Listas!$C$2:$C$8</xm:f>
          </x14:formula1>
          <xm:sqref>E8</xm:sqref>
        </x14:dataValidation>
        <x14:dataValidation type="list" allowBlank="1" showInputMessage="1" showErrorMessage="1" xr:uid="{C4E264E2-F510-4E1A-8463-B747EBB18F80}">
          <x14:formula1>
            <xm:f>Listas!$F$2:$F$4</xm:f>
          </x14:formula1>
          <xm:sqref>AD8</xm:sqref>
        </x14:dataValidation>
        <x14:dataValidation type="list" allowBlank="1" showInputMessage="1" showErrorMessage="1" xr:uid="{4A3888A2-92F0-4AFB-8336-4E20E6AAF717}">
          <x14:formula1>
            <xm:f>Listas!$Q$2:$Q$8</xm:f>
          </x14:formula1>
          <xm:sqref>J8</xm:sqref>
        </x14:dataValidation>
        <x14:dataValidation type="list" allowBlank="1" showInputMessage="1" showErrorMessage="1" xr:uid="{54E4C41F-4E2E-4D1F-83E2-F943A122037F}">
          <x14:formula1>
            <xm:f>Listas!$P$2:$P$7</xm:f>
          </x14:formula1>
          <xm:sqref>Q8</xm:sqref>
        </x14:dataValidation>
        <x14:dataValidation type="list" allowBlank="1" showInputMessage="1" showErrorMessage="1" xr:uid="{236AE388-4C4D-4C3E-B127-9FF936D97CDC}">
          <x14:formula1>
            <xm:f>Listas!$O$2:$O$7</xm:f>
          </x14:formula1>
          <xm:sqref>O8</xm:sqref>
        </x14:dataValidation>
        <x14:dataValidation type="list" allowBlank="1" showInputMessage="1" showErrorMessage="1" xr:uid="{130D2F29-9CE4-465D-AC1E-AD6BC66161B6}">
          <x14:formula1>
            <xm:f>Listas!$N$2:$N$7</xm:f>
          </x14:formula1>
          <xm:sqref>M8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A43-5224-4E27-88DB-89422C7F7CF7}">
  <dimension ref="A1:AW1048575"/>
  <sheetViews>
    <sheetView topLeftCell="AN1" zoomScale="70" zoomScaleNormal="80" workbookViewId="0">
      <pane ySplit="3" topLeftCell="A4" activePane="bottomLeft" state="frozen"/>
      <selection activeCell="AB7" sqref="AB7:AB9"/>
      <selection pane="bottomLeft" activeCell="AV1" sqref="AV1:AW1"/>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46.42578125" style="2" customWidth="1"/>
    <col min="29" max="29" width="77.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22.7109375" style="4" customWidth="1"/>
    <col min="45" max="46" width="11.5703125" style="3" customWidth="1"/>
    <col min="47" max="47" width="21.85546875" style="2" customWidth="1"/>
    <col min="48" max="214" width="11.42578125" style="1"/>
    <col min="215" max="215" width="21.85546875" style="1" customWidth="1"/>
    <col min="216" max="216" width="13.85546875" style="1" customWidth="1"/>
    <col min="217" max="217" width="38.7109375" style="1" customWidth="1"/>
    <col min="218" max="218" width="3" style="1" bestFit="1" customWidth="1"/>
    <col min="219" max="219" width="32.28515625" style="1" customWidth="1"/>
    <col min="220" max="220" width="46.28515625" style="1" customWidth="1"/>
    <col min="221" max="221" width="19" style="1" customWidth="1"/>
    <col min="222" max="222" width="0" style="1" hidden="1" customWidth="1"/>
    <col min="223" max="223" width="17.7109375" style="1" customWidth="1"/>
    <col min="224" max="224" width="0" style="1" hidden="1" customWidth="1"/>
    <col min="225" max="225" width="22.28515625" style="1" customWidth="1"/>
    <col min="226" max="226" width="5.28515625" style="1" customWidth="1"/>
    <col min="227" max="227" width="36.28515625" style="1" customWidth="1"/>
    <col min="228" max="228" width="5.7109375" style="1" customWidth="1"/>
    <col min="229" max="229" width="0" style="1" hidden="1" customWidth="1"/>
    <col min="230" max="230" width="20.7109375" style="1" customWidth="1"/>
    <col min="231" max="231" width="4.85546875" style="1" customWidth="1"/>
    <col min="232" max="232" width="0" style="1" hidden="1" customWidth="1"/>
    <col min="233" max="233" width="24.7109375" style="1" customWidth="1"/>
    <col min="234" max="234" width="12.28515625" style="1" customWidth="1"/>
    <col min="235" max="235" width="0" style="1" hidden="1" customWidth="1"/>
    <col min="236" max="236" width="3.42578125" style="1" customWidth="1"/>
    <col min="237" max="237" width="0" style="1" hidden="1" customWidth="1"/>
    <col min="238" max="238" width="17.7109375" style="1" customWidth="1"/>
    <col min="239" max="239" width="3.42578125" style="1" customWidth="1"/>
    <col min="240" max="240" width="0" style="1" hidden="1" customWidth="1"/>
    <col min="241" max="241" width="23.7109375" style="1" customWidth="1"/>
    <col min="242" max="242" width="10" style="1" customWidth="1"/>
    <col min="243" max="243" width="0" style="1" hidden="1" customWidth="1"/>
    <col min="244" max="245" width="14.7109375" style="1" customWidth="1"/>
    <col min="246" max="246" width="12.85546875" style="1" customWidth="1"/>
    <col min="247" max="247" width="3.28515625" style="1" customWidth="1"/>
    <col min="248" max="248" width="30.28515625" style="1" customWidth="1"/>
    <col min="249" max="249" width="5" style="1" customWidth="1"/>
    <col min="250" max="250" width="0" style="1" hidden="1" customWidth="1"/>
    <col min="251" max="251" width="14.28515625" style="1" customWidth="1"/>
    <col min="252" max="252" width="5.7109375" style="1" customWidth="1"/>
    <col min="253" max="253" width="0" style="1" hidden="1" customWidth="1"/>
    <col min="254" max="254" width="17.28515625" style="1" customWidth="1"/>
    <col min="255" max="255" width="12.7109375" style="1" customWidth="1"/>
    <col min="256" max="256" width="0" style="1" hidden="1" customWidth="1"/>
    <col min="257" max="257" width="5.28515625" style="1" customWidth="1"/>
    <col min="258" max="258" width="0" style="1" hidden="1" customWidth="1"/>
    <col min="259" max="259" width="17" style="1" customWidth="1"/>
    <col min="260" max="260" width="6.28515625" style="1" customWidth="1"/>
    <col min="261" max="261" width="0" style="1" hidden="1" customWidth="1"/>
    <col min="262" max="262" width="14.28515625" style="1" customWidth="1"/>
    <col min="263" max="263" width="7.5703125" style="1" customWidth="1"/>
    <col min="264" max="264" width="0" style="1" hidden="1" customWidth="1"/>
    <col min="265" max="266" width="14.28515625" style="1" customWidth="1"/>
    <col min="267" max="267" width="20.85546875" style="1" customWidth="1"/>
    <col min="268" max="268" width="14.42578125" style="1" customWidth="1"/>
    <col min="269" max="269" width="15" style="1" customWidth="1"/>
    <col min="270" max="270" width="2.7109375" style="1" customWidth="1"/>
    <col min="271" max="271" width="11.7109375" style="1" customWidth="1"/>
    <col min="272" max="272" width="11.5703125" style="1" customWidth="1"/>
    <col min="273" max="273" width="2.28515625" style="1" customWidth="1"/>
    <col min="274" max="274" width="41" style="1" customWidth="1"/>
    <col min="275" max="275" width="14.28515625" style="1" customWidth="1"/>
    <col min="276" max="277" width="11.5703125" style="1" customWidth="1"/>
    <col min="278" max="278" width="21.85546875" style="1" customWidth="1"/>
    <col min="279" max="470" width="11.42578125" style="1"/>
    <col min="471" max="471" width="21.85546875" style="1" customWidth="1"/>
    <col min="472" max="472" width="13.85546875" style="1" customWidth="1"/>
    <col min="473" max="473" width="38.7109375" style="1" customWidth="1"/>
    <col min="474" max="474" width="3" style="1" bestFit="1" customWidth="1"/>
    <col min="475" max="475" width="32.28515625" style="1" customWidth="1"/>
    <col min="476" max="476" width="46.28515625" style="1" customWidth="1"/>
    <col min="477" max="477" width="19" style="1" customWidth="1"/>
    <col min="478" max="478" width="0" style="1" hidden="1" customWidth="1"/>
    <col min="479" max="479" width="17.7109375" style="1" customWidth="1"/>
    <col min="480" max="480" width="0" style="1" hidden="1" customWidth="1"/>
    <col min="481" max="481" width="22.28515625" style="1" customWidth="1"/>
    <col min="482" max="482" width="5.28515625" style="1" customWidth="1"/>
    <col min="483" max="483" width="36.28515625" style="1" customWidth="1"/>
    <col min="484" max="484" width="5.7109375" style="1" customWidth="1"/>
    <col min="485" max="485" width="0" style="1" hidden="1" customWidth="1"/>
    <col min="486" max="486" width="20.7109375" style="1" customWidth="1"/>
    <col min="487" max="487" width="4.85546875" style="1" customWidth="1"/>
    <col min="488" max="488" width="0" style="1" hidden="1" customWidth="1"/>
    <col min="489" max="489" width="24.7109375" style="1" customWidth="1"/>
    <col min="490" max="490" width="12.28515625" style="1" customWidth="1"/>
    <col min="491" max="491" width="0" style="1" hidden="1" customWidth="1"/>
    <col min="492" max="492" width="3.42578125" style="1" customWidth="1"/>
    <col min="493" max="493" width="0" style="1" hidden="1" customWidth="1"/>
    <col min="494" max="494" width="17.7109375" style="1" customWidth="1"/>
    <col min="495" max="495" width="3.42578125" style="1" customWidth="1"/>
    <col min="496" max="496" width="0" style="1" hidden="1" customWidth="1"/>
    <col min="497" max="497" width="23.7109375" style="1" customWidth="1"/>
    <col min="498" max="498" width="10" style="1" customWidth="1"/>
    <col min="499" max="499" width="0" style="1" hidden="1" customWidth="1"/>
    <col min="500" max="501" width="14.7109375" style="1" customWidth="1"/>
    <col min="502" max="502" width="12.85546875" style="1" customWidth="1"/>
    <col min="503" max="503" width="3.28515625" style="1" customWidth="1"/>
    <col min="504" max="504" width="30.28515625" style="1" customWidth="1"/>
    <col min="505" max="505" width="5" style="1" customWidth="1"/>
    <col min="506" max="506" width="0" style="1" hidden="1" customWidth="1"/>
    <col min="507" max="507" width="14.28515625" style="1" customWidth="1"/>
    <col min="508" max="508" width="5.7109375" style="1" customWidth="1"/>
    <col min="509" max="509" width="0" style="1" hidden="1" customWidth="1"/>
    <col min="510" max="510" width="17.28515625" style="1" customWidth="1"/>
    <col min="511" max="511" width="12.7109375" style="1" customWidth="1"/>
    <col min="512" max="512" width="0" style="1" hidden="1" customWidth="1"/>
    <col min="513" max="513" width="5.28515625" style="1" customWidth="1"/>
    <col min="514" max="514" width="0" style="1" hidden="1" customWidth="1"/>
    <col min="515" max="515" width="17" style="1" customWidth="1"/>
    <col min="516" max="516" width="6.28515625" style="1" customWidth="1"/>
    <col min="517" max="517" width="0" style="1" hidden="1" customWidth="1"/>
    <col min="518" max="518" width="14.28515625" style="1" customWidth="1"/>
    <col min="519" max="519" width="7.5703125" style="1" customWidth="1"/>
    <col min="520" max="520" width="0" style="1" hidden="1" customWidth="1"/>
    <col min="521" max="522" width="14.28515625" style="1" customWidth="1"/>
    <col min="523" max="523" width="20.85546875" style="1" customWidth="1"/>
    <col min="524" max="524" width="14.42578125" style="1" customWidth="1"/>
    <col min="525" max="525" width="15" style="1" customWidth="1"/>
    <col min="526" max="526" width="2.7109375" style="1" customWidth="1"/>
    <col min="527" max="527" width="11.7109375" style="1" customWidth="1"/>
    <col min="528" max="528" width="11.5703125" style="1" customWidth="1"/>
    <col min="529" max="529" width="2.28515625" style="1" customWidth="1"/>
    <col min="530" max="530" width="41" style="1" customWidth="1"/>
    <col min="531" max="531" width="14.28515625" style="1" customWidth="1"/>
    <col min="532" max="533" width="11.5703125" style="1" customWidth="1"/>
    <col min="534" max="534" width="21.85546875" style="1" customWidth="1"/>
    <col min="535" max="726" width="11.42578125" style="1"/>
    <col min="727" max="727" width="21.85546875" style="1" customWidth="1"/>
    <col min="728" max="728" width="13.85546875" style="1" customWidth="1"/>
    <col min="729" max="729" width="38.7109375" style="1" customWidth="1"/>
    <col min="730" max="730" width="3" style="1" bestFit="1" customWidth="1"/>
    <col min="731" max="731" width="32.28515625" style="1" customWidth="1"/>
    <col min="732" max="732" width="46.28515625" style="1" customWidth="1"/>
    <col min="733" max="733" width="19" style="1" customWidth="1"/>
    <col min="734" max="734" width="0" style="1" hidden="1" customWidth="1"/>
    <col min="735" max="735" width="17.7109375" style="1" customWidth="1"/>
    <col min="736" max="736" width="0" style="1" hidden="1" customWidth="1"/>
    <col min="737" max="737" width="22.28515625" style="1" customWidth="1"/>
    <col min="738" max="738" width="5.28515625" style="1" customWidth="1"/>
    <col min="739" max="739" width="36.28515625" style="1" customWidth="1"/>
    <col min="740" max="740" width="5.7109375" style="1" customWidth="1"/>
    <col min="741" max="741" width="0" style="1" hidden="1" customWidth="1"/>
    <col min="742" max="742" width="20.7109375" style="1" customWidth="1"/>
    <col min="743" max="743" width="4.85546875" style="1" customWidth="1"/>
    <col min="744" max="744" width="0" style="1" hidden="1" customWidth="1"/>
    <col min="745" max="745" width="24.7109375" style="1" customWidth="1"/>
    <col min="746" max="746" width="12.28515625" style="1" customWidth="1"/>
    <col min="747" max="747" width="0" style="1" hidden="1" customWidth="1"/>
    <col min="748" max="748" width="3.42578125" style="1" customWidth="1"/>
    <col min="749" max="749" width="0" style="1" hidden="1" customWidth="1"/>
    <col min="750" max="750" width="17.7109375" style="1" customWidth="1"/>
    <col min="751" max="751" width="3.42578125" style="1" customWidth="1"/>
    <col min="752" max="752" width="0" style="1" hidden="1" customWidth="1"/>
    <col min="753" max="753" width="23.7109375" style="1" customWidth="1"/>
    <col min="754" max="754" width="10" style="1" customWidth="1"/>
    <col min="755" max="755" width="0" style="1" hidden="1" customWidth="1"/>
    <col min="756" max="757" width="14.7109375" style="1" customWidth="1"/>
    <col min="758" max="758" width="12.85546875" style="1" customWidth="1"/>
    <col min="759" max="759" width="3.28515625" style="1" customWidth="1"/>
    <col min="760" max="760" width="30.28515625" style="1" customWidth="1"/>
    <col min="761" max="761" width="5" style="1" customWidth="1"/>
    <col min="762" max="762" width="0" style="1" hidden="1" customWidth="1"/>
    <col min="763" max="763" width="14.28515625" style="1" customWidth="1"/>
    <col min="764" max="764" width="5.7109375" style="1" customWidth="1"/>
    <col min="765" max="765" width="0" style="1" hidden="1" customWidth="1"/>
    <col min="766" max="766" width="17.28515625" style="1" customWidth="1"/>
    <col min="767" max="767" width="12.7109375" style="1" customWidth="1"/>
    <col min="768" max="768" width="0" style="1" hidden="1" customWidth="1"/>
    <col min="769" max="769" width="5.28515625" style="1" customWidth="1"/>
    <col min="770" max="770" width="0" style="1" hidden="1" customWidth="1"/>
    <col min="771" max="771" width="17" style="1" customWidth="1"/>
    <col min="772" max="772" width="6.28515625" style="1" customWidth="1"/>
    <col min="773" max="773" width="0" style="1" hidden="1" customWidth="1"/>
    <col min="774" max="774" width="14.28515625" style="1" customWidth="1"/>
    <col min="775" max="775" width="7.5703125" style="1" customWidth="1"/>
    <col min="776" max="776" width="0" style="1" hidden="1" customWidth="1"/>
    <col min="777" max="778" width="14.28515625" style="1" customWidth="1"/>
    <col min="779" max="779" width="20.85546875" style="1" customWidth="1"/>
    <col min="780" max="780" width="14.42578125" style="1" customWidth="1"/>
    <col min="781" max="781" width="15" style="1" customWidth="1"/>
    <col min="782" max="782" width="2.7109375" style="1" customWidth="1"/>
    <col min="783" max="783" width="11.7109375" style="1" customWidth="1"/>
    <col min="784" max="784" width="11.5703125" style="1" customWidth="1"/>
    <col min="785" max="785" width="2.28515625" style="1" customWidth="1"/>
    <col min="786" max="786" width="41" style="1" customWidth="1"/>
    <col min="787" max="787" width="14.28515625" style="1" customWidth="1"/>
    <col min="788" max="789" width="11.5703125" style="1" customWidth="1"/>
    <col min="790" max="790" width="21.85546875" style="1" customWidth="1"/>
    <col min="791" max="982" width="11.42578125" style="1"/>
    <col min="983" max="983" width="21.85546875" style="1" customWidth="1"/>
    <col min="984" max="984" width="13.85546875" style="1" customWidth="1"/>
    <col min="985" max="985" width="38.7109375" style="1" customWidth="1"/>
    <col min="986" max="986" width="3" style="1" bestFit="1" customWidth="1"/>
    <col min="987" max="987" width="32.28515625" style="1" customWidth="1"/>
    <col min="988" max="988" width="46.28515625" style="1" customWidth="1"/>
    <col min="989" max="989" width="19" style="1" customWidth="1"/>
    <col min="990" max="990" width="0" style="1" hidden="1" customWidth="1"/>
    <col min="991" max="991" width="17.7109375" style="1" customWidth="1"/>
    <col min="992" max="992" width="0" style="1" hidden="1" customWidth="1"/>
    <col min="993" max="993" width="22.28515625" style="1" customWidth="1"/>
    <col min="994" max="994" width="5.28515625" style="1" customWidth="1"/>
    <col min="995" max="995" width="36.28515625" style="1" customWidth="1"/>
    <col min="996" max="996" width="5.7109375" style="1" customWidth="1"/>
    <col min="997" max="997" width="0" style="1" hidden="1" customWidth="1"/>
    <col min="998" max="998" width="20.7109375" style="1" customWidth="1"/>
    <col min="999" max="999" width="4.85546875" style="1" customWidth="1"/>
    <col min="1000" max="1000" width="0" style="1" hidden="1" customWidth="1"/>
    <col min="1001" max="1001" width="24.7109375" style="1" customWidth="1"/>
    <col min="1002" max="1002" width="12.28515625" style="1" customWidth="1"/>
    <col min="1003" max="1003" width="0" style="1" hidden="1" customWidth="1"/>
    <col min="1004" max="1004" width="3.42578125" style="1" customWidth="1"/>
    <col min="1005" max="1005" width="0" style="1" hidden="1" customWidth="1"/>
    <col min="1006" max="1006" width="17.7109375" style="1" customWidth="1"/>
    <col min="1007" max="1007" width="3.42578125" style="1" customWidth="1"/>
    <col min="1008" max="1008" width="0" style="1" hidden="1" customWidth="1"/>
    <col min="1009" max="1009" width="23.7109375" style="1" customWidth="1"/>
    <col min="1010" max="1010" width="10" style="1" customWidth="1"/>
    <col min="1011" max="1011" width="0" style="1" hidden="1" customWidth="1"/>
    <col min="1012" max="1013" width="14.7109375" style="1" customWidth="1"/>
    <col min="1014" max="1014" width="12.85546875" style="1" customWidth="1"/>
    <col min="1015" max="1015" width="3.28515625" style="1" customWidth="1"/>
    <col min="1016" max="1016" width="30.28515625" style="1" customWidth="1"/>
    <col min="1017" max="1017" width="5" style="1" customWidth="1"/>
    <col min="1018" max="1018" width="0" style="1" hidden="1" customWidth="1"/>
    <col min="1019" max="1019" width="14.28515625" style="1" customWidth="1"/>
    <col min="1020" max="1020" width="5.7109375" style="1" customWidth="1"/>
    <col min="1021" max="1021" width="0" style="1" hidden="1" customWidth="1"/>
    <col min="1022" max="1022" width="17.28515625" style="1" customWidth="1"/>
    <col min="1023" max="1023" width="12.7109375" style="1" customWidth="1"/>
    <col min="1024" max="1024" width="0" style="1" hidden="1" customWidth="1"/>
    <col min="1025" max="1025" width="5.28515625" style="1" customWidth="1"/>
    <col min="1026" max="1026" width="0" style="1" hidden="1" customWidth="1"/>
    <col min="1027" max="1027" width="17" style="1" customWidth="1"/>
    <col min="1028" max="1028" width="6.28515625" style="1" customWidth="1"/>
    <col min="1029" max="1029" width="0" style="1" hidden="1" customWidth="1"/>
    <col min="1030" max="1030" width="14.28515625" style="1" customWidth="1"/>
    <col min="1031" max="1031" width="7.5703125" style="1" customWidth="1"/>
    <col min="1032" max="1032" width="0" style="1" hidden="1" customWidth="1"/>
    <col min="1033" max="1034" width="14.28515625" style="1" customWidth="1"/>
    <col min="1035" max="1035" width="20.85546875" style="1" customWidth="1"/>
    <col min="1036" max="1036" width="14.42578125" style="1" customWidth="1"/>
    <col min="1037" max="1037" width="15" style="1" customWidth="1"/>
    <col min="1038" max="1038" width="2.7109375" style="1" customWidth="1"/>
    <col min="1039" max="1039" width="11.7109375" style="1" customWidth="1"/>
    <col min="1040" max="1040" width="11.5703125" style="1" customWidth="1"/>
    <col min="1041" max="1041" width="2.28515625" style="1" customWidth="1"/>
    <col min="1042" max="1042" width="41" style="1" customWidth="1"/>
    <col min="1043" max="1043" width="14.28515625" style="1" customWidth="1"/>
    <col min="1044" max="1045" width="11.5703125" style="1" customWidth="1"/>
    <col min="1046" max="1046" width="21.85546875" style="1" customWidth="1"/>
    <col min="1047" max="1238" width="11.42578125" style="1"/>
    <col min="1239" max="1239" width="21.85546875" style="1" customWidth="1"/>
    <col min="1240" max="1240" width="13.85546875" style="1" customWidth="1"/>
    <col min="1241" max="1241" width="38.7109375" style="1" customWidth="1"/>
    <col min="1242" max="1242" width="3" style="1" bestFit="1" customWidth="1"/>
    <col min="1243" max="1243" width="32.28515625" style="1" customWidth="1"/>
    <col min="1244" max="1244" width="46.28515625" style="1" customWidth="1"/>
    <col min="1245" max="1245" width="19" style="1" customWidth="1"/>
    <col min="1246" max="1246" width="0" style="1" hidden="1" customWidth="1"/>
    <col min="1247" max="1247" width="17.7109375" style="1" customWidth="1"/>
    <col min="1248" max="1248" width="0" style="1" hidden="1" customWidth="1"/>
    <col min="1249" max="1249" width="22.28515625" style="1" customWidth="1"/>
    <col min="1250" max="1250" width="5.28515625" style="1" customWidth="1"/>
    <col min="1251" max="1251" width="36.28515625" style="1" customWidth="1"/>
    <col min="1252" max="1252" width="5.7109375" style="1" customWidth="1"/>
    <col min="1253" max="1253" width="0" style="1" hidden="1" customWidth="1"/>
    <col min="1254" max="1254" width="20.7109375" style="1" customWidth="1"/>
    <col min="1255" max="1255" width="4.85546875" style="1" customWidth="1"/>
    <col min="1256" max="1256" width="0" style="1" hidden="1" customWidth="1"/>
    <col min="1257" max="1257" width="24.7109375" style="1" customWidth="1"/>
    <col min="1258" max="1258" width="12.28515625" style="1" customWidth="1"/>
    <col min="1259" max="1259" width="0" style="1" hidden="1" customWidth="1"/>
    <col min="1260" max="1260" width="3.42578125" style="1" customWidth="1"/>
    <col min="1261" max="1261" width="0" style="1" hidden="1" customWidth="1"/>
    <col min="1262" max="1262" width="17.7109375" style="1" customWidth="1"/>
    <col min="1263" max="1263" width="3.42578125" style="1" customWidth="1"/>
    <col min="1264" max="1264" width="0" style="1" hidden="1" customWidth="1"/>
    <col min="1265" max="1265" width="23.7109375" style="1" customWidth="1"/>
    <col min="1266" max="1266" width="10" style="1" customWidth="1"/>
    <col min="1267" max="1267" width="0" style="1" hidden="1" customWidth="1"/>
    <col min="1268" max="1269" width="14.7109375" style="1" customWidth="1"/>
    <col min="1270" max="1270" width="12.85546875" style="1" customWidth="1"/>
    <col min="1271" max="1271" width="3.28515625" style="1" customWidth="1"/>
    <col min="1272" max="1272" width="30.28515625" style="1" customWidth="1"/>
    <col min="1273" max="1273" width="5" style="1" customWidth="1"/>
    <col min="1274" max="1274" width="0" style="1" hidden="1" customWidth="1"/>
    <col min="1275" max="1275" width="14.28515625" style="1" customWidth="1"/>
    <col min="1276" max="1276" width="5.7109375" style="1" customWidth="1"/>
    <col min="1277" max="1277" width="0" style="1" hidden="1" customWidth="1"/>
    <col min="1278" max="1278" width="17.28515625" style="1" customWidth="1"/>
    <col min="1279" max="1279" width="12.7109375" style="1" customWidth="1"/>
    <col min="1280" max="1280" width="0" style="1" hidden="1" customWidth="1"/>
    <col min="1281" max="1281" width="5.28515625" style="1" customWidth="1"/>
    <col min="1282" max="1282" width="0" style="1" hidden="1" customWidth="1"/>
    <col min="1283" max="1283" width="17" style="1" customWidth="1"/>
    <col min="1284" max="1284" width="6.28515625" style="1" customWidth="1"/>
    <col min="1285" max="1285" width="0" style="1" hidden="1" customWidth="1"/>
    <col min="1286" max="1286" width="14.28515625" style="1" customWidth="1"/>
    <col min="1287" max="1287" width="7.5703125" style="1" customWidth="1"/>
    <col min="1288" max="1288" width="0" style="1" hidden="1" customWidth="1"/>
    <col min="1289" max="1290" width="14.28515625" style="1" customWidth="1"/>
    <col min="1291" max="1291" width="20.85546875" style="1" customWidth="1"/>
    <col min="1292" max="1292" width="14.42578125" style="1" customWidth="1"/>
    <col min="1293" max="1293" width="15" style="1" customWidth="1"/>
    <col min="1294" max="1294" width="2.7109375" style="1" customWidth="1"/>
    <col min="1295" max="1295" width="11.7109375" style="1" customWidth="1"/>
    <col min="1296" max="1296" width="11.5703125" style="1" customWidth="1"/>
    <col min="1297" max="1297" width="2.28515625" style="1" customWidth="1"/>
    <col min="1298" max="1298" width="41" style="1" customWidth="1"/>
    <col min="1299" max="1299" width="14.28515625" style="1" customWidth="1"/>
    <col min="1300" max="1301" width="11.5703125" style="1" customWidth="1"/>
    <col min="1302" max="1302" width="21.85546875" style="1" customWidth="1"/>
    <col min="1303" max="1494" width="11.42578125" style="1"/>
    <col min="1495" max="1495" width="21.85546875" style="1" customWidth="1"/>
    <col min="1496" max="1496" width="13.85546875" style="1" customWidth="1"/>
    <col min="1497" max="1497" width="38.7109375" style="1" customWidth="1"/>
    <col min="1498" max="1498" width="3" style="1" bestFit="1" customWidth="1"/>
    <col min="1499" max="1499" width="32.28515625" style="1" customWidth="1"/>
    <col min="1500" max="1500" width="46.28515625" style="1" customWidth="1"/>
    <col min="1501" max="1501" width="19" style="1" customWidth="1"/>
    <col min="1502" max="1502" width="0" style="1" hidden="1" customWidth="1"/>
    <col min="1503" max="1503" width="17.7109375" style="1" customWidth="1"/>
    <col min="1504" max="1504" width="0" style="1" hidden="1" customWidth="1"/>
    <col min="1505" max="1505" width="22.28515625" style="1" customWidth="1"/>
    <col min="1506" max="1506" width="5.28515625" style="1" customWidth="1"/>
    <col min="1507" max="1507" width="36.28515625" style="1" customWidth="1"/>
    <col min="1508" max="1508" width="5.7109375" style="1" customWidth="1"/>
    <col min="1509" max="1509" width="0" style="1" hidden="1" customWidth="1"/>
    <col min="1510" max="1510" width="20.7109375" style="1" customWidth="1"/>
    <col min="1511" max="1511" width="4.85546875" style="1" customWidth="1"/>
    <col min="1512" max="1512" width="0" style="1" hidden="1" customWidth="1"/>
    <col min="1513" max="1513" width="24.7109375" style="1" customWidth="1"/>
    <col min="1514" max="1514" width="12.28515625" style="1" customWidth="1"/>
    <col min="1515" max="1515" width="0" style="1" hidden="1" customWidth="1"/>
    <col min="1516" max="1516" width="3.42578125" style="1" customWidth="1"/>
    <col min="1517" max="1517" width="0" style="1" hidden="1" customWidth="1"/>
    <col min="1518" max="1518" width="17.7109375" style="1" customWidth="1"/>
    <col min="1519" max="1519" width="3.42578125" style="1" customWidth="1"/>
    <col min="1520" max="1520" width="0" style="1" hidden="1" customWidth="1"/>
    <col min="1521" max="1521" width="23.7109375" style="1" customWidth="1"/>
    <col min="1522" max="1522" width="10" style="1" customWidth="1"/>
    <col min="1523" max="1523" width="0" style="1" hidden="1" customWidth="1"/>
    <col min="1524" max="1525" width="14.7109375" style="1" customWidth="1"/>
    <col min="1526" max="1526" width="12.85546875" style="1" customWidth="1"/>
    <col min="1527" max="1527" width="3.28515625" style="1" customWidth="1"/>
    <col min="1528" max="1528" width="30.28515625" style="1" customWidth="1"/>
    <col min="1529" max="1529" width="5" style="1" customWidth="1"/>
    <col min="1530" max="1530" width="0" style="1" hidden="1" customWidth="1"/>
    <col min="1531" max="1531" width="14.28515625" style="1" customWidth="1"/>
    <col min="1532" max="1532" width="5.7109375" style="1" customWidth="1"/>
    <col min="1533" max="1533" width="0" style="1" hidden="1" customWidth="1"/>
    <col min="1534" max="1534" width="17.28515625" style="1" customWidth="1"/>
    <col min="1535" max="1535" width="12.7109375" style="1" customWidth="1"/>
    <col min="1536" max="1536" width="0" style="1" hidden="1" customWidth="1"/>
    <col min="1537" max="1537" width="5.28515625" style="1" customWidth="1"/>
    <col min="1538" max="1538" width="0" style="1" hidden="1" customWidth="1"/>
    <col min="1539" max="1539" width="17" style="1" customWidth="1"/>
    <col min="1540" max="1540" width="6.28515625" style="1" customWidth="1"/>
    <col min="1541" max="1541" width="0" style="1" hidden="1" customWidth="1"/>
    <col min="1542" max="1542" width="14.28515625" style="1" customWidth="1"/>
    <col min="1543" max="1543" width="7.5703125" style="1" customWidth="1"/>
    <col min="1544" max="1544" width="0" style="1" hidden="1" customWidth="1"/>
    <col min="1545" max="1546" width="14.28515625" style="1" customWidth="1"/>
    <col min="1547" max="1547" width="20.85546875" style="1" customWidth="1"/>
    <col min="1548" max="1548" width="14.42578125" style="1" customWidth="1"/>
    <col min="1549" max="1549" width="15" style="1" customWidth="1"/>
    <col min="1550" max="1550" width="2.7109375" style="1" customWidth="1"/>
    <col min="1551" max="1551" width="11.7109375" style="1" customWidth="1"/>
    <col min="1552" max="1552" width="11.5703125" style="1" customWidth="1"/>
    <col min="1553" max="1553" width="2.28515625" style="1" customWidth="1"/>
    <col min="1554" max="1554" width="41" style="1" customWidth="1"/>
    <col min="1555" max="1555" width="14.28515625" style="1" customWidth="1"/>
    <col min="1556" max="1557" width="11.5703125" style="1" customWidth="1"/>
    <col min="1558" max="1558" width="21.85546875" style="1" customWidth="1"/>
    <col min="1559" max="1750" width="11.42578125" style="1"/>
    <col min="1751" max="1751" width="21.85546875" style="1" customWidth="1"/>
    <col min="1752" max="1752" width="13.85546875" style="1" customWidth="1"/>
    <col min="1753" max="1753" width="38.7109375" style="1" customWidth="1"/>
    <col min="1754" max="1754" width="3" style="1" bestFit="1" customWidth="1"/>
    <col min="1755" max="1755" width="32.28515625" style="1" customWidth="1"/>
    <col min="1756" max="1756" width="46.28515625" style="1" customWidth="1"/>
    <col min="1757" max="1757" width="19" style="1" customWidth="1"/>
    <col min="1758" max="1758" width="0" style="1" hidden="1" customWidth="1"/>
    <col min="1759" max="1759" width="17.7109375" style="1" customWidth="1"/>
    <col min="1760" max="1760" width="0" style="1" hidden="1" customWidth="1"/>
    <col min="1761" max="1761" width="22.28515625" style="1" customWidth="1"/>
    <col min="1762" max="1762" width="5.28515625" style="1" customWidth="1"/>
    <col min="1763" max="1763" width="36.28515625" style="1" customWidth="1"/>
    <col min="1764" max="1764" width="5.7109375" style="1" customWidth="1"/>
    <col min="1765" max="1765" width="0" style="1" hidden="1" customWidth="1"/>
    <col min="1766" max="1766" width="20.7109375" style="1" customWidth="1"/>
    <col min="1767" max="1767" width="4.85546875" style="1" customWidth="1"/>
    <col min="1768" max="1768" width="0" style="1" hidden="1" customWidth="1"/>
    <col min="1769" max="1769" width="24.7109375" style="1" customWidth="1"/>
    <col min="1770" max="1770" width="12.28515625" style="1" customWidth="1"/>
    <col min="1771" max="1771" width="0" style="1" hidden="1" customWidth="1"/>
    <col min="1772" max="1772" width="3.42578125" style="1" customWidth="1"/>
    <col min="1773" max="1773" width="0" style="1" hidden="1" customWidth="1"/>
    <col min="1774" max="1774" width="17.7109375" style="1" customWidth="1"/>
    <col min="1775" max="1775" width="3.42578125" style="1" customWidth="1"/>
    <col min="1776" max="1776" width="0" style="1" hidden="1" customWidth="1"/>
    <col min="1777" max="1777" width="23.7109375" style="1" customWidth="1"/>
    <col min="1778" max="1778" width="10" style="1" customWidth="1"/>
    <col min="1779" max="1779" width="0" style="1" hidden="1" customWidth="1"/>
    <col min="1780" max="1781" width="14.7109375" style="1" customWidth="1"/>
    <col min="1782" max="1782" width="12.85546875" style="1" customWidth="1"/>
    <col min="1783" max="1783" width="3.28515625" style="1" customWidth="1"/>
    <col min="1784" max="1784" width="30.28515625" style="1" customWidth="1"/>
    <col min="1785" max="1785" width="5" style="1" customWidth="1"/>
    <col min="1786" max="1786" width="0" style="1" hidden="1" customWidth="1"/>
    <col min="1787" max="1787" width="14.28515625" style="1" customWidth="1"/>
    <col min="1788" max="1788" width="5.7109375" style="1" customWidth="1"/>
    <col min="1789" max="1789" width="0" style="1" hidden="1" customWidth="1"/>
    <col min="1790" max="1790" width="17.28515625" style="1" customWidth="1"/>
    <col min="1791" max="1791" width="12.7109375" style="1" customWidth="1"/>
    <col min="1792" max="1792" width="0" style="1" hidden="1" customWidth="1"/>
    <col min="1793" max="1793" width="5.28515625" style="1" customWidth="1"/>
    <col min="1794" max="1794" width="0" style="1" hidden="1" customWidth="1"/>
    <col min="1795" max="1795" width="17" style="1" customWidth="1"/>
    <col min="1796" max="1796" width="6.28515625" style="1" customWidth="1"/>
    <col min="1797" max="1797" width="0" style="1" hidden="1" customWidth="1"/>
    <col min="1798" max="1798" width="14.28515625" style="1" customWidth="1"/>
    <col min="1799" max="1799" width="7.5703125" style="1" customWidth="1"/>
    <col min="1800" max="1800" width="0" style="1" hidden="1" customWidth="1"/>
    <col min="1801" max="1802" width="14.28515625" style="1" customWidth="1"/>
    <col min="1803" max="1803" width="20.85546875" style="1" customWidth="1"/>
    <col min="1804" max="1804" width="14.42578125" style="1" customWidth="1"/>
    <col min="1805" max="1805" width="15" style="1" customWidth="1"/>
    <col min="1806" max="1806" width="2.7109375" style="1" customWidth="1"/>
    <col min="1807" max="1807" width="11.7109375" style="1" customWidth="1"/>
    <col min="1808" max="1808" width="11.5703125" style="1" customWidth="1"/>
    <col min="1809" max="1809" width="2.28515625" style="1" customWidth="1"/>
    <col min="1810" max="1810" width="41" style="1" customWidth="1"/>
    <col min="1811" max="1811" width="14.28515625" style="1" customWidth="1"/>
    <col min="1812" max="1813" width="11.5703125" style="1" customWidth="1"/>
    <col min="1814" max="1814" width="21.85546875" style="1" customWidth="1"/>
    <col min="1815" max="2006" width="11.42578125" style="1"/>
    <col min="2007" max="2007" width="21.85546875" style="1" customWidth="1"/>
    <col min="2008" max="2008" width="13.85546875" style="1" customWidth="1"/>
    <col min="2009" max="2009" width="38.7109375" style="1" customWidth="1"/>
    <col min="2010" max="2010" width="3" style="1" bestFit="1" customWidth="1"/>
    <col min="2011" max="2011" width="32.28515625" style="1" customWidth="1"/>
    <col min="2012" max="2012" width="46.28515625" style="1" customWidth="1"/>
    <col min="2013" max="2013" width="19" style="1" customWidth="1"/>
    <col min="2014" max="2014" width="0" style="1" hidden="1" customWidth="1"/>
    <col min="2015" max="2015" width="17.7109375" style="1" customWidth="1"/>
    <col min="2016" max="2016" width="0" style="1" hidden="1" customWidth="1"/>
    <col min="2017" max="2017" width="22.28515625" style="1" customWidth="1"/>
    <col min="2018" max="2018" width="5.28515625" style="1" customWidth="1"/>
    <col min="2019" max="2019" width="36.28515625" style="1" customWidth="1"/>
    <col min="2020" max="2020" width="5.7109375" style="1" customWidth="1"/>
    <col min="2021" max="2021" width="0" style="1" hidden="1" customWidth="1"/>
    <col min="2022" max="2022" width="20.7109375" style="1" customWidth="1"/>
    <col min="2023" max="2023" width="4.85546875" style="1" customWidth="1"/>
    <col min="2024" max="2024" width="0" style="1" hidden="1" customWidth="1"/>
    <col min="2025" max="2025" width="24.7109375" style="1" customWidth="1"/>
    <col min="2026" max="2026" width="12.28515625" style="1" customWidth="1"/>
    <col min="2027" max="2027" width="0" style="1" hidden="1" customWidth="1"/>
    <col min="2028" max="2028" width="3.42578125" style="1" customWidth="1"/>
    <col min="2029" max="2029" width="0" style="1" hidden="1" customWidth="1"/>
    <col min="2030" max="2030" width="17.7109375" style="1" customWidth="1"/>
    <col min="2031" max="2031" width="3.42578125" style="1" customWidth="1"/>
    <col min="2032" max="2032" width="0" style="1" hidden="1" customWidth="1"/>
    <col min="2033" max="2033" width="23.7109375" style="1" customWidth="1"/>
    <col min="2034" max="2034" width="10" style="1" customWidth="1"/>
    <col min="2035" max="2035" width="0" style="1" hidden="1" customWidth="1"/>
    <col min="2036" max="2037" width="14.7109375" style="1" customWidth="1"/>
    <col min="2038" max="2038" width="12.85546875" style="1" customWidth="1"/>
    <col min="2039" max="2039" width="3.28515625" style="1" customWidth="1"/>
    <col min="2040" max="2040" width="30.28515625" style="1" customWidth="1"/>
    <col min="2041" max="2041" width="5" style="1" customWidth="1"/>
    <col min="2042" max="2042" width="0" style="1" hidden="1" customWidth="1"/>
    <col min="2043" max="2043" width="14.28515625" style="1" customWidth="1"/>
    <col min="2044" max="2044" width="5.7109375" style="1" customWidth="1"/>
    <col min="2045" max="2045" width="0" style="1" hidden="1" customWidth="1"/>
    <col min="2046" max="2046" width="17.28515625" style="1" customWidth="1"/>
    <col min="2047" max="2047" width="12.7109375" style="1" customWidth="1"/>
    <col min="2048" max="2048" width="0" style="1" hidden="1" customWidth="1"/>
    <col min="2049" max="2049" width="5.28515625" style="1" customWidth="1"/>
    <col min="2050" max="2050" width="0" style="1" hidden="1" customWidth="1"/>
    <col min="2051" max="2051" width="17" style="1" customWidth="1"/>
    <col min="2052" max="2052" width="6.28515625" style="1" customWidth="1"/>
    <col min="2053" max="2053" width="0" style="1" hidden="1" customWidth="1"/>
    <col min="2054" max="2054" width="14.28515625" style="1" customWidth="1"/>
    <col min="2055" max="2055" width="7.5703125" style="1" customWidth="1"/>
    <col min="2056" max="2056" width="0" style="1" hidden="1" customWidth="1"/>
    <col min="2057" max="2058" width="14.28515625" style="1" customWidth="1"/>
    <col min="2059" max="2059" width="20.85546875" style="1" customWidth="1"/>
    <col min="2060" max="2060" width="14.42578125" style="1" customWidth="1"/>
    <col min="2061" max="2061" width="15" style="1" customWidth="1"/>
    <col min="2062" max="2062" width="2.7109375" style="1" customWidth="1"/>
    <col min="2063" max="2063" width="11.7109375" style="1" customWidth="1"/>
    <col min="2064" max="2064" width="11.5703125" style="1" customWidth="1"/>
    <col min="2065" max="2065" width="2.28515625" style="1" customWidth="1"/>
    <col min="2066" max="2066" width="41" style="1" customWidth="1"/>
    <col min="2067" max="2067" width="14.28515625" style="1" customWidth="1"/>
    <col min="2068" max="2069" width="11.5703125" style="1" customWidth="1"/>
    <col min="2070" max="2070" width="21.85546875" style="1" customWidth="1"/>
    <col min="2071" max="2262" width="11.42578125" style="1"/>
    <col min="2263" max="2263" width="21.85546875" style="1" customWidth="1"/>
    <col min="2264" max="2264" width="13.85546875" style="1" customWidth="1"/>
    <col min="2265" max="2265" width="38.7109375" style="1" customWidth="1"/>
    <col min="2266" max="2266" width="3" style="1" bestFit="1" customWidth="1"/>
    <col min="2267" max="2267" width="32.28515625" style="1" customWidth="1"/>
    <col min="2268" max="2268" width="46.28515625" style="1" customWidth="1"/>
    <col min="2269" max="2269" width="19" style="1" customWidth="1"/>
    <col min="2270" max="2270" width="0" style="1" hidden="1" customWidth="1"/>
    <col min="2271" max="2271" width="17.7109375" style="1" customWidth="1"/>
    <col min="2272" max="2272" width="0" style="1" hidden="1" customWidth="1"/>
    <col min="2273" max="2273" width="22.28515625" style="1" customWidth="1"/>
    <col min="2274" max="2274" width="5.28515625" style="1" customWidth="1"/>
    <col min="2275" max="2275" width="36.28515625" style="1" customWidth="1"/>
    <col min="2276" max="2276" width="5.7109375" style="1" customWidth="1"/>
    <col min="2277" max="2277" width="0" style="1" hidden="1" customWidth="1"/>
    <col min="2278" max="2278" width="20.7109375" style="1" customWidth="1"/>
    <col min="2279" max="2279" width="4.85546875" style="1" customWidth="1"/>
    <col min="2280" max="2280" width="0" style="1" hidden="1" customWidth="1"/>
    <col min="2281" max="2281" width="24.7109375" style="1" customWidth="1"/>
    <col min="2282" max="2282" width="12.28515625" style="1" customWidth="1"/>
    <col min="2283" max="2283" width="0" style="1" hidden="1" customWidth="1"/>
    <col min="2284" max="2284" width="3.42578125" style="1" customWidth="1"/>
    <col min="2285" max="2285" width="0" style="1" hidden="1" customWidth="1"/>
    <col min="2286" max="2286" width="17.7109375" style="1" customWidth="1"/>
    <col min="2287" max="2287" width="3.42578125" style="1" customWidth="1"/>
    <col min="2288" max="2288" width="0" style="1" hidden="1" customWidth="1"/>
    <col min="2289" max="2289" width="23.7109375" style="1" customWidth="1"/>
    <col min="2290" max="2290" width="10" style="1" customWidth="1"/>
    <col min="2291" max="2291" width="0" style="1" hidden="1" customWidth="1"/>
    <col min="2292" max="2293" width="14.7109375" style="1" customWidth="1"/>
    <col min="2294" max="2294" width="12.85546875" style="1" customWidth="1"/>
    <col min="2295" max="2295" width="3.28515625" style="1" customWidth="1"/>
    <col min="2296" max="2296" width="30.28515625" style="1" customWidth="1"/>
    <col min="2297" max="2297" width="5" style="1" customWidth="1"/>
    <col min="2298" max="2298" width="0" style="1" hidden="1" customWidth="1"/>
    <col min="2299" max="2299" width="14.28515625" style="1" customWidth="1"/>
    <col min="2300" max="2300" width="5.7109375" style="1" customWidth="1"/>
    <col min="2301" max="2301" width="0" style="1" hidden="1" customWidth="1"/>
    <col min="2302" max="2302" width="17.28515625" style="1" customWidth="1"/>
    <col min="2303" max="2303" width="12.7109375" style="1" customWidth="1"/>
    <col min="2304" max="2304" width="0" style="1" hidden="1" customWidth="1"/>
    <col min="2305" max="2305" width="5.28515625" style="1" customWidth="1"/>
    <col min="2306" max="2306" width="0" style="1" hidden="1" customWidth="1"/>
    <col min="2307" max="2307" width="17" style="1" customWidth="1"/>
    <col min="2308" max="2308" width="6.28515625" style="1" customWidth="1"/>
    <col min="2309" max="2309" width="0" style="1" hidden="1" customWidth="1"/>
    <col min="2310" max="2310" width="14.28515625" style="1" customWidth="1"/>
    <col min="2311" max="2311" width="7.5703125" style="1" customWidth="1"/>
    <col min="2312" max="2312" width="0" style="1" hidden="1" customWidth="1"/>
    <col min="2313" max="2314" width="14.28515625" style="1" customWidth="1"/>
    <col min="2315" max="2315" width="20.85546875" style="1" customWidth="1"/>
    <col min="2316" max="2316" width="14.42578125" style="1" customWidth="1"/>
    <col min="2317" max="2317" width="15" style="1" customWidth="1"/>
    <col min="2318" max="2318" width="2.7109375" style="1" customWidth="1"/>
    <col min="2319" max="2319" width="11.7109375" style="1" customWidth="1"/>
    <col min="2320" max="2320" width="11.5703125" style="1" customWidth="1"/>
    <col min="2321" max="2321" width="2.28515625" style="1" customWidth="1"/>
    <col min="2322" max="2322" width="41" style="1" customWidth="1"/>
    <col min="2323" max="2323" width="14.28515625" style="1" customWidth="1"/>
    <col min="2324" max="2325" width="11.5703125" style="1" customWidth="1"/>
    <col min="2326" max="2326" width="21.85546875" style="1" customWidth="1"/>
    <col min="2327" max="2518" width="11.42578125" style="1"/>
    <col min="2519" max="2519" width="21.85546875" style="1" customWidth="1"/>
    <col min="2520" max="2520" width="13.85546875" style="1" customWidth="1"/>
    <col min="2521" max="2521" width="38.7109375" style="1" customWidth="1"/>
    <col min="2522" max="2522" width="3" style="1" bestFit="1" customWidth="1"/>
    <col min="2523" max="2523" width="32.28515625" style="1" customWidth="1"/>
    <col min="2524" max="2524" width="46.28515625" style="1" customWidth="1"/>
    <col min="2525" max="2525" width="19" style="1" customWidth="1"/>
    <col min="2526" max="2526" width="0" style="1" hidden="1" customWidth="1"/>
    <col min="2527" max="2527" width="17.7109375" style="1" customWidth="1"/>
    <col min="2528" max="2528" width="0" style="1" hidden="1" customWidth="1"/>
    <col min="2529" max="2529" width="22.28515625" style="1" customWidth="1"/>
    <col min="2530" max="2530" width="5.28515625" style="1" customWidth="1"/>
    <col min="2531" max="2531" width="36.28515625" style="1" customWidth="1"/>
    <col min="2532" max="2532" width="5.7109375" style="1" customWidth="1"/>
    <col min="2533" max="2533" width="0" style="1" hidden="1" customWidth="1"/>
    <col min="2534" max="2534" width="20.7109375" style="1" customWidth="1"/>
    <col min="2535" max="2535" width="4.85546875" style="1" customWidth="1"/>
    <col min="2536" max="2536" width="0" style="1" hidden="1" customWidth="1"/>
    <col min="2537" max="2537" width="24.7109375" style="1" customWidth="1"/>
    <col min="2538" max="2538" width="12.28515625" style="1" customWidth="1"/>
    <col min="2539" max="2539" width="0" style="1" hidden="1" customWidth="1"/>
    <col min="2540" max="2540" width="3.42578125" style="1" customWidth="1"/>
    <col min="2541" max="2541" width="0" style="1" hidden="1" customWidth="1"/>
    <col min="2542" max="2542" width="17.7109375" style="1" customWidth="1"/>
    <col min="2543" max="2543" width="3.42578125" style="1" customWidth="1"/>
    <col min="2544" max="2544" width="0" style="1" hidden="1" customWidth="1"/>
    <col min="2545" max="2545" width="23.7109375" style="1" customWidth="1"/>
    <col min="2546" max="2546" width="10" style="1" customWidth="1"/>
    <col min="2547" max="2547" width="0" style="1" hidden="1" customWidth="1"/>
    <col min="2548" max="2549" width="14.7109375" style="1" customWidth="1"/>
    <col min="2550" max="2550" width="12.85546875" style="1" customWidth="1"/>
    <col min="2551" max="2551" width="3.28515625" style="1" customWidth="1"/>
    <col min="2552" max="2552" width="30.28515625" style="1" customWidth="1"/>
    <col min="2553" max="2553" width="5" style="1" customWidth="1"/>
    <col min="2554" max="2554" width="0" style="1" hidden="1" customWidth="1"/>
    <col min="2555" max="2555" width="14.28515625" style="1" customWidth="1"/>
    <col min="2556" max="2556" width="5.7109375" style="1" customWidth="1"/>
    <col min="2557" max="2557" width="0" style="1" hidden="1" customWidth="1"/>
    <col min="2558" max="2558" width="17.28515625" style="1" customWidth="1"/>
    <col min="2559" max="2559" width="12.7109375" style="1" customWidth="1"/>
    <col min="2560" max="2560" width="0" style="1" hidden="1" customWidth="1"/>
    <col min="2561" max="2561" width="5.28515625" style="1" customWidth="1"/>
    <col min="2562" max="2562" width="0" style="1" hidden="1" customWidth="1"/>
    <col min="2563" max="2563" width="17" style="1" customWidth="1"/>
    <col min="2564" max="2564" width="6.28515625" style="1" customWidth="1"/>
    <col min="2565" max="2565" width="0" style="1" hidden="1" customWidth="1"/>
    <col min="2566" max="2566" width="14.28515625" style="1" customWidth="1"/>
    <col min="2567" max="2567" width="7.5703125" style="1" customWidth="1"/>
    <col min="2568" max="2568" width="0" style="1" hidden="1" customWidth="1"/>
    <col min="2569" max="2570" width="14.28515625" style="1" customWidth="1"/>
    <col min="2571" max="2571" width="20.85546875" style="1" customWidth="1"/>
    <col min="2572" max="2572" width="14.42578125" style="1" customWidth="1"/>
    <col min="2573" max="2573" width="15" style="1" customWidth="1"/>
    <col min="2574" max="2574" width="2.7109375" style="1" customWidth="1"/>
    <col min="2575" max="2575" width="11.7109375" style="1" customWidth="1"/>
    <col min="2576" max="2576" width="11.5703125" style="1" customWidth="1"/>
    <col min="2577" max="2577" width="2.28515625" style="1" customWidth="1"/>
    <col min="2578" max="2578" width="41" style="1" customWidth="1"/>
    <col min="2579" max="2579" width="14.28515625" style="1" customWidth="1"/>
    <col min="2580" max="2581" width="11.5703125" style="1" customWidth="1"/>
    <col min="2582" max="2582" width="21.85546875" style="1" customWidth="1"/>
    <col min="2583" max="2774" width="11.42578125" style="1"/>
    <col min="2775" max="2775" width="21.85546875" style="1" customWidth="1"/>
    <col min="2776" max="2776" width="13.85546875" style="1" customWidth="1"/>
    <col min="2777" max="2777" width="38.7109375" style="1" customWidth="1"/>
    <col min="2778" max="2778" width="3" style="1" bestFit="1" customWidth="1"/>
    <col min="2779" max="2779" width="32.28515625" style="1" customWidth="1"/>
    <col min="2780" max="2780" width="46.28515625" style="1" customWidth="1"/>
    <col min="2781" max="2781" width="19" style="1" customWidth="1"/>
    <col min="2782" max="2782" width="0" style="1" hidden="1" customWidth="1"/>
    <col min="2783" max="2783" width="17.7109375" style="1" customWidth="1"/>
    <col min="2784" max="2784" width="0" style="1" hidden="1" customWidth="1"/>
    <col min="2785" max="2785" width="22.28515625" style="1" customWidth="1"/>
    <col min="2786" max="2786" width="5.28515625" style="1" customWidth="1"/>
    <col min="2787" max="2787" width="36.28515625" style="1" customWidth="1"/>
    <col min="2788" max="2788" width="5.7109375" style="1" customWidth="1"/>
    <col min="2789" max="2789" width="0" style="1" hidden="1" customWidth="1"/>
    <col min="2790" max="2790" width="20.7109375" style="1" customWidth="1"/>
    <col min="2791" max="2791" width="4.85546875" style="1" customWidth="1"/>
    <col min="2792" max="2792" width="0" style="1" hidden="1" customWidth="1"/>
    <col min="2793" max="2793" width="24.7109375" style="1" customWidth="1"/>
    <col min="2794" max="2794" width="12.28515625" style="1" customWidth="1"/>
    <col min="2795" max="2795" width="0" style="1" hidden="1" customWidth="1"/>
    <col min="2796" max="2796" width="3.42578125" style="1" customWidth="1"/>
    <col min="2797" max="2797" width="0" style="1" hidden="1" customWidth="1"/>
    <col min="2798" max="2798" width="17.7109375" style="1" customWidth="1"/>
    <col min="2799" max="2799" width="3.42578125" style="1" customWidth="1"/>
    <col min="2800" max="2800" width="0" style="1" hidden="1" customWidth="1"/>
    <col min="2801" max="2801" width="23.7109375" style="1" customWidth="1"/>
    <col min="2802" max="2802" width="10" style="1" customWidth="1"/>
    <col min="2803" max="2803" width="0" style="1" hidden="1" customWidth="1"/>
    <col min="2804" max="2805" width="14.7109375" style="1" customWidth="1"/>
    <col min="2806" max="2806" width="12.85546875" style="1" customWidth="1"/>
    <col min="2807" max="2807" width="3.28515625" style="1" customWidth="1"/>
    <col min="2808" max="2808" width="30.28515625" style="1" customWidth="1"/>
    <col min="2809" max="2809" width="5" style="1" customWidth="1"/>
    <col min="2810" max="2810" width="0" style="1" hidden="1" customWidth="1"/>
    <col min="2811" max="2811" width="14.28515625" style="1" customWidth="1"/>
    <col min="2812" max="2812" width="5.7109375" style="1" customWidth="1"/>
    <col min="2813" max="2813" width="0" style="1" hidden="1" customWidth="1"/>
    <col min="2814" max="2814" width="17.28515625" style="1" customWidth="1"/>
    <col min="2815" max="2815" width="12.7109375" style="1" customWidth="1"/>
    <col min="2816" max="2816" width="0" style="1" hidden="1" customWidth="1"/>
    <col min="2817" max="2817" width="5.28515625" style="1" customWidth="1"/>
    <col min="2818" max="2818" width="0" style="1" hidden="1" customWidth="1"/>
    <col min="2819" max="2819" width="17" style="1" customWidth="1"/>
    <col min="2820" max="2820" width="6.28515625" style="1" customWidth="1"/>
    <col min="2821" max="2821" width="0" style="1" hidden="1" customWidth="1"/>
    <col min="2822" max="2822" width="14.28515625" style="1" customWidth="1"/>
    <col min="2823" max="2823" width="7.5703125" style="1" customWidth="1"/>
    <col min="2824" max="2824" width="0" style="1" hidden="1" customWidth="1"/>
    <col min="2825" max="2826" width="14.28515625" style="1" customWidth="1"/>
    <col min="2827" max="2827" width="20.85546875" style="1" customWidth="1"/>
    <col min="2828" max="2828" width="14.42578125" style="1" customWidth="1"/>
    <col min="2829" max="2829" width="15" style="1" customWidth="1"/>
    <col min="2830" max="2830" width="2.7109375" style="1" customWidth="1"/>
    <col min="2831" max="2831" width="11.7109375" style="1" customWidth="1"/>
    <col min="2832" max="2832" width="11.5703125" style="1" customWidth="1"/>
    <col min="2833" max="2833" width="2.28515625" style="1" customWidth="1"/>
    <col min="2834" max="2834" width="41" style="1" customWidth="1"/>
    <col min="2835" max="2835" width="14.28515625" style="1" customWidth="1"/>
    <col min="2836" max="2837" width="11.5703125" style="1" customWidth="1"/>
    <col min="2838" max="2838" width="21.85546875" style="1" customWidth="1"/>
    <col min="2839" max="3030" width="11.42578125" style="1"/>
    <col min="3031" max="3031" width="21.85546875" style="1" customWidth="1"/>
    <col min="3032" max="3032" width="13.85546875" style="1" customWidth="1"/>
    <col min="3033" max="3033" width="38.7109375" style="1" customWidth="1"/>
    <col min="3034" max="3034" width="3" style="1" bestFit="1" customWidth="1"/>
    <col min="3035" max="3035" width="32.28515625" style="1" customWidth="1"/>
    <col min="3036" max="3036" width="46.28515625" style="1" customWidth="1"/>
    <col min="3037" max="3037" width="19" style="1" customWidth="1"/>
    <col min="3038" max="3038" width="0" style="1" hidden="1" customWidth="1"/>
    <col min="3039" max="3039" width="17.7109375" style="1" customWidth="1"/>
    <col min="3040" max="3040" width="0" style="1" hidden="1" customWidth="1"/>
    <col min="3041" max="3041" width="22.28515625" style="1" customWidth="1"/>
    <col min="3042" max="3042" width="5.28515625" style="1" customWidth="1"/>
    <col min="3043" max="3043" width="36.28515625" style="1" customWidth="1"/>
    <col min="3044" max="3044" width="5.7109375" style="1" customWidth="1"/>
    <col min="3045" max="3045" width="0" style="1" hidden="1" customWidth="1"/>
    <col min="3046" max="3046" width="20.7109375" style="1" customWidth="1"/>
    <col min="3047" max="3047" width="4.85546875" style="1" customWidth="1"/>
    <col min="3048" max="3048" width="0" style="1" hidden="1" customWidth="1"/>
    <col min="3049" max="3049" width="24.7109375" style="1" customWidth="1"/>
    <col min="3050" max="3050" width="12.28515625" style="1" customWidth="1"/>
    <col min="3051" max="3051" width="0" style="1" hidden="1" customWidth="1"/>
    <col min="3052" max="3052" width="3.42578125" style="1" customWidth="1"/>
    <col min="3053" max="3053" width="0" style="1" hidden="1" customWidth="1"/>
    <col min="3054" max="3054" width="17.7109375" style="1" customWidth="1"/>
    <col min="3055" max="3055" width="3.42578125" style="1" customWidth="1"/>
    <col min="3056" max="3056" width="0" style="1" hidden="1" customWidth="1"/>
    <col min="3057" max="3057" width="23.7109375" style="1" customWidth="1"/>
    <col min="3058" max="3058" width="10" style="1" customWidth="1"/>
    <col min="3059" max="3059" width="0" style="1" hidden="1" customWidth="1"/>
    <col min="3060" max="3061" width="14.7109375" style="1" customWidth="1"/>
    <col min="3062" max="3062" width="12.85546875" style="1" customWidth="1"/>
    <col min="3063" max="3063" width="3.28515625" style="1" customWidth="1"/>
    <col min="3064" max="3064" width="30.28515625" style="1" customWidth="1"/>
    <col min="3065" max="3065" width="5" style="1" customWidth="1"/>
    <col min="3066" max="3066" width="0" style="1" hidden="1" customWidth="1"/>
    <col min="3067" max="3067" width="14.28515625" style="1" customWidth="1"/>
    <col min="3068" max="3068" width="5.7109375" style="1" customWidth="1"/>
    <col min="3069" max="3069" width="0" style="1" hidden="1" customWidth="1"/>
    <col min="3070" max="3070" width="17.28515625" style="1" customWidth="1"/>
    <col min="3071" max="3071" width="12.7109375" style="1" customWidth="1"/>
    <col min="3072" max="3072" width="0" style="1" hidden="1" customWidth="1"/>
    <col min="3073" max="3073" width="5.28515625" style="1" customWidth="1"/>
    <col min="3074" max="3074" width="0" style="1" hidden="1" customWidth="1"/>
    <col min="3075" max="3075" width="17" style="1" customWidth="1"/>
    <col min="3076" max="3076" width="6.28515625" style="1" customWidth="1"/>
    <col min="3077" max="3077" width="0" style="1" hidden="1" customWidth="1"/>
    <col min="3078" max="3078" width="14.28515625" style="1" customWidth="1"/>
    <col min="3079" max="3079" width="7.5703125" style="1" customWidth="1"/>
    <col min="3080" max="3080" width="0" style="1" hidden="1" customWidth="1"/>
    <col min="3081" max="3082" width="14.28515625" style="1" customWidth="1"/>
    <col min="3083" max="3083" width="20.85546875" style="1" customWidth="1"/>
    <col min="3084" max="3084" width="14.42578125" style="1" customWidth="1"/>
    <col min="3085" max="3085" width="15" style="1" customWidth="1"/>
    <col min="3086" max="3086" width="2.7109375" style="1" customWidth="1"/>
    <col min="3087" max="3087" width="11.7109375" style="1" customWidth="1"/>
    <col min="3088" max="3088" width="11.5703125" style="1" customWidth="1"/>
    <col min="3089" max="3089" width="2.28515625" style="1" customWidth="1"/>
    <col min="3090" max="3090" width="41" style="1" customWidth="1"/>
    <col min="3091" max="3091" width="14.28515625" style="1" customWidth="1"/>
    <col min="3092" max="3093" width="11.5703125" style="1" customWidth="1"/>
    <col min="3094" max="3094" width="21.85546875" style="1" customWidth="1"/>
    <col min="3095" max="3286" width="11.42578125" style="1"/>
    <col min="3287" max="3287" width="21.85546875" style="1" customWidth="1"/>
    <col min="3288" max="3288" width="13.85546875" style="1" customWidth="1"/>
    <col min="3289" max="3289" width="38.7109375" style="1" customWidth="1"/>
    <col min="3290" max="3290" width="3" style="1" bestFit="1" customWidth="1"/>
    <col min="3291" max="3291" width="32.28515625" style="1" customWidth="1"/>
    <col min="3292" max="3292" width="46.28515625" style="1" customWidth="1"/>
    <col min="3293" max="3293" width="19" style="1" customWidth="1"/>
    <col min="3294" max="3294" width="0" style="1" hidden="1" customWidth="1"/>
    <col min="3295" max="3295" width="17.7109375" style="1" customWidth="1"/>
    <col min="3296" max="3296" width="0" style="1" hidden="1" customWidth="1"/>
    <col min="3297" max="3297" width="22.28515625" style="1" customWidth="1"/>
    <col min="3298" max="3298" width="5.28515625" style="1" customWidth="1"/>
    <col min="3299" max="3299" width="36.28515625" style="1" customWidth="1"/>
    <col min="3300" max="3300" width="5.7109375" style="1" customWidth="1"/>
    <col min="3301" max="3301" width="0" style="1" hidden="1" customWidth="1"/>
    <col min="3302" max="3302" width="20.7109375" style="1" customWidth="1"/>
    <col min="3303" max="3303" width="4.85546875" style="1" customWidth="1"/>
    <col min="3304" max="3304" width="0" style="1" hidden="1" customWidth="1"/>
    <col min="3305" max="3305" width="24.7109375" style="1" customWidth="1"/>
    <col min="3306" max="3306" width="12.28515625" style="1" customWidth="1"/>
    <col min="3307" max="3307" width="0" style="1" hidden="1" customWidth="1"/>
    <col min="3308" max="3308" width="3.42578125" style="1" customWidth="1"/>
    <col min="3309" max="3309" width="0" style="1" hidden="1" customWidth="1"/>
    <col min="3310" max="3310" width="17.7109375" style="1" customWidth="1"/>
    <col min="3311" max="3311" width="3.42578125" style="1" customWidth="1"/>
    <col min="3312" max="3312" width="0" style="1" hidden="1" customWidth="1"/>
    <col min="3313" max="3313" width="23.7109375" style="1" customWidth="1"/>
    <col min="3314" max="3314" width="10" style="1" customWidth="1"/>
    <col min="3315" max="3315" width="0" style="1" hidden="1" customWidth="1"/>
    <col min="3316" max="3317" width="14.7109375" style="1" customWidth="1"/>
    <col min="3318" max="3318" width="12.85546875" style="1" customWidth="1"/>
    <col min="3319" max="3319" width="3.28515625" style="1" customWidth="1"/>
    <col min="3320" max="3320" width="30.28515625" style="1" customWidth="1"/>
    <col min="3321" max="3321" width="5" style="1" customWidth="1"/>
    <col min="3322" max="3322" width="0" style="1" hidden="1" customWidth="1"/>
    <col min="3323" max="3323" width="14.28515625" style="1" customWidth="1"/>
    <col min="3324" max="3324" width="5.7109375" style="1" customWidth="1"/>
    <col min="3325" max="3325" width="0" style="1" hidden="1" customWidth="1"/>
    <col min="3326" max="3326" width="17.28515625" style="1" customWidth="1"/>
    <col min="3327" max="3327" width="12.7109375" style="1" customWidth="1"/>
    <col min="3328" max="3328" width="0" style="1" hidden="1" customWidth="1"/>
    <col min="3329" max="3329" width="5.28515625" style="1" customWidth="1"/>
    <col min="3330" max="3330" width="0" style="1" hidden="1" customWidth="1"/>
    <col min="3331" max="3331" width="17" style="1" customWidth="1"/>
    <col min="3332" max="3332" width="6.28515625" style="1" customWidth="1"/>
    <col min="3333" max="3333" width="0" style="1" hidden="1" customWidth="1"/>
    <col min="3334" max="3334" width="14.28515625" style="1" customWidth="1"/>
    <col min="3335" max="3335" width="7.5703125" style="1" customWidth="1"/>
    <col min="3336" max="3336" width="0" style="1" hidden="1" customWidth="1"/>
    <col min="3337" max="3338" width="14.28515625" style="1" customWidth="1"/>
    <col min="3339" max="3339" width="20.85546875" style="1" customWidth="1"/>
    <col min="3340" max="3340" width="14.42578125" style="1" customWidth="1"/>
    <col min="3341" max="3341" width="15" style="1" customWidth="1"/>
    <col min="3342" max="3342" width="2.7109375" style="1" customWidth="1"/>
    <col min="3343" max="3343" width="11.7109375" style="1" customWidth="1"/>
    <col min="3344" max="3344" width="11.5703125" style="1" customWidth="1"/>
    <col min="3345" max="3345" width="2.28515625" style="1" customWidth="1"/>
    <col min="3346" max="3346" width="41" style="1" customWidth="1"/>
    <col min="3347" max="3347" width="14.28515625" style="1" customWidth="1"/>
    <col min="3348" max="3349" width="11.5703125" style="1" customWidth="1"/>
    <col min="3350" max="3350" width="21.85546875" style="1" customWidth="1"/>
    <col min="3351" max="3542" width="11.42578125" style="1"/>
    <col min="3543" max="3543" width="21.85546875" style="1" customWidth="1"/>
    <col min="3544" max="3544" width="13.85546875" style="1" customWidth="1"/>
    <col min="3545" max="3545" width="38.7109375" style="1" customWidth="1"/>
    <col min="3546" max="3546" width="3" style="1" bestFit="1" customWidth="1"/>
    <col min="3547" max="3547" width="32.28515625" style="1" customWidth="1"/>
    <col min="3548" max="3548" width="46.28515625" style="1" customWidth="1"/>
    <col min="3549" max="3549" width="19" style="1" customWidth="1"/>
    <col min="3550" max="3550" width="0" style="1" hidden="1" customWidth="1"/>
    <col min="3551" max="3551" width="17.7109375" style="1" customWidth="1"/>
    <col min="3552" max="3552" width="0" style="1" hidden="1" customWidth="1"/>
    <col min="3553" max="3553" width="22.28515625" style="1" customWidth="1"/>
    <col min="3554" max="3554" width="5.28515625" style="1" customWidth="1"/>
    <col min="3555" max="3555" width="36.28515625" style="1" customWidth="1"/>
    <col min="3556" max="3556" width="5.7109375" style="1" customWidth="1"/>
    <col min="3557" max="3557" width="0" style="1" hidden="1" customWidth="1"/>
    <col min="3558" max="3558" width="20.7109375" style="1" customWidth="1"/>
    <col min="3559" max="3559" width="4.85546875" style="1" customWidth="1"/>
    <col min="3560" max="3560" width="0" style="1" hidden="1" customWidth="1"/>
    <col min="3561" max="3561" width="24.7109375" style="1" customWidth="1"/>
    <col min="3562" max="3562" width="12.28515625" style="1" customWidth="1"/>
    <col min="3563" max="3563" width="0" style="1" hidden="1" customWidth="1"/>
    <col min="3564" max="3564" width="3.42578125" style="1" customWidth="1"/>
    <col min="3565" max="3565" width="0" style="1" hidden="1" customWidth="1"/>
    <col min="3566" max="3566" width="17.7109375" style="1" customWidth="1"/>
    <col min="3567" max="3567" width="3.42578125" style="1" customWidth="1"/>
    <col min="3568" max="3568" width="0" style="1" hidden="1" customWidth="1"/>
    <col min="3569" max="3569" width="23.7109375" style="1" customWidth="1"/>
    <col min="3570" max="3570" width="10" style="1" customWidth="1"/>
    <col min="3571" max="3571" width="0" style="1" hidden="1" customWidth="1"/>
    <col min="3572" max="3573" width="14.7109375" style="1" customWidth="1"/>
    <col min="3574" max="3574" width="12.85546875" style="1" customWidth="1"/>
    <col min="3575" max="3575" width="3.28515625" style="1" customWidth="1"/>
    <col min="3576" max="3576" width="30.28515625" style="1" customWidth="1"/>
    <col min="3577" max="3577" width="5" style="1" customWidth="1"/>
    <col min="3578" max="3578" width="0" style="1" hidden="1" customWidth="1"/>
    <col min="3579" max="3579" width="14.28515625" style="1" customWidth="1"/>
    <col min="3580" max="3580" width="5.7109375" style="1" customWidth="1"/>
    <col min="3581" max="3581" width="0" style="1" hidden="1" customWidth="1"/>
    <col min="3582" max="3582" width="17.28515625" style="1" customWidth="1"/>
    <col min="3583" max="3583" width="12.7109375" style="1" customWidth="1"/>
    <col min="3584" max="3584" width="0" style="1" hidden="1" customWidth="1"/>
    <col min="3585" max="3585" width="5.28515625" style="1" customWidth="1"/>
    <col min="3586" max="3586" width="0" style="1" hidden="1" customWidth="1"/>
    <col min="3587" max="3587" width="17" style="1" customWidth="1"/>
    <col min="3588" max="3588" width="6.28515625" style="1" customWidth="1"/>
    <col min="3589" max="3589" width="0" style="1" hidden="1" customWidth="1"/>
    <col min="3590" max="3590" width="14.28515625" style="1" customWidth="1"/>
    <col min="3591" max="3591" width="7.5703125" style="1" customWidth="1"/>
    <col min="3592" max="3592" width="0" style="1" hidden="1" customWidth="1"/>
    <col min="3593" max="3594" width="14.28515625" style="1" customWidth="1"/>
    <col min="3595" max="3595" width="20.85546875" style="1" customWidth="1"/>
    <col min="3596" max="3596" width="14.42578125" style="1" customWidth="1"/>
    <col min="3597" max="3597" width="15" style="1" customWidth="1"/>
    <col min="3598" max="3598" width="2.7109375" style="1" customWidth="1"/>
    <col min="3599" max="3599" width="11.7109375" style="1" customWidth="1"/>
    <col min="3600" max="3600" width="11.5703125" style="1" customWidth="1"/>
    <col min="3601" max="3601" width="2.28515625" style="1" customWidth="1"/>
    <col min="3602" max="3602" width="41" style="1" customWidth="1"/>
    <col min="3603" max="3603" width="14.28515625" style="1" customWidth="1"/>
    <col min="3604" max="3605" width="11.5703125" style="1" customWidth="1"/>
    <col min="3606" max="3606" width="21.85546875" style="1" customWidth="1"/>
    <col min="3607" max="3798" width="11.42578125" style="1"/>
    <col min="3799" max="3799" width="21.85546875" style="1" customWidth="1"/>
    <col min="3800" max="3800" width="13.85546875" style="1" customWidth="1"/>
    <col min="3801" max="3801" width="38.7109375" style="1" customWidth="1"/>
    <col min="3802" max="3802" width="3" style="1" bestFit="1" customWidth="1"/>
    <col min="3803" max="3803" width="32.28515625" style="1" customWidth="1"/>
    <col min="3804" max="3804" width="46.28515625" style="1" customWidth="1"/>
    <col min="3805" max="3805" width="19" style="1" customWidth="1"/>
    <col min="3806" max="3806" width="0" style="1" hidden="1" customWidth="1"/>
    <col min="3807" max="3807" width="17.7109375" style="1" customWidth="1"/>
    <col min="3808" max="3808" width="0" style="1" hidden="1" customWidth="1"/>
    <col min="3809" max="3809" width="22.28515625" style="1" customWidth="1"/>
    <col min="3810" max="3810" width="5.28515625" style="1" customWidth="1"/>
    <col min="3811" max="3811" width="36.28515625" style="1" customWidth="1"/>
    <col min="3812" max="3812" width="5.7109375" style="1" customWidth="1"/>
    <col min="3813" max="3813" width="0" style="1" hidden="1" customWidth="1"/>
    <col min="3814" max="3814" width="20.7109375" style="1" customWidth="1"/>
    <col min="3815" max="3815" width="4.85546875" style="1" customWidth="1"/>
    <col min="3816" max="3816" width="0" style="1" hidden="1" customWidth="1"/>
    <col min="3817" max="3817" width="24.7109375" style="1" customWidth="1"/>
    <col min="3818" max="3818" width="12.28515625" style="1" customWidth="1"/>
    <col min="3819" max="3819" width="0" style="1" hidden="1" customWidth="1"/>
    <col min="3820" max="3820" width="3.42578125" style="1" customWidth="1"/>
    <col min="3821" max="3821" width="0" style="1" hidden="1" customWidth="1"/>
    <col min="3822" max="3822" width="17.7109375" style="1" customWidth="1"/>
    <col min="3823" max="3823" width="3.42578125" style="1" customWidth="1"/>
    <col min="3824" max="3824" width="0" style="1" hidden="1" customWidth="1"/>
    <col min="3825" max="3825" width="23.7109375" style="1" customWidth="1"/>
    <col min="3826" max="3826" width="10" style="1" customWidth="1"/>
    <col min="3827" max="3827" width="0" style="1" hidden="1" customWidth="1"/>
    <col min="3828" max="3829" width="14.7109375" style="1" customWidth="1"/>
    <col min="3830" max="3830" width="12.85546875" style="1" customWidth="1"/>
    <col min="3831" max="3831" width="3.28515625" style="1" customWidth="1"/>
    <col min="3832" max="3832" width="30.28515625" style="1" customWidth="1"/>
    <col min="3833" max="3833" width="5" style="1" customWidth="1"/>
    <col min="3834" max="3834" width="0" style="1" hidden="1" customWidth="1"/>
    <col min="3835" max="3835" width="14.28515625" style="1" customWidth="1"/>
    <col min="3836" max="3836" width="5.7109375" style="1" customWidth="1"/>
    <col min="3837" max="3837" width="0" style="1" hidden="1" customWidth="1"/>
    <col min="3838" max="3838" width="17.28515625" style="1" customWidth="1"/>
    <col min="3839" max="3839" width="12.7109375" style="1" customWidth="1"/>
    <col min="3840" max="3840" width="0" style="1" hidden="1" customWidth="1"/>
    <col min="3841" max="3841" width="5.28515625" style="1" customWidth="1"/>
    <col min="3842" max="3842" width="0" style="1" hidden="1" customWidth="1"/>
    <col min="3843" max="3843" width="17" style="1" customWidth="1"/>
    <col min="3844" max="3844" width="6.28515625" style="1" customWidth="1"/>
    <col min="3845" max="3845" width="0" style="1" hidden="1" customWidth="1"/>
    <col min="3846" max="3846" width="14.28515625" style="1" customWidth="1"/>
    <col min="3847" max="3847" width="7.5703125" style="1" customWidth="1"/>
    <col min="3848" max="3848" width="0" style="1" hidden="1" customWidth="1"/>
    <col min="3849" max="3850" width="14.28515625" style="1" customWidth="1"/>
    <col min="3851" max="3851" width="20.85546875" style="1" customWidth="1"/>
    <col min="3852" max="3852" width="14.42578125" style="1" customWidth="1"/>
    <col min="3853" max="3853" width="15" style="1" customWidth="1"/>
    <col min="3854" max="3854" width="2.7109375" style="1" customWidth="1"/>
    <col min="3855" max="3855" width="11.7109375" style="1" customWidth="1"/>
    <col min="3856" max="3856" width="11.5703125" style="1" customWidth="1"/>
    <col min="3857" max="3857" width="2.28515625" style="1" customWidth="1"/>
    <col min="3858" max="3858" width="41" style="1" customWidth="1"/>
    <col min="3859" max="3859" width="14.28515625" style="1" customWidth="1"/>
    <col min="3860" max="3861" width="11.5703125" style="1" customWidth="1"/>
    <col min="3862" max="3862" width="21.85546875" style="1" customWidth="1"/>
    <col min="3863" max="4054" width="11.42578125" style="1"/>
    <col min="4055" max="4055" width="21.85546875" style="1" customWidth="1"/>
    <col min="4056" max="4056" width="13.85546875" style="1" customWidth="1"/>
    <col min="4057" max="4057" width="38.7109375" style="1" customWidth="1"/>
    <col min="4058" max="4058" width="3" style="1" bestFit="1" customWidth="1"/>
    <col min="4059" max="4059" width="32.28515625" style="1" customWidth="1"/>
    <col min="4060" max="4060" width="46.28515625" style="1" customWidth="1"/>
    <col min="4061" max="4061" width="19" style="1" customWidth="1"/>
    <col min="4062" max="4062" width="0" style="1" hidden="1" customWidth="1"/>
    <col min="4063" max="4063" width="17.7109375" style="1" customWidth="1"/>
    <col min="4064" max="4064" width="0" style="1" hidden="1" customWidth="1"/>
    <col min="4065" max="4065" width="22.28515625" style="1" customWidth="1"/>
    <col min="4066" max="4066" width="5.28515625" style="1" customWidth="1"/>
    <col min="4067" max="4067" width="36.28515625" style="1" customWidth="1"/>
    <col min="4068" max="4068" width="5.7109375" style="1" customWidth="1"/>
    <col min="4069" max="4069" width="0" style="1" hidden="1" customWidth="1"/>
    <col min="4070" max="4070" width="20.7109375" style="1" customWidth="1"/>
    <col min="4071" max="4071" width="4.85546875" style="1" customWidth="1"/>
    <col min="4072" max="4072" width="0" style="1" hidden="1" customWidth="1"/>
    <col min="4073" max="4073" width="24.7109375" style="1" customWidth="1"/>
    <col min="4074" max="4074" width="12.28515625" style="1" customWidth="1"/>
    <col min="4075" max="4075" width="0" style="1" hidden="1" customWidth="1"/>
    <col min="4076" max="4076" width="3.42578125" style="1" customWidth="1"/>
    <col min="4077" max="4077" width="0" style="1" hidden="1" customWidth="1"/>
    <col min="4078" max="4078" width="17.7109375" style="1" customWidth="1"/>
    <col min="4079" max="4079" width="3.42578125" style="1" customWidth="1"/>
    <col min="4080" max="4080" width="0" style="1" hidden="1" customWidth="1"/>
    <col min="4081" max="4081" width="23.7109375" style="1" customWidth="1"/>
    <col min="4082" max="4082" width="10" style="1" customWidth="1"/>
    <col min="4083" max="4083" width="0" style="1" hidden="1" customWidth="1"/>
    <col min="4084" max="4085" width="14.7109375" style="1" customWidth="1"/>
    <col min="4086" max="4086" width="12.85546875" style="1" customWidth="1"/>
    <col min="4087" max="4087" width="3.28515625" style="1" customWidth="1"/>
    <col min="4088" max="4088" width="30.28515625" style="1" customWidth="1"/>
    <col min="4089" max="4089" width="5" style="1" customWidth="1"/>
    <col min="4090" max="4090" width="0" style="1" hidden="1" customWidth="1"/>
    <col min="4091" max="4091" width="14.28515625" style="1" customWidth="1"/>
    <col min="4092" max="4092" width="5.7109375" style="1" customWidth="1"/>
    <col min="4093" max="4093" width="0" style="1" hidden="1" customWidth="1"/>
    <col min="4094" max="4094" width="17.28515625" style="1" customWidth="1"/>
    <col min="4095" max="4095" width="12.7109375" style="1" customWidth="1"/>
    <col min="4096" max="4096" width="0" style="1" hidden="1" customWidth="1"/>
    <col min="4097" max="4097" width="5.28515625" style="1" customWidth="1"/>
    <col min="4098" max="4098" width="0" style="1" hidden="1" customWidth="1"/>
    <col min="4099" max="4099" width="17" style="1" customWidth="1"/>
    <col min="4100" max="4100" width="6.28515625" style="1" customWidth="1"/>
    <col min="4101" max="4101" width="0" style="1" hidden="1" customWidth="1"/>
    <col min="4102" max="4102" width="14.28515625" style="1" customWidth="1"/>
    <col min="4103" max="4103" width="7.5703125" style="1" customWidth="1"/>
    <col min="4104" max="4104" width="0" style="1" hidden="1" customWidth="1"/>
    <col min="4105" max="4106" width="14.28515625" style="1" customWidth="1"/>
    <col min="4107" max="4107" width="20.85546875" style="1" customWidth="1"/>
    <col min="4108" max="4108" width="14.42578125" style="1" customWidth="1"/>
    <col min="4109" max="4109" width="15" style="1" customWidth="1"/>
    <col min="4110" max="4110" width="2.7109375" style="1" customWidth="1"/>
    <col min="4111" max="4111" width="11.7109375" style="1" customWidth="1"/>
    <col min="4112" max="4112" width="11.5703125" style="1" customWidth="1"/>
    <col min="4113" max="4113" width="2.28515625" style="1" customWidth="1"/>
    <col min="4114" max="4114" width="41" style="1" customWidth="1"/>
    <col min="4115" max="4115" width="14.28515625" style="1" customWidth="1"/>
    <col min="4116" max="4117" width="11.5703125" style="1" customWidth="1"/>
    <col min="4118" max="4118" width="21.85546875" style="1" customWidth="1"/>
    <col min="4119" max="4310" width="11.42578125" style="1"/>
    <col min="4311" max="4311" width="21.85546875" style="1" customWidth="1"/>
    <col min="4312" max="4312" width="13.85546875" style="1" customWidth="1"/>
    <col min="4313" max="4313" width="38.7109375" style="1" customWidth="1"/>
    <col min="4314" max="4314" width="3" style="1" bestFit="1" customWidth="1"/>
    <col min="4315" max="4315" width="32.28515625" style="1" customWidth="1"/>
    <col min="4316" max="4316" width="46.28515625" style="1" customWidth="1"/>
    <col min="4317" max="4317" width="19" style="1" customWidth="1"/>
    <col min="4318" max="4318" width="0" style="1" hidden="1" customWidth="1"/>
    <col min="4319" max="4319" width="17.7109375" style="1" customWidth="1"/>
    <col min="4320" max="4320" width="0" style="1" hidden="1" customWidth="1"/>
    <col min="4321" max="4321" width="22.28515625" style="1" customWidth="1"/>
    <col min="4322" max="4322" width="5.28515625" style="1" customWidth="1"/>
    <col min="4323" max="4323" width="36.28515625" style="1" customWidth="1"/>
    <col min="4324" max="4324" width="5.7109375" style="1" customWidth="1"/>
    <col min="4325" max="4325" width="0" style="1" hidden="1" customWidth="1"/>
    <col min="4326" max="4326" width="20.7109375" style="1" customWidth="1"/>
    <col min="4327" max="4327" width="4.85546875" style="1" customWidth="1"/>
    <col min="4328" max="4328" width="0" style="1" hidden="1" customWidth="1"/>
    <col min="4329" max="4329" width="24.7109375" style="1" customWidth="1"/>
    <col min="4330" max="4330" width="12.28515625" style="1" customWidth="1"/>
    <col min="4331" max="4331" width="0" style="1" hidden="1" customWidth="1"/>
    <col min="4332" max="4332" width="3.42578125" style="1" customWidth="1"/>
    <col min="4333" max="4333" width="0" style="1" hidden="1" customWidth="1"/>
    <col min="4334" max="4334" width="17.7109375" style="1" customWidth="1"/>
    <col min="4335" max="4335" width="3.42578125" style="1" customWidth="1"/>
    <col min="4336" max="4336" width="0" style="1" hidden="1" customWidth="1"/>
    <col min="4337" max="4337" width="23.7109375" style="1" customWidth="1"/>
    <col min="4338" max="4338" width="10" style="1" customWidth="1"/>
    <col min="4339" max="4339" width="0" style="1" hidden="1" customWidth="1"/>
    <col min="4340" max="4341" width="14.7109375" style="1" customWidth="1"/>
    <col min="4342" max="4342" width="12.85546875" style="1" customWidth="1"/>
    <col min="4343" max="4343" width="3.28515625" style="1" customWidth="1"/>
    <col min="4344" max="4344" width="30.28515625" style="1" customWidth="1"/>
    <col min="4345" max="4345" width="5" style="1" customWidth="1"/>
    <col min="4346" max="4346" width="0" style="1" hidden="1" customWidth="1"/>
    <col min="4347" max="4347" width="14.28515625" style="1" customWidth="1"/>
    <col min="4348" max="4348" width="5.7109375" style="1" customWidth="1"/>
    <col min="4349" max="4349" width="0" style="1" hidden="1" customWidth="1"/>
    <col min="4350" max="4350" width="17.28515625" style="1" customWidth="1"/>
    <col min="4351" max="4351" width="12.7109375" style="1" customWidth="1"/>
    <col min="4352" max="4352" width="0" style="1" hidden="1" customWidth="1"/>
    <col min="4353" max="4353" width="5.28515625" style="1" customWidth="1"/>
    <col min="4354" max="4354" width="0" style="1" hidden="1" customWidth="1"/>
    <col min="4355" max="4355" width="17" style="1" customWidth="1"/>
    <col min="4356" max="4356" width="6.28515625" style="1" customWidth="1"/>
    <col min="4357" max="4357" width="0" style="1" hidden="1" customWidth="1"/>
    <col min="4358" max="4358" width="14.28515625" style="1" customWidth="1"/>
    <col min="4359" max="4359" width="7.5703125" style="1" customWidth="1"/>
    <col min="4360" max="4360" width="0" style="1" hidden="1" customWidth="1"/>
    <col min="4361" max="4362" width="14.28515625" style="1" customWidth="1"/>
    <col min="4363" max="4363" width="20.85546875" style="1" customWidth="1"/>
    <col min="4364" max="4364" width="14.42578125" style="1" customWidth="1"/>
    <col min="4365" max="4365" width="15" style="1" customWidth="1"/>
    <col min="4366" max="4366" width="2.7109375" style="1" customWidth="1"/>
    <col min="4367" max="4367" width="11.7109375" style="1" customWidth="1"/>
    <col min="4368" max="4368" width="11.5703125" style="1" customWidth="1"/>
    <col min="4369" max="4369" width="2.28515625" style="1" customWidth="1"/>
    <col min="4370" max="4370" width="41" style="1" customWidth="1"/>
    <col min="4371" max="4371" width="14.28515625" style="1" customWidth="1"/>
    <col min="4372" max="4373" width="11.5703125" style="1" customWidth="1"/>
    <col min="4374" max="4374" width="21.85546875" style="1" customWidth="1"/>
    <col min="4375" max="4566" width="11.42578125" style="1"/>
    <col min="4567" max="4567" width="21.85546875" style="1" customWidth="1"/>
    <col min="4568" max="4568" width="13.85546875" style="1" customWidth="1"/>
    <col min="4569" max="4569" width="38.7109375" style="1" customWidth="1"/>
    <col min="4570" max="4570" width="3" style="1" bestFit="1" customWidth="1"/>
    <col min="4571" max="4571" width="32.28515625" style="1" customWidth="1"/>
    <col min="4572" max="4572" width="46.28515625" style="1" customWidth="1"/>
    <col min="4573" max="4573" width="19" style="1" customWidth="1"/>
    <col min="4574" max="4574" width="0" style="1" hidden="1" customWidth="1"/>
    <col min="4575" max="4575" width="17.7109375" style="1" customWidth="1"/>
    <col min="4576" max="4576" width="0" style="1" hidden="1" customWidth="1"/>
    <col min="4577" max="4577" width="22.28515625" style="1" customWidth="1"/>
    <col min="4578" max="4578" width="5.28515625" style="1" customWidth="1"/>
    <col min="4579" max="4579" width="36.28515625" style="1" customWidth="1"/>
    <col min="4580" max="4580" width="5.7109375" style="1" customWidth="1"/>
    <col min="4581" max="4581" width="0" style="1" hidden="1" customWidth="1"/>
    <col min="4582" max="4582" width="20.7109375" style="1" customWidth="1"/>
    <col min="4583" max="4583" width="4.85546875" style="1" customWidth="1"/>
    <col min="4584" max="4584" width="0" style="1" hidden="1" customWidth="1"/>
    <col min="4585" max="4585" width="24.7109375" style="1" customWidth="1"/>
    <col min="4586" max="4586" width="12.28515625" style="1" customWidth="1"/>
    <col min="4587" max="4587" width="0" style="1" hidden="1" customWidth="1"/>
    <col min="4588" max="4588" width="3.42578125" style="1" customWidth="1"/>
    <col min="4589" max="4589" width="0" style="1" hidden="1" customWidth="1"/>
    <col min="4590" max="4590" width="17.7109375" style="1" customWidth="1"/>
    <col min="4591" max="4591" width="3.42578125" style="1" customWidth="1"/>
    <col min="4592" max="4592" width="0" style="1" hidden="1" customWidth="1"/>
    <col min="4593" max="4593" width="23.7109375" style="1" customWidth="1"/>
    <col min="4594" max="4594" width="10" style="1" customWidth="1"/>
    <col min="4595" max="4595" width="0" style="1" hidden="1" customWidth="1"/>
    <col min="4596" max="4597" width="14.7109375" style="1" customWidth="1"/>
    <col min="4598" max="4598" width="12.85546875" style="1" customWidth="1"/>
    <col min="4599" max="4599" width="3.28515625" style="1" customWidth="1"/>
    <col min="4600" max="4600" width="30.28515625" style="1" customWidth="1"/>
    <col min="4601" max="4601" width="5" style="1" customWidth="1"/>
    <col min="4602" max="4602" width="0" style="1" hidden="1" customWidth="1"/>
    <col min="4603" max="4603" width="14.28515625" style="1" customWidth="1"/>
    <col min="4604" max="4604" width="5.7109375" style="1" customWidth="1"/>
    <col min="4605" max="4605" width="0" style="1" hidden="1" customWidth="1"/>
    <col min="4606" max="4606" width="17.28515625" style="1" customWidth="1"/>
    <col min="4607" max="4607" width="12.7109375" style="1" customWidth="1"/>
    <col min="4608" max="4608" width="0" style="1" hidden="1" customWidth="1"/>
    <col min="4609" max="4609" width="5.28515625" style="1" customWidth="1"/>
    <col min="4610" max="4610" width="0" style="1" hidden="1" customWidth="1"/>
    <col min="4611" max="4611" width="17" style="1" customWidth="1"/>
    <col min="4612" max="4612" width="6.28515625" style="1" customWidth="1"/>
    <col min="4613" max="4613" width="0" style="1" hidden="1" customWidth="1"/>
    <col min="4614" max="4614" width="14.28515625" style="1" customWidth="1"/>
    <col min="4615" max="4615" width="7.5703125" style="1" customWidth="1"/>
    <col min="4616" max="4616" width="0" style="1" hidden="1" customWidth="1"/>
    <col min="4617" max="4618" width="14.28515625" style="1" customWidth="1"/>
    <col min="4619" max="4619" width="20.85546875" style="1" customWidth="1"/>
    <col min="4620" max="4620" width="14.42578125" style="1" customWidth="1"/>
    <col min="4621" max="4621" width="15" style="1" customWidth="1"/>
    <col min="4622" max="4622" width="2.7109375" style="1" customWidth="1"/>
    <col min="4623" max="4623" width="11.7109375" style="1" customWidth="1"/>
    <col min="4624" max="4624" width="11.5703125" style="1" customWidth="1"/>
    <col min="4625" max="4625" width="2.28515625" style="1" customWidth="1"/>
    <col min="4626" max="4626" width="41" style="1" customWidth="1"/>
    <col min="4627" max="4627" width="14.28515625" style="1" customWidth="1"/>
    <col min="4628" max="4629" width="11.5703125" style="1" customWidth="1"/>
    <col min="4630" max="4630" width="21.85546875" style="1" customWidth="1"/>
    <col min="4631" max="4822" width="11.42578125" style="1"/>
    <col min="4823" max="4823" width="21.85546875" style="1" customWidth="1"/>
    <col min="4824" max="4824" width="13.85546875" style="1" customWidth="1"/>
    <col min="4825" max="4825" width="38.7109375" style="1" customWidth="1"/>
    <col min="4826" max="4826" width="3" style="1" bestFit="1" customWidth="1"/>
    <col min="4827" max="4827" width="32.28515625" style="1" customWidth="1"/>
    <col min="4828" max="4828" width="46.28515625" style="1" customWidth="1"/>
    <col min="4829" max="4829" width="19" style="1" customWidth="1"/>
    <col min="4830" max="4830" width="0" style="1" hidden="1" customWidth="1"/>
    <col min="4831" max="4831" width="17.7109375" style="1" customWidth="1"/>
    <col min="4832" max="4832" width="0" style="1" hidden="1" customWidth="1"/>
    <col min="4833" max="4833" width="22.28515625" style="1" customWidth="1"/>
    <col min="4834" max="4834" width="5.28515625" style="1" customWidth="1"/>
    <col min="4835" max="4835" width="36.28515625" style="1" customWidth="1"/>
    <col min="4836" max="4836" width="5.7109375" style="1" customWidth="1"/>
    <col min="4837" max="4837" width="0" style="1" hidden="1" customWidth="1"/>
    <col min="4838" max="4838" width="20.7109375" style="1" customWidth="1"/>
    <col min="4839" max="4839" width="4.85546875" style="1" customWidth="1"/>
    <col min="4840" max="4840" width="0" style="1" hidden="1" customWidth="1"/>
    <col min="4841" max="4841" width="24.7109375" style="1" customWidth="1"/>
    <col min="4842" max="4842" width="12.28515625" style="1" customWidth="1"/>
    <col min="4843" max="4843" width="0" style="1" hidden="1" customWidth="1"/>
    <col min="4844" max="4844" width="3.42578125" style="1" customWidth="1"/>
    <col min="4845" max="4845" width="0" style="1" hidden="1" customWidth="1"/>
    <col min="4846" max="4846" width="17.7109375" style="1" customWidth="1"/>
    <col min="4847" max="4847" width="3.42578125" style="1" customWidth="1"/>
    <col min="4848" max="4848" width="0" style="1" hidden="1" customWidth="1"/>
    <col min="4849" max="4849" width="23.7109375" style="1" customWidth="1"/>
    <col min="4850" max="4850" width="10" style="1" customWidth="1"/>
    <col min="4851" max="4851" width="0" style="1" hidden="1" customWidth="1"/>
    <col min="4852" max="4853" width="14.7109375" style="1" customWidth="1"/>
    <col min="4854" max="4854" width="12.85546875" style="1" customWidth="1"/>
    <col min="4855" max="4855" width="3.28515625" style="1" customWidth="1"/>
    <col min="4856" max="4856" width="30.28515625" style="1" customWidth="1"/>
    <col min="4857" max="4857" width="5" style="1" customWidth="1"/>
    <col min="4858" max="4858" width="0" style="1" hidden="1" customWidth="1"/>
    <col min="4859" max="4859" width="14.28515625" style="1" customWidth="1"/>
    <col min="4860" max="4860" width="5.7109375" style="1" customWidth="1"/>
    <col min="4861" max="4861" width="0" style="1" hidden="1" customWidth="1"/>
    <col min="4862" max="4862" width="17.28515625" style="1" customWidth="1"/>
    <col min="4863" max="4863" width="12.7109375" style="1" customWidth="1"/>
    <col min="4864" max="4864" width="0" style="1" hidden="1" customWidth="1"/>
    <col min="4865" max="4865" width="5.28515625" style="1" customWidth="1"/>
    <col min="4866" max="4866" width="0" style="1" hidden="1" customWidth="1"/>
    <col min="4867" max="4867" width="17" style="1" customWidth="1"/>
    <col min="4868" max="4868" width="6.28515625" style="1" customWidth="1"/>
    <col min="4869" max="4869" width="0" style="1" hidden="1" customWidth="1"/>
    <col min="4870" max="4870" width="14.28515625" style="1" customWidth="1"/>
    <col min="4871" max="4871" width="7.5703125" style="1" customWidth="1"/>
    <col min="4872" max="4872" width="0" style="1" hidden="1" customWidth="1"/>
    <col min="4873" max="4874" width="14.28515625" style="1" customWidth="1"/>
    <col min="4875" max="4875" width="20.85546875" style="1" customWidth="1"/>
    <col min="4876" max="4876" width="14.42578125" style="1" customWidth="1"/>
    <col min="4877" max="4877" width="15" style="1" customWidth="1"/>
    <col min="4878" max="4878" width="2.7109375" style="1" customWidth="1"/>
    <col min="4879" max="4879" width="11.7109375" style="1" customWidth="1"/>
    <col min="4880" max="4880" width="11.5703125" style="1" customWidth="1"/>
    <col min="4881" max="4881" width="2.28515625" style="1" customWidth="1"/>
    <col min="4882" max="4882" width="41" style="1" customWidth="1"/>
    <col min="4883" max="4883" width="14.28515625" style="1" customWidth="1"/>
    <col min="4884" max="4885" width="11.5703125" style="1" customWidth="1"/>
    <col min="4886" max="4886" width="21.85546875" style="1" customWidth="1"/>
    <col min="4887" max="5078" width="11.42578125" style="1"/>
    <col min="5079" max="5079" width="21.85546875" style="1" customWidth="1"/>
    <col min="5080" max="5080" width="13.85546875" style="1" customWidth="1"/>
    <col min="5081" max="5081" width="38.7109375" style="1" customWidth="1"/>
    <col min="5082" max="5082" width="3" style="1" bestFit="1" customWidth="1"/>
    <col min="5083" max="5083" width="32.28515625" style="1" customWidth="1"/>
    <col min="5084" max="5084" width="46.28515625" style="1" customWidth="1"/>
    <col min="5085" max="5085" width="19" style="1" customWidth="1"/>
    <col min="5086" max="5086" width="0" style="1" hidden="1" customWidth="1"/>
    <col min="5087" max="5087" width="17.7109375" style="1" customWidth="1"/>
    <col min="5088" max="5088" width="0" style="1" hidden="1" customWidth="1"/>
    <col min="5089" max="5089" width="22.28515625" style="1" customWidth="1"/>
    <col min="5090" max="5090" width="5.28515625" style="1" customWidth="1"/>
    <col min="5091" max="5091" width="36.28515625" style="1" customWidth="1"/>
    <col min="5092" max="5092" width="5.7109375" style="1" customWidth="1"/>
    <col min="5093" max="5093" width="0" style="1" hidden="1" customWidth="1"/>
    <col min="5094" max="5094" width="20.7109375" style="1" customWidth="1"/>
    <col min="5095" max="5095" width="4.85546875" style="1" customWidth="1"/>
    <col min="5096" max="5096" width="0" style="1" hidden="1" customWidth="1"/>
    <col min="5097" max="5097" width="24.7109375" style="1" customWidth="1"/>
    <col min="5098" max="5098" width="12.28515625" style="1" customWidth="1"/>
    <col min="5099" max="5099" width="0" style="1" hidden="1" customWidth="1"/>
    <col min="5100" max="5100" width="3.42578125" style="1" customWidth="1"/>
    <col min="5101" max="5101" width="0" style="1" hidden="1" customWidth="1"/>
    <col min="5102" max="5102" width="17.7109375" style="1" customWidth="1"/>
    <col min="5103" max="5103" width="3.42578125" style="1" customWidth="1"/>
    <col min="5104" max="5104" width="0" style="1" hidden="1" customWidth="1"/>
    <col min="5105" max="5105" width="23.7109375" style="1" customWidth="1"/>
    <col min="5106" max="5106" width="10" style="1" customWidth="1"/>
    <col min="5107" max="5107" width="0" style="1" hidden="1" customWidth="1"/>
    <col min="5108" max="5109" width="14.7109375" style="1" customWidth="1"/>
    <col min="5110" max="5110" width="12.85546875" style="1" customWidth="1"/>
    <col min="5111" max="5111" width="3.28515625" style="1" customWidth="1"/>
    <col min="5112" max="5112" width="30.28515625" style="1" customWidth="1"/>
    <col min="5113" max="5113" width="5" style="1" customWidth="1"/>
    <col min="5114" max="5114" width="0" style="1" hidden="1" customWidth="1"/>
    <col min="5115" max="5115" width="14.28515625" style="1" customWidth="1"/>
    <col min="5116" max="5116" width="5.7109375" style="1" customWidth="1"/>
    <col min="5117" max="5117" width="0" style="1" hidden="1" customWidth="1"/>
    <col min="5118" max="5118" width="17.28515625" style="1" customWidth="1"/>
    <col min="5119" max="5119" width="12.7109375" style="1" customWidth="1"/>
    <col min="5120" max="5120" width="0" style="1" hidden="1" customWidth="1"/>
    <col min="5121" max="5121" width="5.28515625" style="1" customWidth="1"/>
    <col min="5122" max="5122" width="0" style="1" hidden="1" customWidth="1"/>
    <col min="5123" max="5123" width="17" style="1" customWidth="1"/>
    <col min="5124" max="5124" width="6.28515625" style="1" customWidth="1"/>
    <col min="5125" max="5125" width="0" style="1" hidden="1" customWidth="1"/>
    <col min="5126" max="5126" width="14.28515625" style="1" customWidth="1"/>
    <col min="5127" max="5127" width="7.5703125" style="1" customWidth="1"/>
    <col min="5128" max="5128" width="0" style="1" hidden="1" customWidth="1"/>
    <col min="5129" max="5130" width="14.28515625" style="1" customWidth="1"/>
    <col min="5131" max="5131" width="20.85546875" style="1" customWidth="1"/>
    <col min="5132" max="5132" width="14.42578125" style="1" customWidth="1"/>
    <col min="5133" max="5133" width="15" style="1" customWidth="1"/>
    <col min="5134" max="5134" width="2.7109375" style="1" customWidth="1"/>
    <col min="5135" max="5135" width="11.7109375" style="1" customWidth="1"/>
    <col min="5136" max="5136" width="11.5703125" style="1" customWidth="1"/>
    <col min="5137" max="5137" width="2.28515625" style="1" customWidth="1"/>
    <col min="5138" max="5138" width="41" style="1" customWidth="1"/>
    <col min="5139" max="5139" width="14.28515625" style="1" customWidth="1"/>
    <col min="5140" max="5141" width="11.5703125" style="1" customWidth="1"/>
    <col min="5142" max="5142" width="21.85546875" style="1" customWidth="1"/>
    <col min="5143" max="5334" width="11.42578125" style="1"/>
    <col min="5335" max="5335" width="21.85546875" style="1" customWidth="1"/>
    <col min="5336" max="5336" width="13.85546875" style="1" customWidth="1"/>
    <col min="5337" max="5337" width="38.7109375" style="1" customWidth="1"/>
    <col min="5338" max="5338" width="3" style="1" bestFit="1" customWidth="1"/>
    <col min="5339" max="5339" width="32.28515625" style="1" customWidth="1"/>
    <col min="5340" max="5340" width="46.28515625" style="1" customWidth="1"/>
    <col min="5341" max="5341" width="19" style="1" customWidth="1"/>
    <col min="5342" max="5342" width="0" style="1" hidden="1" customWidth="1"/>
    <col min="5343" max="5343" width="17.7109375" style="1" customWidth="1"/>
    <col min="5344" max="5344" width="0" style="1" hidden="1" customWidth="1"/>
    <col min="5345" max="5345" width="22.28515625" style="1" customWidth="1"/>
    <col min="5346" max="5346" width="5.28515625" style="1" customWidth="1"/>
    <col min="5347" max="5347" width="36.28515625" style="1" customWidth="1"/>
    <col min="5348" max="5348" width="5.7109375" style="1" customWidth="1"/>
    <col min="5349" max="5349" width="0" style="1" hidden="1" customWidth="1"/>
    <col min="5350" max="5350" width="20.7109375" style="1" customWidth="1"/>
    <col min="5351" max="5351" width="4.85546875" style="1" customWidth="1"/>
    <col min="5352" max="5352" width="0" style="1" hidden="1" customWidth="1"/>
    <col min="5353" max="5353" width="24.7109375" style="1" customWidth="1"/>
    <col min="5354" max="5354" width="12.28515625" style="1" customWidth="1"/>
    <col min="5355" max="5355" width="0" style="1" hidden="1" customWidth="1"/>
    <col min="5356" max="5356" width="3.42578125" style="1" customWidth="1"/>
    <col min="5357" max="5357" width="0" style="1" hidden="1" customWidth="1"/>
    <col min="5358" max="5358" width="17.7109375" style="1" customWidth="1"/>
    <col min="5359" max="5359" width="3.42578125" style="1" customWidth="1"/>
    <col min="5360" max="5360" width="0" style="1" hidden="1" customWidth="1"/>
    <col min="5361" max="5361" width="23.7109375" style="1" customWidth="1"/>
    <col min="5362" max="5362" width="10" style="1" customWidth="1"/>
    <col min="5363" max="5363" width="0" style="1" hidden="1" customWidth="1"/>
    <col min="5364" max="5365" width="14.7109375" style="1" customWidth="1"/>
    <col min="5366" max="5366" width="12.85546875" style="1" customWidth="1"/>
    <col min="5367" max="5367" width="3.28515625" style="1" customWidth="1"/>
    <col min="5368" max="5368" width="30.28515625" style="1" customWidth="1"/>
    <col min="5369" max="5369" width="5" style="1" customWidth="1"/>
    <col min="5370" max="5370" width="0" style="1" hidden="1" customWidth="1"/>
    <col min="5371" max="5371" width="14.28515625" style="1" customWidth="1"/>
    <col min="5372" max="5372" width="5.7109375" style="1" customWidth="1"/>
    <col min="5373" max="5373" width="0" style="1" hidden="1" customWidth="1"/>
    <col min="5374" max="5374" width="17.28515625" style="1" customWidth="1"/>
    <col min="5375" max="5375" width="12.7109375" style="1" customWidth="1"/>
    <col min="5376" max="5376" width="0" style="1" hidden="1" customWidth="1"/>
    <col min="5377" max="5377" width="5.28515625" style="1" customWidth="1"/>
    <col min="5378" max="5378" width="0" style="1" hidden="1" customWidth="1"/>
    <col min="5379" max="5379" width="17" style="1" customWidth="1"/>
    <col min="5380" max="5380" width="6.28515625" style="1" customWidth="1"/>
    <col min="5381" max="5381" width="0" style="1" hidden="1" customWidth="1"/>
    <col min="5382" max="5382" width="14.28515625" style="1" customWidth="1"/>
    <col min="5383" max="5383" width="7.5703125" style="1" customWidth="1"/>
    <col min="5384" max="5384" width="0" style="1" hidden="1" customWidth="1"/>
    <col min="5385" max="5386" width="14.28515625" style="1" customWidth="1"/>
    <col min="5387" max="5387" width="20.85546875" style="1" customWidth="1"/>
    <col min="5388" max="5388" width="14.42578125" style="1" customWidth="1"/>
    <col min="5389" max="5389" width="15" style="1" customWidth="1"/>
    <col min="5390" max="5390" width="2.7109375" style="1" customWidth="1"/>
    <col min="5391" max="5391" width="11.7109375" style="1" customWidth="1"/>
    <col min="5392" max="5392" width="11.5703125" style="1" customWidth="1"/>
    <col min="5393" max="5393" width="2.28515625" style="1" customWidth="1"/>
    <col min="5394" max="5394" width="41" style="1" customWidth="1"/>
    <col min="5395" max="5395" width="14.28515625" style="1" customWidth="1"/>
    <col min="5396" max="5397" width="11.5703125" style="1" customWidth="1"/>
    <col min="5398" max="5398" width="21.85546875" style="1" customWidth="1"/>
    <col min="5399" max="5590" width="11.42578125" style="1"/>
    <col min="5591" max="5591" width="21.85546875" style="1" customWidth="1"/>
    <col min="5592" max="5592" width="13.85546875" style="1" customWidth="1"/>
    <col min="5593" max="5593" width="38.7109375" style="1" customWidth="1"/>
    <col min="5594" max="5594" width="3" style="1" bestFit="1" customWidth="1"/>
    <col min="5595" max="5595" width="32.28515625" style="1" customWidth="1"/>
    <col min="5596" max="5596" width="46.28515625" style="1" customWidth="1"/>
    <col min="5597" max="5597" width="19" style="1" customWidth="1"/>
    <col min="5598" max="5598" width="0" style="1" hidden="1" customWidth="1"/>
    <col min="5599" max="5599" width="17.7109375" style="1" customWidth="1"/>
    <col min="5600" max="5600" width="0" style="1" hidden="1" customWidth="1"/>
    <col min="5601" max="5601" width="22.28515625" style="1" customWidth="1"/>
    <col min="5602" max="5602" width="5.28515625" style="1" customWidth="1"/>
    <col min="5603" max="5603" width="36.28515625" style="1" customWidth="1"/>
    <col min="5604" max="5604" width="5.7109375" style="1" customWidth="1"/>
    <col min="5605" max="5605" width="0" style="1" hidden="1" customWidth="1"/>
    <col min="5606" max="5606" width="20.7109375" style="1" customWidth="1"/>
    <col min="5607" max="5607" width="4.85546875" style="1" customWidth="1"/>
    <col min="5608" max="5608" width="0" style="1" hidden="1" customWidth="1"/>
    <col min="5609" max="5609" width="24.7109375" style="1" customWidth="1"/>
    <col min="5610" max="5610" width="12.28515625" style="1" customWidth="1"/>
    <col min="5611" max="5611" width="0" style="1" hidden="1" customWidth="1"/>
    <col min="5612" max="5612" width="3.42578125" style="1" customWidth="1"/>
    <col min="5613" max="5613" width="0" style="1" hidden="1" customWidth="1"/>
    <col min="5614" max="5614" width="17.7109375" style="1" customWidth="1"/>
    <col min="5615" max="5615" width="3.42578125" style="1" customWidth="1"/>
    <col min="5616" max="5616" width="0" style="1" hidden="1" customWidth="1"/>
    <col min="5617" max="5617" width="23.7109375" style="1" customWidth="1"/>
    <col min="5618" max="5618" width="10" style="1" customWidth="1"/>
    <col min="5619" max="5619" width="0" style="1" hidden="1" customWidth="1"/>
    <col min="5620" max="5621" width="14.7109375" style="1" customWidth="1"/>
    <col min="5622" max="5622" width="12.85546875" style="1" customWidth="1"/>
    <col min="5623" max="5623" width="3.28515625" style="1" customWidth="1"/>
    <col min="5624" max="5624" width="30.28515625" style="1" customWidth="1"/>
    <col min="5625" max="5625" width="5" style="1" customWidth="1"/>
    <col min="5626" max="5626" width="0" style="1" hidden="1" customWidth="1"/>
    <col min="5627" max="5627" width="14.28515625" style="1" customWidth="1"/>
    <col min="5628" max="5628" width="5.7109375" style="1" customWidth="1"/>
    <col min="5629" max="5629" width="0" style="1" hidden="1" customWidth="1"/>
    <col min="5630" max="5630" width="17.28515625" style="1" customWidth="1"/>
    <col min="5631" max="5631" width="12.7109375" style="1" customWidth="1"/>
    <col min="5632" max="5632" width="0" style="1" hidden="1" customWidth="1"/>
    <col min="5633" max="5633" width="5.28515625" style="1" customWidth="1"/>
    <col min="5634" max="5634" width="0" style="1" hidden="1" customWidth="1"/>
    <col min="5635" max="5635" width="17" style="1" customWidth="1"/>
    <col min="5636" max="5636" width="6.28515625" style="1" customWidth="1"/>
    <col min="5637" max="5637" width="0" style="1" hidden="1" customWidth="1"/>
    <col min="5638" max="5638" width="14.28515625" style="1" customWidth="1"/>
    <col min="5639" max="5639" width="7.5703125" style="1" customWidth="1"/>
    <col min="5640" max="5640" width="0" style="1" hidden="1" customWidth="1"/>
    <col min="5641" max="5642" width="14.28515625" style="1" customWidth="1"/>
    <col min="5643" max="5643" width="20.85546875" style="1" customWidth="1"/>
    <col min="5644" max="5644" width="14.42578125" style="1" customWidth="1"/>
    <col min="5645" max="5645" width="15" style="1" customWidth="1"/>
    <col min="5646" max="5646" width="2.7109375" style="1" customWidth="1"/>
    <col min="5647" max="5647" width="11.7109375" style="1" customWidth="1"/>
    <col min="5648" max="5648" width="11.5703125" style="1" customWidth="1"/>
    <col min="5649" max="5649" width="2.28515625" style="1" customWidth="1"/>
    <col min="5650" max="5650" width="41" style="1" customWidth="1"/>
    <col min="5651" max="5651" width="14.28515625" style="1" customWidth="1"/>
    <col min="5652" max="5653" width="11.5703125" style="1" customWidth="1"/>
    <col min="5654" max="5654" width="21.85546875" style="1" customWidth="1"/>
    <col min="5655" max="5846" width="11.42578125" style="1"/>
    <col min="5847" max="5847" width="21.85546875" style="1" customWidth="1"/>
    <col min="5848" max="5848" width="13.85546875" style="1" customWidth="1"/>
    <col min="5849" max="5849" width="38.7109375" style="1" customWidth="1"/>
    <col min="5850" max="5850" width="3" style="1" bestFit="1" customWidth="1"/>
    <col min="5851" max="5851" width="32.28515625" style="1" customWidth="1"/>
    <col min="5852" max="5852" width="46.28515625" style="1" customWidth="1"/>
    <col min="5853" max="5853" width="19" style="1" customWidth="1"/>
    <col min="5854" max="5854" width="0" style="1" hidden="1" customWidth="1"/>
    <col min="5855" max="5855" width="17.7109375" style="1" customWidth="1"/>
    <col min="5856" max="5856" width="0" style="1" hidden="1" customWidth="1"/>
    <col min="5857" max="5857" width="22.28515625" style="1" customWidth="1"/>
    <col min="5858" max="5858" width="5.28515625" style="1" customWidth="1"/>
    <col min="5859" max="5859" width="36.28515625" style="1" customWidth="1"/>
    <col min="5860" max="5860" width="5.7109375" style="1" customWidth="1"/>
    <col min="5861" max="5861" width="0" style="1" hidden="1" customWidth="1"/>
    <col min="5862" max="5862" width="20.7109375" style="1" customWidth="1"/>
    <col min="5863" max="5863" width="4.85546875" style="1" customWidth="1"/>
    <col min="5864" max="5864" width="0" style="1" hidden="1" customWidth="1"/>
    <col min="5865" max="5865" width="24.7109375" style="1" customWidth="1"/>
    <col min="5866" max="5866" width="12.28515625" style="1" customWidth="1"/>
    <col min="5867" max="5867" width="0" style="1" hidden="1" customWidth="1"/>
    <col min="5868" max="5868" width="3.42578125" style="1" customWidth="1"/>
    <col min="5869" max="5869" width="0" style="1" hidden="1" customWidth="1"/>
    <col min="5870" max="5870" width="17.7109375" style="1" customWidth="1"/>
    <col min="5871" max="5871" width="3.42578125" style="1" customWidth="1"/>
    <col min="5872" max="5872" width="0" style="1" hidden="1" customWidth="1"/>
    <col min="5873" max="5873" width="23.7109375" style="1" customWidth="1"/>
    <col min="5874" max="5874" width="10" style="1" customWidth="1"/>
    <col min="5875" max="5875" width="0" style="1" hidden="1" customWidth="1"/>
    <col min="5876" max="5877" width="14.7109375" style="1" customWidth="1"/>
    <col min="5878" max="5878" width="12.85546875" style="1" customWidth="1"/>
    <col min="5879" max="5879" width="3.28515625" style="1" customWidth="1"/>
    <col min="5880" max="5880" width="30.28515625" style="1" customWidth="1"/>
    <col min="5881" max="5881" width="5" style="1" customWidth="1"/>
    <col min="5882" max="5882" width="0" style="1" hidden="1" customWidth="1"/>
    <col min="5883" max="5883" width="14.28515625" style="1" customWidth="1"/>
    <col min="5884" max="5884" width="5.7109375" style="1" customWidth="1"/>
    <col min="5885" max="5885" width="0" style="1" hidden="1" customWidth="1"/>
    <col min="5886" max="5886" width="17.28515625" style="1" customWidth="1"/>
    <col min="5887" max="5887" width="12.7109375" style="1" customWidth="1"/>
    <col min="5888" max="5888" width="0" style="1" hidden="1" customWidth="1"/>
    <col min="5889" max="5889" width="5.28515625" style="1" customWidth="1"/>
    <col min="5890" max="5890" width="0" style="1" hidden="1" customWidth="1"/>
    <col min="5891" max="5891" width="17" style="1" customWidth="1"/>
    <col min="5892" max="5892" width="6.28515625" style="1" customWidth="1"/>
    <col min="5893" max="5893" width="0" style="1" hidden="1" customWidth="1"/>
    <col min="5894" max="5894" width="14.28515625" style="1" customWidth="1"/>
    <col min="5895" max="5895" width="7.5703125" style="1" customWidth="1"/>
    <col min="5896" max="5896" width="0" style="1" hidden="1" customWidth="1"/>
    <col min="5897" max="5898" width="14.28515625" style="1" customWidth="1"/>
    <col min="5899" max="5899" width="20.85546875" style="1" customWidth="1"/>
    <col min="5900" max="5900" width="14.42578125" style="1" customWidth="1"/>
    <col min="5901" max="5901" width="15" style="1" customWidth="1"/>
    <col min="5902" max="5902" width="2.7109375" style="1" customWidth="1"/>
    <col min="5903" max="5903" width="11.7109375" style="1" customWidth="1"/>
    <col min="5904" max="5904" width="11.5703125" style="1" customWidth="1"/>
    <col min="5905" max="5905" width="2.28515625" style="1" customWidth="1"/>
    <col min="5906" max="5906" width="41" style="1" customWidth="1"/>
    <col min="5907" max="5907" width="14.28515625" style="1" customWidth="1"/>
    <col min="5908" max="5909" width="11.5703125" style="1" customWidth="1"/>
    <col min="5910" max="5910" width="21.85546875" style="1" customWidth="1"/>
    <col min="5911" max="6102" width="11.42578125" style="1"/>
    <col min="6103" max="6103" width="21.85546875" style="1" customWidth="1"/>
    <col min="6104" max="6104" width="13.85546875" style="1" customWidth="1"/>
    <col min="6105" max="6105" width="38.7109375" style="1" customWidth="1"/>
    <col min="6106" max="6106" width="3" style="1" bestFit="1" customWidth="1"/>
    <col min="6107" max="6107" width="32.28515625" style="1" customWidth="1"/>
    <col min="6108" max="6108" width="46.28515625" style="1" customWidth="1"/>
    <col min="6109" max="6109" width="19" style="1" customWidth="1"/>
    <col min="6110" max="6110" width="0" style="1" hidden="1" customWidth="1"/>
    <col min="6111" max="6111" width="17.7109375" style="1" customWidth="1"/>
    <col min="6112" max="6112" width="0" style="1" hidden="1" customWidth="1"/>
    <col min="6113" max="6113" width="22.28515625" style="1" customWidth="1"/>
    <col min="6114" max="6114" width="5.28515625" style="1" customWidth="1"/>
    <col min="6115" max="6115" width="36.28515625" style="1" customWidth="1"/>
    <col min="6116" max="6116" width="5.7109375" style="1" customWidth="1"/>
    <col min="6117" max="6117" width="0" style="1" hidden="1" customWidth="1"/>
    <col min="6118" max="6118" width="20.7109375" style="1" customWidth="1"/>
    <col min="6119" max="6119" width="4.85546875" style="1" customWidth="1"/>
    <col min="6120" max="6120" width="0" style="1" hidden="1" customWidth="1"/>
    <col min="6121" max="6121" width="24.7109375" style="1" customWidth="1"/>
    <col min="6122" max="6122" width="12.28515625" style="1" customWidth="1"/>
    <col min="6123" max="6123" width="0" style="1" hidden="1" customWidth="1"/>
    <col min="6124" max="6124" width="3.42578125" style="1" customWidth="1"/>
    <col min="6125" max="6125" width="0" style="1" hidden="1" customWidth="1"/>
    <col min="6126" max="6126" width="17.7109375" style="1" customWidth="1"/>
    <col min="6127" max="6127" width="3.42578125" style="1" customWidth="1"/>
    <col min="6128" max="6128" width="0" style="1" hidden="1" customWidth="1"/>
    <col min="6129" max="6129" width="23.7109375" style="1" customWidth="1"/>
    <col min="6130" max="6130" width="10" style="1" customWidth="1"/>
    <col min="6131" max="6131" width="0" style="1" hidden="1" customWidth="1"/>
    <col min="6132" max="6133" width="14.7109375" style="1" customWidth="1"/>
    <col min="6134" max="6134" width="12.85546875" style="1" customWidth="1"/>
    <col min="6135" max="6135" width="3.28515625" style="1" customWidth="1"/>
    <col min="6136" max="6136" width="30.28515625" style="1" customWidth="1"/>
    <col min="6137" max="6137" width="5" style="1" customWidth="1"/>
    <col min="6138" max="6138" width="0" style="1" hidden="1" customWidth="1"/>
    <col min="6139" max="6139" width="14.28515625" style="1" customWidth="1"/>
    <col min="6140" max="6140" width="5.7109375" style="1" customWidth="1"/>
    <col min="6141" max="6141" width="0" style="1" hidden="1" customWidth="1"/>
    <col min="6142" max="6142" width="17.28515625" style="1" customWidth="1"/>
    <col min="6143" max="6143" width="12.7109375" style="1" customWidth="1"/>
    <col min="6144" max="6144" width="0" style="1" hidden="1" customWidth="1"/>
    <col min="6145" max="6145" width="5.28515625" style="1" customWidth="1"/>
    <col min="6146" max="6146" width="0" style="1" hidden="1" customWidth="1"/>
    <col min="6147" max="6147" width="17" style="1" customWidth="1"/>
    <col min="6148" max="6148" width="6.28515625" style="1" customWidth="1"/>
    <col min="6149" max="6149" width="0" style="1" hidden="1" customWidth="1"/>
    <col min="6150" max="6150" width="14.28515625" style="1" customWidth="1"/>
    <col min="6151" max="6151" width="7.5703125" style="1" customWidth="1"/>
    <col min="6152" max="6152" width="0" style="1" hidden="1" customWidth="1"/>
    <col min="6153" max="6154" width="14.28515625" style="1" customWidth="1"/>
    <col min="6155" max="6155" width="20.85546875" style="1" customWidth="1"/>
    <col min="6156" max="6156" width="14.42578125" style="1" customWidth="1"/>
    <col min="6157" max="6157" width="15" style="1" customWidth="1"/>
    <col min="6158" max="6158" width="2.7109375" style="1" customWidth="1"/>
    <col min="6159" max="6159" width="11.7109375" style="1" customWidth="1"/>
    <col min="6160" max="6160" width="11.5703125" style="1" customWidth="1"/>
    <col min="6161" max="6161" width="2.28515625" style="1" customWidth="1"/>
    <col min="6162" max="6162" width="41" style="1" customWidth="1"/>
    <col min="6163" max="6163" width="14.28515625" style="1" customWidth="1"/>
    <col min="6164" max="6165" width="11.5703125" style="1" customWidth="1"/>
    <col min="6166" max="6166" width="21.85546875" style="1" customWidth="1"/>
    <col min="6167" max="6358" width="11.42578125" style="1"/>
    <col min="6359" max="6359" width="21.85546875" style="1" customWidth="1"/>
    <col min="6360" max="6360" width="13.85546875" style="1" customWidth="1"/>
    <col min="6361" max="6361" width="38.7109375" style="1" customWidth="1"/>
    <col min="6362" max="6362" width="3" style="1" bestFit="1" customWidth="1"/>
    <col min="6363" max="6363" width="32.28515625" style="1" customWidth="1"/>
    <col min="6364" max="6364" width="46.28515625" style="1" customWidth="1"/>
    <col min="6365" max="6365" width="19" style="1" customWidth="1"/>
    <col min="6366" max="6366" width="0" style="1" hidden="1" customWidth="1"/>
    <col min="6367" max="6367" width="17.7109375" style="1" customWidth="1"/>
    <col min="6368" max="6368" width="0" style="1" hidden="1" customWidth="1"/>
    <col min="6369" max="6369" width="22.28515625" style="1" customWidth="1"/>
    <col min="6370" max="6370" width="5.28515625" style="1" customWidth="1"/>
    <col min="6371" max="6371" width="36.28515625" style="1" customWidth="1"/>
    <col min="6372" max="6372" width="5.7109375" style="1" customWidth="1"/>
    <col min="6373" max="6373" width="0" style="1" hidden="1" customWidth="1"/>
    <col min="6374" max="6374" width="20.7109375" style="1" customWidth="1"/>
    <col min="6375" max="6375" width="4.85546875" style="1" customWidth="1"/>
    <col min="6376" max="6376" width="0" style="1" hidden="1" customWidth="1"/>
    <col min="6377" max="6377" width="24.7109375" style="1" customWidth="1"/>
    <col min="6378" max="6378" width="12.28515625" style="1" customWidth="1"/>
    <col min="6379" max="6379" width="0" style="1" hidden="1" customWidth="1"/>
    <col min="6380" max="6380" width="3.42578125" style="1" customWidth="1"/>
    <col min="6381" max="6381" width="0" style="1" hidden="1" customWidth="1"/>
    <col min="6382" max="6382" width="17.7109375" style="1" customWidth="1"/>
    <col min="6383" max="6383" width="3.42578125" style="1" customWidth="1"/>
    <col min="6384" max="6384" width="0" style="1" hidden="1" customWidth="1"/>
    <col min="6385" max="6385" width="23.7109375" style="1" customWidth="1"/>
    <col min="6386" max="6386" width="10" style="1" customWidth="1"/>
    <col min="6387" max="6387" width="0" style="1" hidden="1" customWidth="1"/>
    <col min="6388" max="6389" width="14.7109375" style="1" customWidth="1"/>
    <col min="6390" max="6390" width="12.85546875" style="1" customWidth="1"/>
    <col min="6391" max="6391" width="3.28515625" style="1" customWidth="1"/>
    <col min="6392" max="6392" width="30.28515625" style="1" customWidth="1"/>
    <col min="6393" max="6393" width="5" style="1" customWidth="1"/>
    <col min="6394" max="6394" width="0" style="1" hidden="1" customWidth="1"/>
    <col min="6395" max="6395" width="14.28515625" style="1" customWidth="1"/>
    <col min="6396" max="6396" width="5.7109375" style="1" customWidth="1"/>
    <col min="6397" max="6397" width="0" style="1" hidden="1" customWidth="1"/>
    <col min="6398" max="6398" width="17.28515625" style="1" customWidth="1"/>
    <col min="6399" max="6399" width="12.7109375" style="1" customWidth="1"/>
    <col min="6400" max="6400" width="0" style="1" hidden="1" customWidth="1"/>
    <col min="6401" max="6401" width="5.28515625" style="1" customWidth="1"/>
    <col min="6402" max="6402" width="0" style="1" hidden="1" customWidth="1"/>
    <col min="6403" max="6403" width="17" style="1" customWidth="1"/>
    <col min="6404" max="6404" width="6.28515625" style="1" customWidth="1"/>
    <col min="6405" max="6405" width="0" style="1" hidden="1" customWidth="1"/>
    <col min="6406" max="6406" width="14.28515625" style="1" customWidth="1"/>
    <col min="6407" max="6407" width="7.5703125" style="1" customWidth="1"/>
    <col min="6408" max="6408" width="0" style="1" hidden="1" customWidth="1"/>
    <col min="6409" max="6410" width="14.28515625" style="1" customWidth="1"/>
    <col min="6411" max="6411" width="20.85546875" style="1" customWidth="1"/>
    <col min="6412" max="6412" width="14.42578125" style="1" customWidth="1"/>
    <col min="6413" max="6413" width="15" style="1" customWidth="1"/>
    <col min="6414" max="6414" width="2.7109375" style="1" customWidth="1"/>
    <col min="6415" max="6415" width="11.7109375" style="1" customWidth="1"/>
    <col min="6416" max="6416" width="11.5703125" style="1" customWidth="1"/>
    <col min="6417" max="6417" width="2.28515625" style="1" customWidth="1"/>
    <col min="6418" max="6418" width="41" style="1" customWidth="1"/>
    <col min="6419" max="6419" width="14.28515625" style="1" customWidth="1"/>
    <col min="6420" max="6421" width="11.5703125" style="1" customWidth="1"/>
    <col min="6422" max="6422" width="21.85546875" style="1" customWidth="1"/>
    <col min="6423" max="6614" width="11.42578125" style="1"/>
    <col min="6615" max="6615" width="21.85546875" style="1" customWidth="1"/>
    <col min="6616" max="6616" width="13.85546875" style="1" customWidth="1"/>
    <col min="6617" max="6617" width="38.7109375" style="1" customWidth="1"/>
    <col min="6618" max="6618" width="3" style="1" bestFit="1" customWidth="1"/>
    <col min="6619" max="6619" width="32.28515625" style="1" customWidth="1"/>
    <col min="6620" max="6620" width="46.28515625" style="1" customWidth="1"/>
    <col min="6621" max="6621" width="19" style="1" customWidth="1"/>
    <col min="6622" max="6622" width="0" style="1" hidden="1" customWidth="1"/>
    <col min="6623" max="6623" width="17.7109375" style="1" customWidth="1"/>
    <col min="6624" max="6624" width="0" style="1" hidden="1" customWidth="1"/>
    <col min="6625" max="6625" width="22.28515625" style="1" customWidth="1"/>
    <col min="6626" max="6626" width="5.28515625" style="1" customWidth="1"/>
    <col min="6627" max="6627" width="36.28515625" style="1" customWidth="1"/>
    <col min="6628" max="6628" width="5.7109375" style="1" customWidth="1"/>
    <col min="6629" max="6629" width="0" style="1" hidden="1" customWidth="1"/>
    <col min="6630" max="6630" width="20.7109375" style="1" customWidth="1"/>
    <col min="6631" max="6631" width="4.85546875" style="1" customWidth="1"/>
    <col min="6632" max="6632" width="0" style="1" hidden="1" customWidth="1"/>
    <col min="6633" max="6633" width="24.7109375" style="1" customWidth="1"/>
    <col min="6634" max="6634" width="12.28515625" style="1" customWidth="1"/>
    <col min="6635" max="6635" width="0" style="1" hidden="1" customWidth="1"/>
    <col min="6636" max="6636" width="3.42578125" style="1" customWidth="1"/>
    <col min="6637" max="6637" width="0" style="1" hidden="1" customWidth="1"/>
    <col min="6638" max="6638" width="17.7109375" style="1" customWidth="1"/>
    <col min="6639" max="6639" width="3.42578125" style="1" customWidth="1"/>
    <col min="6640" max="6640" width="0" style="1" hidden="1" customWidth="1"/>
    <col min="6641" max="6641" width="23.7109375" style="1" customWidth="1"/>
    <col min="6642" max="6642" width="10" style="1" customWidth="1"/>
    <col min="6643" max="6643" width="0" style="1" hidden="1" customWidth="1"/>
    <col min="6644" max="6645" width="14.7109375" style="1" customWidth="1"/>
    <col min="6646" max="6646" width="12.85546875" style="1" customWidth="1"/>
    <col min="6647" max="6647" width="3.28515625" style="1" customWidth="1"/>
    <col min="6648" max="6648" width="30.28515625" style="1" customWidth="1"/>
    <col min="6649" max="6649" width="5" style="1" customWidth="1"/>
    <col min="6650" max="6650" width="0" style="1" hidden="1" customWidth="1"/>
    <col min="6651" max="6651" width="14.28515625" style="1" customWidth="1"/>
    <col min="6652" max="6652" width="5.7109375" style="1" customWidth="1"/>
    <col min="6653" max="6653" width="0" style="1" hidden="1" customWidth="1"/>
    <col min="6654" max="6654" width="17.28515625" style="1" customWidth="1"/>
    <col min="6655" max="6655" width="12.7109375" style="1" customWidth="1"/>
    <col min="6656" max="6656" width="0" style="1" hidden="1" customWidth="1"/>
    <col min="6657" max="6657" width="5.28515625" style="1" customWidth="1"/>
    <col min="6658" max="6658" width="0" style="1" hidden="1" customWidth="1"/>
    <col min="6659" max="6659" width="17" style="1" customWidth="1"/>
    <col min="6660" max="6660" width="6.28515625" style="1" customWidth="1"/>
    <col min="6661" max="6661" width="0" style="1" hidden="1" customWidth="1"/>
    <col min="6662" max="6662" width="14.28515625" style="1" customWidth="1"/>
    <col min="6663" max="6663" width="7.5703125" style="1" customWidth="1"/>
    <col min="6664" max="6664" width="0" style="1" hidden="1" customWidth="1"/>
    <col min="6665" max="6666" width="14.28515625" style="1" customWidth="1"/>
    <col min="6667" max="6667" width="20.85546875" style="1" customWidth="1"/>
    <col min="6668" max="6668" width="14.42578125" style="1" customWidth="1"/>
    <col min="6669" max="6669" width="15" style="1" customWidth="1"/>
    <col min="6670" max="6670" width="2.7109375" style="1" customWidth="1"/>
    <col min="6671" max="6671" width="11.7109375" style="1" customWidth="1"/>
    <col min="6672" max="6672" width="11.5703125" style="1" customWidth="1"/>
    <col min="6673" max="6673" width="2.28515625" style="1" customWidth="1"/>
    <col min="6674" max="6674" width="41" style="1" customWidth="1"/>
    <col min="6675" max="6675" width="14.28515625" style="1" customWidth="1"/>
    <col min="6676" max="6677" width="11.5703125" style="1" customWidth="1"/>
    <col min="6678" max="6678" width="21.85546875" style="1" customWidth="1"/>
    <col min="6679" max="6870" width="11.42578125" style="1"/>
    <col min="6871" max="6871" width="21.85546875" style="1" customWidth="1"/>
    <col min="6872" max="6872" width="13.85546875" style="1" customWidth="1"/>
    <col min="6873" max="6873" width="38.7109375" style="1" customWidth="1"/>
    <col min="6874" max="6874" width="3" style="1" bestFit="1" customWidth="1"/>
    <col min="6875" max="6875" width="32.28515625" style="1" customWidth="1"/>
    <col min="6876" max="6876" width="46.28515625" style="1" customWidth="1"/>
    <col min="6877" max="6877" width="19" style="1" customWidth="1"/>
    <col min="6878" max="6878" width="0" style="1" hidden="1" customWidth="1"/>
    <col min="6879" max="6879" width="17.7109375" style="1" customWidth="1"/>
    <col min="6880" max="6880" width="0" style="1" hidden="1" customWidth="1"/>
    <col min="6881" max="6881" width="22.28515625" style="1" customWidth="1"/>
    <col min="6882" max="6882" width="5.28515625" style="1" customWidth="1"/>
    <col min="6883" max="6883" width="36.28515625" style="1" customWidth="1"/>
    <col min="6884" max="6884" width="5.7109375" style="1" customWidth="1"/>
    <col min="6885" max="6885" width="0" style="1" hidden="1" customWidth="1"/>
    <col min="6886" max="6886" width="20.7109375" style="1" customWidth="1"/>
    <col min="6887" max="6887" width="4.85546875" style="1" customWidth="1"/>
    <col min="6888" max="6888" width="0" style="1" hidden="1" customWidth="1"/>
    <col min="6889" max="6889" width="24.7109375" style="1" customWidth="1"/>
    <col min="6890" max="6890" width="12.28515625" style="1" customWidth="1"/>
    <col min="6891" max="6891" width="0" style="1" hidden="1" customWidth="1"/>
    <col min="6892" max="6892" width="3.42578125" style="1" customWidth="1"/>
    <col min="6893" max="6893" width="0" style="1" hidden="1" customWidth="1"/>
    <col min="6894" max="6894" width="17.7109375" style="1" customWidth="1"/>
    <col min="6895" max="6895" width="3.42578125" style="1" customWidth="1"/>
    <col min="6896" max="6896" width="0" style="1" hidden="1" customWidth="1"/>
    <col min="6897" max="6897" width="23.7109375" style="1" customWidth="1"/>
    <col min="6898" max="6898" width="10" style="1" customWidth="1"/>
    <col min="6899" max="6899" width="0" style="1" hidden="1" customWidth="1"/>
    <col min="6900" max="6901" width="14.7109375" style="1" customWidth="1"/>
    <col min="6902" max="6902" width="12.85546875" style="1" customWidth="1"/>
    <col min="6903" max="6903" width="3.28515625" style="1" customWidth="1"/>
    <col min="6904" max="6904" width="30.28515625" style="1" customWidth="1"/>
    <col min="6905" max="6905" width="5" style="1" customWidth="1"/>
    <col min="6906" max="6906" width="0" style="1" hidden="1" customWidth="1"/>
    <col min="6907" max="6907" width="14.28515625" style="1" customWidth="1"/>
    <col min="6908" max="6908" width="5.7109375" style="1" customWidth="1"/>
    <col min="6909" max="6909" width="0" style="1" hidden="1" customWidth="1"/>
    <col min="6910" max="6910" width="17.28515625" style="1" customWidth="1"/>
    <col min="6911" max="6911" width="12.7109375" style="1" customWidth="1"/>
    <col min="6912" max="6912" width="0" style="1" hidden="1" customWidth="1"/>
    <col min="6913" max="6913" width="5.28515625" style="1" customWidth="1"/>
    <col min="6914" max="6914" width="0" style="1" hidden="1" customWidth="1"/>
    <col min="6915" max="6915" width="17" style="1" customWidth="1"/>
    <col min="6916" max="6916" width="6.28515625" style="1" customWidth="1"/>
    <col min="6917" max="6917" width="0" style="1" hidden="1" customWidth="1"/>
    <col min="6918" max="6918" width="14.28515625" style="1" customWidth="1"/>
    <col min="6919" max="6919" width="7.5703125" style="1" customWidth="1"/>
    <col min="6920" max="6920" width="0" style="1" hidden="1" customWidth="1"/>
    <col min="6921" max="6922" width="14.28515625" style="1" customWidth="1"/>
    <col min="6923" max="6923" width="20.85546875" style="1" customWidth="1"/>
    <col min="6924" max="6924" width="14.42578125" style="1" customWidth="1"/>
    <col min="6925" max="6925" width="15" style="1" customWidth="1"/>
    <col min="6926" max="6926" width="2.7109375" style="1" customWidth="1"/>
    <col min="6927" max="6927" width="11.7109375" style="1" customWidth="1"/>
    <col min="6928" max="6928" width="11.5703125" style="1" customWidth="1"/>
    <col min="6929" max="6929" width="2.28515625" style="1" customWidth="1"/>
    <col min="6930" max="6930" width="41" style="1" customWidth="1"/>
    <col min="6931" max="6931" width="14.28515625" style="1" customWidth="1"/>
    <col min="6932" max="6933" width="11.5703125" style="1" customWidth="1"/>
    <col min="6934" max="6934" width="21.85546875" style="1" customWidth="1"/>
    <col min="6935" max="7126" width="11.42578125" style="1"/>
    <col min="7127" max="7127" width="21.85546875" style="1" customWidth="1"/>
    <col min="7128" max="7128" width="13.85546875" style="1" customWidth="1"/>
    <col min="7129" max="7129" width="38.7109375" style="1" customWidth="1"/>
    <col min="7130" max="7130" width="3" style="1" bestFit="1" customWidth="1"/>
    <col min="7131" max="7131" width="32.28515625" style="1" customWidth="1"/>
    <col min="7132" max="7132" width="46.28515625" style="1" customWidth="1"/>
    <col min="7133" max="7133" width="19" style="1" customWidth="1"/>
    <col min="7134" max="7134" width="0" style="1" hidden="1" customWidth="1"/>
    <col min="7135" max="7135" width="17.7109375" style="1" customWidth="1"/>
    <col min="7136" max="7136" width="0" style="1" hidden="1" customWidth="1"/>
    <col min="7137" max="7137" width="22.28515625" style="1" customWidth="1"/>
    <col min="7138" max="7138" width="5.28515625" style="1" customWidth="1"/>
    <col min="7139" max="7139" width="36.28515625" style="1" customWidth="1"/>
    <col min="7140" max="7140" width="5.7109375" style="1" customWidth="1"/>
    <col min="7141" max="7141" width="0" style="1" hidden="1" customWidth="1"/>
    <col min="7142" max="7142" width="20.7109375" style="1" customWidth="1"/>
    <col min="7143" max="7143" width="4.85546875" style="1" customWidth="1"/>
    <col min="7144" max="7144" width="0" style="1" hidden="1" customWidth="1"/>
    <col min="7145" max="7145" width="24.7109375" style="1" customWidth="1"/>
    <col min="7146" max="7146" width="12.28515625" style="1" customWidth="1"/>
    <col min="7147" max="7147" width="0" style="1" hidden="1" customWidth="1"/>
    <col min="7148" max="7148" width="3.42578125" style="1" customWidth="1"/>
    <col min="7149" max="7149" width="0" style="1" hidden="1" customWidth="1"/>
    <col min="7150" max="7150" width="17.7109375" style="1" customWidth="1"/>
    <col min="7151" max="7151" width="3.42578125" style="1" customWidth="1"/>
    <col min="7152" max="7152" width="0" style="1" hidden="1" customWidth="1"/>
    <col min="7153" max="7153" width="23.7109375" style="1" customWidth="1"/>
    <col min="7154" max="7154" width="10" style="1" customWidth="1"/>
    <col min="7155" max="7155" width="0" style="1" hidden="1" customWidth="1"/>
    <col min="7156" max="7157" width="14.7109375" style="1" customWidth="1"/>
    <col min="7158" max="7158" width="12.85546875" style="1" customWidth="1"/>
    <col min="7159" max="7159" width="3.28515625" style="1" customWidth="1"/>
    <col min="7160" max="7160" width="30.28515625" style="1" customWidth="1"/>
    <col min="7161" max="7161" width="5" style="1" customWidth="1"/>
    <col min="7162" max="7162" width="0" style="1" hidden="1" customWidth="1"/>
    <col min="7163" max="7163" width="14.28515625" style="1" customWidth="1"/>
    <col min="7164" max="7164" width="5.7109375" style="1" customWidth="1"/>
    <col min="7165" max="7165" width="0" style="1" hidden="1" customWidth="1"/>
    <col min="7166" max="7166" width="17.28515625" style="1" customWidth="1"/>
    <col min="7167" max="7167" width="12.7109375" style="1" customWidth="1"/>
    <col min="7168" max="7168" width="0" style="1" hidden="1" customWidth="1"/>
    <col min="7169" max="7169" width="5.28515625" style="1" customWidth="1"/>
    <col min="7170" max="7170" width="0" style="1" hidden="1" customWidth="1"/>
    <col min="7171" max="7171" width="17" style="1" customWidth="1"/>
    <col min="7172" max="7172" width="6.28515625" style="1" customWidth="1"/>
    <col min="7173" max="7173" width="0" style="1" hidden="1" customWidth="1"/>
    <col min="7174" max="7174" width="14.28515625" style="1" customWidth="1"/>
    <col min="7175" max="7175" width="7.5703125" style="1" customWidth="1"/>
    <col min="7176" max="7176" width="0" style="1" hidden="1" customWidth="1"/>
    <col min="7177" max="7178" width="14.28515625" style="1" customWidth="1"/>
    <col min="7179" max="7179" width="20.85546875" style="1" customWidth="1"/>
    <col min="7180" max="7180" width="14.42578125" style="1" customWidth="1"/>
    <col min="7181" max="7181" width="15" style="1" customWidth="1"/>
    <col min="7182" max="7182" width="2.7109375" style="1" customWidth="1"/>
    <col min="7183" max="7183" width="11.7109375" style="1" customWidth="1"/>
    <col min="7184" max="7184" width="11.5703125" style="1" customWidth="1"/>
    <col min="7185" max="7185" width="2.28515625" style="1" customWidth="1"/>
    <col min="7186" max="7186" width="41" style="1" customWidth="1"/>
    <col min="7187" max="7187" width="14.28515625" style="1" customWidth="1"/>
    <col min="7188" max="7189" width="11.5703125" style="1" customWidth="1"/>
    <col min="7190" max="7190" width="21.85546875" style="1" customWidth="1"/>
    <col min="7191" max="7382" width="11.42578125" style="1"/>
    <col min="7383" max="7383" width="21.85546875" style="1" customWidth="1"/>
    <col min="7384" max="7384" width="13.85546875" style="1" customWidth="1"/>
    <col min="7385" max="7385" width="38.7109375" style="1" customWidth="1"/>
    <col min="7386" max="7386" width="3" style="1" bestFit="1" customWidth="1"/>
    <col min="7387" max="7387" width="32.28515625" style="1" customWidth="1"/>
    <col min="7388" max="7388" width="46.28515625" style="1" customWidth="1"/>
    <col min="7389" max="7389" width="19" style="1" customWidth="1"/>
    <col min="7390" max="7390" width="0" style="1" hidden="1" customWidth="1"/>
    <col min="7391" max="7391" width="17.7109375" style="1" customWidth="1"/>
    <col min="7392" max="7392" width="0" style="1" hidden="1" customWidth="1"/>
    <col min="7393" max="7393" width="22.28515625" style="1" customWidth="1"/>
    <col min="7394" max="7394" width="5.28515625" style="1" customWidth="1"/>
    <col min="7395" max="7395" width="36.28515625" style="1" customWidth="1"/>
    <col min="7396" max="7396" width="5.7109375" style="1" customWidth="1"/>
    <col min="7397" max="7397" width="0" style="1" hidden="1" customWidth="1"/>
    <col min="7398" max="7398" width="20.7109375" style="1" customWidth="1"/>
    <col min="7399" max="7399" width="4.85546875" style="1" customWidth="1"/>
    <col min="7400" max="7400" width="0" style="1" hidden="1" customWidth="1"/>
    <col min="7401" max="7401" width="24.7109375" style="1" customWidth="1"/>
    <col min="7402" max="7402" width="12.28515625" style="1" customWidth="1"/>
    <col min="7403" max="7403" width="0" style="1" hidden="1" customWidth="1"/>
    <col min="7404" max="7404" width="3.42578125" style="1" customWidth="1"/>
    <col min="7405" max="7405" width="0" style="1" hidden="1" customWidth="1"/>
    <col min="7406" max="7406" width="17.7109375" style="1" customWidth="1"/>
    <col min="7407" max="7407" width="3.42578125" style="1" customWidth="1"/>
    <col min="7408" max="7408" width="0" style="1" hidden="1" customWidth="1"/>
    <col min="7409" max="7409" width="23.7109375" style="1" customWidth="1"/>
    <col min="7410" max="7410" width="10" style="1" customWidth="1"/>
    <col min="7411" max="7411" width="0" style="1" hidden="1" customWidth="1"/>
    <col min="7412" max="7413" width="14.7109375" style="1" customWidth="1"/>
    <col min="7414" max="7414" width="12.85546875" style="1" customWidth="1"/>
    <col min="7415" max="7415" width="3.28515625" style="1" customWidth="1"/>
    <col min="7416" max="7416" width="30.28515625" style="1" customWidth="1"/>
    <col min="7417" max="7417" width="5" style="1" customWidth="1"/>
    <col min="7418" max="7418" width="0" style="1" hidden="1" customWidth="1"/>
    <col min="7419" max="7419" width="14.28515625" style="1" customWidth="1"/>
    <col min="7420" max="7420" width="5.7109375" style="1" customWidth="1"/>
    <col min="7421" max="7421" width="0" style="1" hidden="1" customWidth="1"/>
    <col min="7422" max="7422" width="17.28515625" style="1" customWidth="1"/>
    <col min="7423" max="7423" width="12.7109375" style="1" customWidth="1"/>
    <col min="7424" max="7424" width="0" style="1" hidden="1" customWidth="1"/>
    <col min="7425" max="7425" width="5.28515625" style="1" customWidth="1"/>
    <col min="7426" max="7426" width="0" style="1" hidden="1" customWidth="1"/>
    <col min="7427" max="7427" width="17" style="1" customWidth="1"/>
    <col min="7428" max="7428" width="6.28515625" style="1" customWidth="1"/>
    <col min="7429" max="7429" width="0" style="1" hidden="1" customWidth="1"/>
    <col min="7430" max="7430" width="14.28515625" style="1" customWidth="1"/>
    <col min="7431" max="7431" width="7.5703125" style="1" customWidth="1"/>
    <col min="7432" max="7432" width="0" style="1" hidden="1" customWidth="1"/>
    <col min="7433" max="7434" width="14.28515625" style="1" customWidth="1"/>
    <col min="7435" max="7435" width="20.85546875" style="1" customWidth="1"/>
    <col min="7436" max="7436" width="14.42578125" style="1" customWidth="1"/>
    <col min="7437" max="7437" width="15" style="1" customWidth="1"/>
    <col min="7438" max="7438" width="2.7109375" style="1" customWidth="1"/>
    <col min="7439" max="7439" width="11.7109375" style="1" customWidth="1"/>
    <col min="7440" max="7440" width="11.5703125" style="1" customWidth="1"/>
    <col min="7441" max="7441" width="2.28515625" style="1" customWidth="1"/>
    <col min="7442" max="7442" width="41" style="1" customWidth="1"/>
    <col min="7443" max="7443" width="14.28515625" style="1" customWidth="1"/>
    <col min="7444" max="7445" width="11.5703125" style="1" customWidth="1"/>
    <col min="7446" max="7446" width="21.85546875" style="1" customWidth="1"/>
    <col min="7447" max="7638" width="11.42578125" style="1"/>
    <col min="7639" max="7639" width="21.85546875" style="1" customWidth="1"/>
    <col min="7640" max="7640" width="13.85546875" style="1" customWidth="1"/>
    <col min="7641" max="7641" width="38.7109375" style="1" customWidth="1"/>
    <col min="7642" max="7642" width="3" style="1" bestFit="1" customWidth="1"/>
    <col min="7643" max="7643" width="32.28515625" style="1" customWidth="1"/>
    <col min="7644" max="7644" width="46.28515625" style="1" customWidth="1"/>
    <col min="7645" max="7645" width="19" style="1" customWidth="1"/>
    <col min="7646" max="7646" width="0" style="1" hidden="1" customWidth="1"/>
    <col min="7647" max="7647" width="17.7109375" style="1" customWidth="1"/>
    <col min="7648" max="7648" width="0" style="1" hidden="1" customWidth="1"/>
    <col min="7649" max="7649" width="22.28515625" style="1" customWidth="1"/>
    <col min="7650" max="7650" width="5.28515625" style="1" customWidth="1"/>
    <col min="7651" max="7651" width="36.28515625" style="1" customWidth="1"/>
    <col min="7652" max="7652" width="5.7109375" style="1" customWidth="1"/>
    <col min="7653" max="7653" width="0" style="1" hidden="1" customWidth="1"/>
    <col min="7654" max="7654" width="20.7109375" style="1" customWidth="1"/>
    <col min="7655" max="7655" width="4.85546875" style="1" customWidth="1"/>
    <col min="7656" max="7656" width="0" style="1" hidden="1" customWidth="1"/>
    <col min="7657" max="7657" width="24.7109375" style="1" customWidth="1"/>
    <col min="7658" max="7658" width="12.28515625" style="1" customWidth="1"/>
    <col min="7659" max="7659" width="0" style="1" hidden="1" customWidth="1"/>
    <col min="7660" max="7660" width="3.42578125" style="1" customWidth="1"/>
    <col min="7661" max="7661" width="0" style="1" hidden="1" customWidth="1"/>
    <col min="7662" max="7662" width="17.7109375" style="1" customWidth="1"/>
    <col min="7663" max="7663" width="3.42578125" style="1" customWidth="1"/>
    <col min="7664" max="7664" width="0" style="1" hidden="1" customWidth="1"/>
    <col min="7665" max="7665" width="23.7109375" style="1" customWidth="1"/>
    <col min="7666" max="7666" width="10" style="1" customWidth="1"/>
    <col min="7667" max="7667" width="0" style="1" hidden="1" customWidth="1"/>
    <col min="7668" max="7669" width="14.7109375" style="1" customWidth="1"/>
    <col min="7670" max="7670" width="12.85546875" style="1" customWidth="1"/>
    <col min="7671" max="7671" width="3.28515625" style="1" customWidth="1"/>
    <col min="7672" max="7672" width="30.28515625" style="1" customWidth="1"/>
    <col min="7673" max="7673" width="5" style="1" customWidth="1"/>
    <col min="7674" max="7674" width="0" style="1" hidden="1" customWidth="1"/>
    <col min="7675" max="7675" width="14.28515625" style="1" customWidth="1"/>
    <col min="7676" max="7676" width="5.7109375" style="1" customWidth="1"/>
    <col min="7677" max="7677" width="0" style="1" hidden="1" customWidth="1"/>
    <col min="7678" max="7678" width="17.28515625" style="1" customWidth="1"/>
    <col min="7679" max="7679" width="12.7109375" style="1" customWidth="1"/>
    <col min="7680" max="7680" width="0" style="1" hidden="1" customWidth="1"/>
    <col min="7681" max="7681" width="5.28515625" style="1" customWidth="1"/>
    <col min="7682" max="7682" width="0" style="1" hidden="1" customWidth="1"/>
    <col min="7683" max="7683" width="17" style="1" customWidth="1"/>
    <col min="7684" max="7684" width="6.28515625" style="1" customWidth="1"/>
    <col min="7685" max="7685" width="0" style="1" hidden="1" customWidth="1"/>
    <col min="7686" max="7686" width="14.28515625" style="1" customWidth="1"/>
    <col min="7687" max="7687" width="7.5703125" style="1" customWidth="1"/>
    <col min="7688" max="7688" width="0" style="1" hidden="1" customWidth="1"/>
    <col min="7689" max="7690" width="14.28515625" style="1" customWidth="1"/>
    <col min="7691" max="7691" width="20.85546875" style="1" customWidth="1"/>
    <col min="7692" max="7692" width="14.42578125" style="1" customWidth="1"/>
    <col min="7693" max="7693" width="15" style="1" customWidth="1"/>
    <col min="7694" max="7694" width="2.7109375" style="1" customWidth="1"/>
    <col min="7695" max="7695" width="11.7109375" style="1" customWidth="1"/>
    <col min="7696" max="7696" width="11.5703125" style="1" customWidth="1"/>
    <col min="7697" max="7697" width="2.28515625" style="1" customWidth="1"/>
    <col min="7698" max="7698" width="41" style="1" customWidth="1"/>
    <col min="7699" max="7699" width="14.28515625" style="1" customWidth="1"/>
    <col min="7700" max="7701" width="11.5703125" style="1" customWidth="1"/>
    <col min="7702" max="7702" width="21.85546875" style="1" customWidth="1"/>
    <col min="7703" max="7894" width="11.42578125" style="1"/>
    <col min="7895" max="7895" width="21.85546875" style="1" customWidth="1"/>
    <col min="7896" max="7896" width="13.85546875" style="1" customWidth="1"/>
    <col min="7897" max="7897" width="38.7109375" style="1" customWidth="1"/>
    <col min="7898" max="7898" width="3" style="1" bestFit="1" customWidth="1"/>
    <col min="7899" max="7899" width="32.28515625" style="1" customWidth="1"/>
    <col min="7900" max="7900" width="46.28515625" style="1" customWidth="1"/>
    <col min="7901" max="7901" width="19" style="1" customWidth="1"/>
    <col min="7902" max="7902" width="0" style="1" hidden="1" customWidth="1"/>
    <col min="7903" max="7903" width="17.7109375" style="1" customWidth="1"/>
    <col min="7904" max="7904" width="0" style="1" hidden="1" customWidth="1"/>
    <col min="7905" max="7905" width="22.28515625" style="1" customWidth="1"/>
    <col min="7906" max="7906" width="5.28515625" style="1" customWidth="1"/>
    <col min="7907" max="7907" width="36.28515625" style="1" customWidth="1"/>
    <col min="7908" max="7908" width="5.7109375" style="1" customWidth="1"/>
    <col min="7909" max="7909" width="0" style="1" hidden="1" customWidth="1"/>
    <col min="7910" max="7910" width="20.7109375" style="1" customWidth="1"/>
    <col min="7911" max="7911" width="4.85546875" style="1" customWidth="1"/>
    <col min="7912" max="7912" width="0" style="1" hidden="1" customWidth="1"/>
    <col min="7913" max="7913" width="24.7109375" style="1" customWidth="1"/>
    <col min="7914" max="7914" width="12.28515625" style="1" customWidth="1"/>
    <col min="7915" max="7915" width="0" style="1" hidden="1" customWidth="1"/>
    <col min="7916" max="7916" width="3.42578125" style="1" customWidth="1"/>
    <col min="7917" max="7917" width="0" style="1" hidden="1" customWidth="1"/>
    <col min="7918" max="7918" width="17.7109375" style="1" customWidth="1"/>
    <col min="7919" max="7919" width="3.42578125" style="1" customWidth="1"/>
    <col min="7920" max="7920" width="0" style="1" hidden="1" customWidth="1"/>
    <col min="7921" max="7921" width="23.7109375" style="1" customWidth="1"/>
    <col min="7922" max="7922" width="10" style="1" customWidth="1"/>
    <col min="7923" max="7923" width="0" style="1" hidden="1" customWidth="1"/>
    <col min="7924" max="7925" width="14.7109375" style="1" customWidth="1"/>
    <col min="7926" max="7926" width="12.85546875" style="1" customWidth="1"/>
    <col min="7927" max="7927" width="3.28515625" style="1" customWidth="1"/>
    <col min="7928" max="7928" width="30.28515625" style="1" customWidth="1"/>
    <col min="7929" max="7929" width="5" style="1" customWidth="1"/>
    <col min="7930" max="7930" width="0" style="1" hidden="1" customWidth="1"/>
    <col min="7931" max="7931" width="14.28515625" style="1" customWidth="1"/>
    <col min="7932" max="7932" width="5.7109375" style="1" customWidth="1"/>
    <col min="7933" max="7933" width="0" style="1" hidden="1" customWidth="1"/>
    <col min="7934" max="7934" width="17.28515625" style="1" customWidth="1"/>
    <col min="7935" max="7935" width="12.7109375" style="1" customWidth="1"/>
    <col min="7936" max="7936" width="0" style="1" hidden="1" customWidth="1"/>
    <col min="7937" max="7937" width="5.28515625" style="1" customWidth="1"/>
    <col min="7938" max="7938" width="0" style="1" hidden="1" customWidth="1"/>
    <col min="7939" max="7939" width="17" style="1" customWidth="1"/>
    <col min="7940" max="7940" width="6.28515625" style="1" customWidth="1"/>
    <col min="7941" max="7941" width="0" style="1" hidden="1" customWidth="1"/>
    <col min="7942" max="7942" width="14.28515625" style="1" customWidth="1"/>
    <col min="7943" max="7943" width="7.5703125" style="1" customWidth="1"/>
    <col min="7944" max="7944" width="0" style="1" hidden="1" customWidth="1"/>
    <col min="7945" max="7946" width="14.28515625" style="1" customWidth="1"/>
    <col min="7947" max="7947" width="20.85546875" style="1" customWidth="1"/>
    <col min="7948" max="7948" width="14.42578125" style="1" customWidth="1"/>
    <col min="7949" max="7949" width="15" style="1" customWidth="1"/>
    <col min="7950" max="7950" width="2.7109375" style="1" customWidth="1"/>
    <col min="7951" max="7951" width="11.7109375" style="1" customWidth="1"/>
    <col min="7952" max="7952" width="11.5703125" style="1" customWidth="1"/>
    <col min="7953" max="7953" width="2.28515625" style="1" customWidth="1"/>
    <col min="7954" max="7954" width="41" style="1" customWidth="1"/>
    <col min="7955" max="7955" width="14.28515625" style="1" customWidth="1"/>
    <col min="7956" max="7957" width="11.5703125" style="1" customWidth="1"/>
    <col min="7958" max="7958" width="21.85546875" style="1" customWidth="1"/>
    <col min="7959" max="8150" width="11.42578125" style="1"/>
    <col min="8151" max="8151" width="21.85546875" style="1" customWidth="1"/>
    <col min="8152" max="8152" width="13.85546875" style="1" customWidth="1"/>
    <col min="8153" max="8153" width="38.7109375" style="1" customWidth="1"/>
    <col min="8154" max="8154" width="3" style="1" bestFit="1" customWidth="1"/>
    <col min="8155" max="8155" width="32.28515625" style="1" customWidth="1"/>
    <col min="8156" max="8156" width="46.28515625" style="1" customWidth="1"/>
    <col min="8157" max="8157" width="19" style="1" customWidth="1"/>
    <col min="8158" max="8158" width="0" style="1" hidden="1" customWidth="1"/>
    <col min="8159" max="8159" width="17.7109375" style="1" customWidth="1"/>
    <col min="8160" max="8160" width="0" style="1" hidden="1" customWidth="1"/>
    <col min="8161" max="8161" width="22.28515625" style="1" customWidth="1"/>
    <col min="8162" max="8162" width="5.28515625" style="1" customWidth="1"/>
    <col min="8163" max="8163" width="36.28515625" style="1" customWidth="1"/>
    <col min="8164" max="8164" width="5.7109375" style="1" customWidth="1"/>
    <col min="8165" max="8165" width="0" style="1" hidden="1" customWidth="1"/>
    <col min="8166" max="8166" width="20.7109375" style="1" customWidth="1"/>
    <col min="8167" max="8167" width="4.85546875" style="1" customWidth="1"/>
    <col min="8168" max="8168" width="0" style="1" hidden="1" customWidth="1"/>
    <col min="8169" max="8169" width="24.7109375" style="1" customWidth="1"/>
    <col min="8170" max="8170" width="12.28515625" style="1" customWidth="1"/>
    <col min="8171" max="8171" width="0" style="1" hidden="1" customWidth="1"/>
    <col min="8172" max="8172" width="3.42578125" style="1" customWidth="1"/>
    <col min="8173" max="8173" width="0" style="1" hidden="1" customWidth="1"/>
    <col min="8174" max="8174" width="17.7109375" style="1" customWidth="1"/>
    <col min="8175" max="8175" width="3.42578125" style="1" customWidth="1"/>
    <col min="8176" max="8176" width="0" style="1" hidden="1" customWidth="1"/>
    <col min="8177" max="8177" width="23.7109375" style="1" customWidth="1"/>
    <col min="8178" max="8178" width="10" style="1" customWidth="1"/>
    <col min="8179" max="8179" width="0" style="1" hidden="1" customWidth="1"/>
    <col min="8180" max="8181" width="14.7109375" style="1" customWidth="1"/>
    <col min="8182" max="8182" width="12.85546875" style="1" customWidth="1"/>
    <col min="8183" max="8183" width="3.28515625" style="1" customWidth="1"/>
    <col min="8184" max="8184" width="30.28515625" style="1" customWidth="1"/>
    <col min="8185" max="8185" width="5" style="1" customWidth="1"/>
    <col min="8186" max="8186" width="0" style="1" hidden="1" customWidth="1"/>
    <col min="8187" max="8187" width="14.28515625" style="1" customWidth="1"/>
    <col min="8188" max="8188" width="5.7109375" style="1" customWidth="1"/>
    <col min="8189" max="8189" width="0" style="1" hidden="1" customWidth="1"/>
    <col min="8190" max="8190" width="17.28515625" style="1" customWidth="1"/>
    <col min="8191" max="8191" width="12.7109375" style="1" customWidth="1"/>
    <col min="8192" max="8192" width="0" style="1" hidden="1" customWidth="1"/>
    <col min="8193" max="8193" width="5.28515625" style="1" customWidth="1"/>
    <col min="8194" max="8194" width="0" style="1" hidden="1" customWidth="1"/>
    <col min="8195" max="8195" width="17" style="1" customWidth="1"/>
    <col min="8196" max="8196" width="6.28515625" style="1" customWidth="1"/>
    <col min="8197" max="8197" width="0" style="1" hidden="1" customWidth="1"/>
    <col min="8198" max="8198" width="14.28515625" style="1" customWidth="1"/>
    <col min="8199" max="8199" width="7.5703125" style="1" customWidth="1"/>
    <col min="8200" max="8200" width="0" style="1" hidden="1" customWidth="1"/>
    <col min="8201" max="8202" width="14.28515625" style="1" customWidth="1"/>
    <col min="8203" max="8203" width="20.85546875" style="1" customWidth="1"/>
    <col min="8204" max="8204" width="14.42578125" style="1" customWidth="1"/>
    <col min="8205" max="8205" width="15" style="1" customWidth="1"/>
    <col min="8206" max="8206" width="2.7109375" style="1" customWidth="1"/>
    <col min="8207" max="8207" width="11.7109375" style="1" customWidth="1"/>
    <col min="8208" max="8208" width="11.5703125" style="1" customWidth="1"/>
    <col min="8209" max="8209" width="2.28515625" style="1" customWidth="1"/>
    <col min="8210" max="8210" width="41" style="1" customWidth="1"/>
    <col min="8211" max="8211" width="14.28515625" style="1" customWidth="1"/>
    <col min="8212" max="8213" width="11.5703125" style="1" customWidth="1"/>
    <col min="8214" max="8214" width="21.85546875" style="1" customWidth="1"/>
    <col min="8215" max="8406" width="11.42578125" style="1"/>
    <col min="8407" max="8407" width="21.85546875" style="1" customWidth="1"/>
    <col min="8408" max="8408" width="13.85546875" style="1" customWidth="1"/>
    <col min="8409" max="8409" width="38.7109375" style="1" customWidth="1"/>
    <col min="8410" max="8410" width="3" style="1" bestFit="1" customWidth="1"/>
    <col min="8411" max="8411" width="32.28515625" style="1" customWidth="1"/>
    <col min="8412" max="8412" width="46.28515625" style="1" customWidth="1"/>
    <col min="8413" max="8413" width="19" style="1" customWidth="1"/>
    <col min="8414" max="8414" width="0" style="1" hidden="1" customWidth="1"/>
    <col min="8415" max="8415" width="17.7109375" style="1" customWidth="1"/>
    <col min="8416" max="8416" width="0" style="1" hidden="1" customWidth="1"/>
    <col min="8417" max="8417" width="22.28515625" style="1" customWidth="1"/>
    <col min="8418" max="8418" width="5.28515625" style="1" customWidth="1"/>
    <col min="8419" max="8419" width="36.28515625" style="1" customWidth="1"/>
    <col min="8420" max="8420" width="5.7109375" style="1" customWidth="1"/>
    <col min="8421" max="8421" width="0" style="1" hidden="1" customWidth="1"/>
    <col min="8422" max="8422" width="20.7109375" style="1" customWidth="1"/>
    <col min="8423" max="8423" width="4.85546875" style="1" customWidth="1"/>
    <col min="8424" max="8424" width="0" style="1" hidden="1" customWidth="1"/>
    <col min="8425" max="8425" width="24.7109375" style="1" customWidth="1"/>
    <col min="8426" max="8426" width="12.28515625" style="1" customWidth="1"/>
    <col min="8427" max="8427" width="0" style="1" hidden="1" customWidth="1"/>
    <col min="8428" max="8428" width="3.42578125" style="1" customWidth="1"/>
    <col min="8429" max="8429" width="0" style="1" hidden="1" customWidth="1"/>
    <col min="8430" max="8430" width="17.7109375" style="1" customWidth="1"/>
    <col min="8431" max="8431" width="3.42578125" style="1" customWidth="1"/>
    <col min="8432" max="8432" width="0" style="1" hidden="1" customWidth="1"/>
    <col min="8433" max="8433" width="23.7109375" style="1" customWidth="1"/>
    <col min="8434" max="8434" width="10" style="1" customWidth="1"/>
    <col min="8435" max="8435" width="0" style="1" hidden="1" customWidth="1"/>
    <col min="8436" max="8437" width="14.7109375" style="1" customWidth="1"/>
    <col min="8438" max="8438" width="12.85546875" style="1" customWidth="1"/>
    <col min="8439" max="8439" width="3.28515625" style="1" customWidth="1"/>
    <col min="8440" max="8440" width="30.28515625" style="1" customWidth="1"/>
    <col min="8441" max="8441" width="5" style="1" customWidth="1"/>
    <col min="8442" max="8442" width="0" style="1" hidden="1" customWidth="1"/>
    <col min="8443" max="8443" width="14.28515625" style="1" customWidth="1"/>
    <col min="8444" max="8444" width="5.7109375" style="1" customWidth="1"/>
    <col min="8445" max="8445" width="0" style="1" hidden="1" customWidth="1"/>
    <col min="8446" max="8446" width="17.28515625" style="1" customWidth="1"/>
    <col min="8447" max="8447" width="12.7109375" style="1" customWidth="1"/>
    <col min="8448" max="8448" width="0" style="1" hidden="1" customWidth="1"/>
    <col min="8449" max="8449" width="5.28515625" style="1" customWidth="1"/>
    <col min="8450" max="8450" width="0" style="1" hidden="1" customWidth="1"/>
    <col min="8451" max="8451" width="17" style="1" customWidth="1"/>
    <col min="8452" max="8452" width="6.28515625" style="1" customWidth="1"/>
    <col min="8453" max="8453" width="0" style="1" hidden="1" customWidth="1"/>
    <col min="8454" max="8454" width="14.28515625" style="1" customWidth="1"/>
    <col min="8455" max="8455" width="7.5703125" style="1" customWidth="1"/>
    <col min="8456" max="8456" width="0" style="1" hidden="1" customWidth="1"/>
    <col min="8457" max="8458" width="14.28515625" style="1" customWidth="1"/>
    <col min="8459" max="8459" width="20.85546875" style="1" customWidth="1"/>
    <col min="8460" max="8460" width="14.42578125" style="1" customWidth="1"/>
    <col min="8461" max="8461" width="15" style="1" customWidth="1"/>
    <col min="8462" max="8462" width="2.7109375" style="1" customWidth="1"/>
    <col min="8463" max="8463" width="11.7109375" style="1" customWidth="1"/>
    <col min="8464" max="8464" width="11.5703125" style="1" customWidth="1"/>
    <col min="8465" max="8465" width="2.28515625" style="1" customWidth="1"/>
    <col min="8466" max="8466" width="41" style="1" customWidth="1"/>
    <col min="8467" max="8467" width="14.28515625" style="1" customWidth="1"/>
    <col min="8468" max="8469" width="11.5703125" style="1" customWidth="1"/>
    <col min="8470" max="8470" width="21.85546875" style="1" customWidth="1"/>
    <col min="8471" max="8662" width="11.42578125" style="1"/>
    <col min="8663" max="8663" width="21.85546875" style="1" customWidth="1"/>
    <col min="8664" max="8664" width="13.85546875" style="1" customWidth="1"/>
    <col min="8665" max="8665" width="38.7109375" style="1" customWidth="1"/>
    <col min="8666" max="8666" width="3" style="1" bestFit="1" customWidth="1"/>
    <col min="8667" max="8667" width="32.28515625" style="1" customWidth="1"/>
    <col min="8668" max="8668" width="46.28515625" style="1" customWidth="1"/>
    <col min="8669" max="8669" width="19" style="1" customWidth="1"/>
    <col min="8670" max="8670" width="0" style="1" hidden="1" customWidth="1"/>
    <col min="8671" max="8671" width="17.7109375" style="1" customWidth="1"/>
    <col min="8672" max="8672" width="0" style="1" hidden="1" customWidth="1"/>
    <col min="8673" max="8673" width="22.28515625" style="1" customWidth="1"/>
    <col min="8674" max="8674" width="5.28515625" style="1" customWidth="1"/>
    <col min="8675" max="8675" width="36.28515625" style="1" customWidth="1"/>
    <col min="8676" max="8676" width="5.7109375" style="1" customWidth="1"/>
    <col min="8677" max="8677" width="0" style="1" hidden="1" customWidth="1"/>
    <col min="8678" max="8678" width="20.7109375" style="1" customWidth="1"/>
    <col min="8679" max="8679" width="4.85546875" style="1" customWidth="1"/>
    <col min="8680" max="8680" width="0" style="1" hidden="1" customWidth="1"/>
    <col min="8681" max="8681" width="24.7109375" style="1" customWidth="1"/>
    <col min="8682" max="8682" width="12.28515625" style="1" customWidth="1"/>
    <col min="8683" max="8683" width="0" style="1" hidden="1" customWidth="1"/>
    <col min="8684" max="8684" width="3.42578125" style="1" customWidth="1"/>
    <col min="8685" max="8685" width="0" style="1" hidden="1" customWidth="1"/>
    <col min="8686" max="8686" width="17.7109375" style="1" customWidth="1"/>
    <col min="8687" max="8687" width="3.42578125" style="1" customWidth="1"/>
    <col min="8688" max="8688" width="0" style="1" hidden="1" customWidth="1"/>
    <col min="8689" max="8689" width="23.7109375" style="1" customWidth="1"/>
    <col min="8690" max="8690" width="10" style="1" customWidth="1"/>
    <col min="8691" max="8691" width="0" style="1" hidden="1" customWidth="1"/>
    <col min="8692" max="8693" width="14.7109375" style="1" customWidth="1"/>
    <col min="8694" max="8694" width="12.85546875" style="1" customWidth="1"/>
    <col min="8695" max="8695" width="3.28515625" style="1" customWidth="1"/>
    <col min="8696" max="8696" width="30.28515625" style="1" customWidth="1"/>
    <col min="8697" max="8697" width="5" style="1" customWidth="1"/>
    <col min="8698" max="8698" width="0" style="1" hidden="1" customWidth="1"/>
    <col min="8699" max="8699" width="14.28515625" style="1" customWidth="1"/>
    <col min="8700" max="8700" width="5.7109375" style="1" customWidth="1"/>
    <col min="8701" max="8701" width="0" style="1" hidden="1" customWidth="1"/>
    <col min="8702" max="8702" width="17.28515625" style="1" customWidth="1"/>
    <col min="8703" max="8703" width="12.7109375" style="1" customWidth="1"/>
    <col min="8704" max="8704" width="0" style="1" hidden="1" customWidth="1"/>
    <col min="8705" max="8705" width="5.28515625" style="1" customWidth="1"/>
    <col min="8706" max="8706" width="0" style="1" hidden="1" customWidth="1"/>
    <col min="8707" max="8707" width="17" style="1" customWidth="1"/>
    <col min="8708" max="8708" width="6.28515625" style="1" customWidth="1"/>
    <col min="8709" max="8709" width="0" style="1" hidden="1" customWidth="1"/>
    <col min="8710" max="8710" width="14.28515625" style="1" customWidth="1"/>
    <col min="8711" max="8711" width="7.5703125" style="1" customWidth="1"/>
    <col min="8712" max="8712" width="0" style="1" hidden="1" customWidth="1"/>
    <col min="8713" max="8714" width="14.28515625" style="1" customWidth="1"/>
    <col min="8715" max="8715" width="20.85546875" style="1" customWidth="1"/>
    <col min="8716" max="8716" width="14.42578125" style="1" customWidth="1"/>
    <col min="8717" max="8717" width="15" style="1" customWidth="1"/>
    <col min="8718" max="8718" width="2.7109375" style="1" customWidth="1"/>
    <col min="8719" max="8719" width="11.7109375" style="1" customWidth="1"/>
    <col min="8720" max="8720" width="11.5703125" style="1" customWidth="1"/>
    <col min="8721" max="8721" width="2.28515625" style="1" customWidth="1"/>
    <col min="8722" max="8722" width="41" style="1" customWidth="1"/>
    <col min="8723" max="8723" width="14.28515625" style="1" customWidth="1"/>
    <col min="8724" max="8725" width="11.5703125" style="1" customWidth="1"/>
    <col min="8726" max="8726" width="21.85546875" style="1" customWidth="1"/>
    <col min="8727" max="8918" width="11.42578125" style="1"/>
    <col min="8919" max="8919" width="21.85546875" style="1" customWidth="1"/>
    <col min="8920" max="8920" width="13.85546875" style="1" customWidth="1"/>
    <col min="8921" max="8921" width="38.7109375" style="1" customWidth="1"/>
    <col min="8922" max="8922" width="3" style="1" bestFit="1" customWidth="1"/>
    <col min="8923" max="8923" width="32.28515625" style="1" customWidth="1"/>
    <col min="8924" max="8924" width="46.28515625" style="1" customWidth="1"/>
    <col min="8925" max="8925" width="19" style="1" customWidth="1"/>
    <col min="8926" max="8926" width="0" style="1" hidden="1" customWidth="1"/>
    <col min="8927" max="8927" width="17.7109375" style="1" customWidth="1"/>
    <col min="8928" max="8928" width="0" style="1" hidden="1" customWidth="1"/>
    <col min="8929" max="8929" width="22.28515625" style="1" customWidth="1"/>
    <col min="8930" max="8930" width="5.28515625" style="1" customWidth="1"/>
    <col min="8931" max="8931" width="36.28515625" style="1" customWidth="1"/>
    <col min="8932" max="8932" width="5.7109375" style="1" customWidth="1"/>
    <col min="8933" max="8933" width="0" style="1" hidden="1" customWidth="1"/>
    <col min="8934" max="8934" width="20.7109375" style="1" customWidth="1"/>
    <col min="8935" max="8935" width="4.85546875" style="1" customWidth="1"/>
    <col min="8936" max="8936" width="0" style="1" hidden="1" customWidth="1"/>
    <col min="8937" max="8937" width="24.7109375" style="1" customWidth="1"/>
    <col min="8938" max="8938" width="12.28515625" style="1" customWidth="1"/>
    <col min="8939" max="8939" width="0" style="1" hidden="1" customWidth="1"/>
    <col min="8940" max="8940" width="3.42578125" style="1" customWidth="1"/>
    <col min="8941" max="8941" width="0" style="1" hidden="1" customWidth="1"/>
    <col min="8942" max="8942" width="17.7109375" style="1" customWidth="1"/>
    <col min="8943" max="8943" width="3.42578125" style="1" customWidth="1"/>
    <col min="8944" max="8944" width="0" style="1" hidden="1" customWidth="1"/>
    <col min="8945" max="8945" width="23.7109375" style="1" customWidth="1"/>
    <col min="8946" max="8946" width="10" style="1" customWidth="1"/>
    <col min="8947" max="8947" width="0" style="1" hidden="1" customWidth="1"/>
    <col min="8948" max="8949" width="14.7109375" style="1" customWidth="1"/>
    <col min="8950" max="8950" width="12.85546875" style="1" customWidth="1"/>
    <col min="8951" max="8951" width="3.28515625" style="1" customWidth="1"/>
    <col min="8952" max="8952" width="30.28515625" style="1" customWidth="1"/>
    <col min="8953" max="8953" width="5" style="1" customWidth="1"/>
    <col min="8954" max="8954" width="0" style="1" hidden="1" customWidth="1"/>
    <col min="8955" max="8955" width="14.28515625" style="1" customWidth="1"/>
    <col min="8956" max="8956" width="5.7109375" style="1" customWidth="1"/>
    <col min="8957" max="8957" width="0" style="1" hidden="1" customWidth="1"/>
    <col min="8958" max="8958" width="17.28515625" style="1" customWidth="1"/>
    <col min="8959" max="8959" width="12.7109375" style="1" customWidth="1"/>
    <col min="8960" max="8960" width="0" style="1" hidden="1" customWidth="1"/>
    <col min="8961" max="8961" width="5.28515625" style="1" customWidth="1"/>
    <col min="8962" max="8962" width="0" style="1" hidden="1" customWidth="1"/>
    <col min="8963" max="8963" width="17" style="1" customWidth="1"/>
    <col min="8964" max="8964" width="6.28515625" style="1" customWidth="1"/>
    <col min="8965" max="8965" width="0" style="1" hidden="1" customWidth="1"/>
    <col min="8966" max="8966" width="14.28515625" style="1" customWidth="1"/>
    <col min="8967" max="8967" width="7.5703125" style="1" customWidth="1"/>
    <col min="8968" max="8968" width="0" style="1" hidden="1" customWidth="1"/>
    <col min="8969" max="8970" width="14.28515625" style="1" customWidth="1"/>
    <col min="8971" max="8971" width="20.85546875" style="1" customWidth="1"/>
    <col min="8972" max="8972" width="14.42578125" style="1" customWidth="1"/>
    <col min="8973" max="8973" width="15" style="1" customWidth="1"/>
    <col min="8974" max="8974" width="2.7109375" style="1" customWidth="1"/>
    <col min="8975" max="8975" width="11.7109375" style="1" customWidth="1"/>
    <col min="8976" max="8976" width="11.5703125" style="1" customWidth="1"/>
    <col min="8977" max="8977" width="2.28515625" style="1" customWidth="1"/>
    <col min="8978" max="8978" width="41" style="1" customWidth="1"/>
    <col min="8979" max="8979" width="14.28515625" style="1" customWidth="1"/>
    <col min="8980" max="8981" width="11.5703125" style="1" customWidth="1"/>
    <col min="8982" max="8982" width="21.85546875" style="1" customWidth="1"/>
    <col min="8983" max="9174" width="11.42578125" style="1"/>
    <col min="9175" max="9175" width="21.85546875" style="1" customWidth="1"/>
    <col min="9176" max="9176" width="13.85546875" style="1" customWidth="1"/>
    <col min="9177" max="9177" width="38.7109375" style="1" customWidth="1"/>
    <col min="9178" max="9178" width="3" style="1" bestFit="1" customWidth="1"/>
    <col min="9179" max="9179" width="32.28515625" style="1" customWidth="1"/>
    <col min="9180" max="9180" width="46.28515625" style="1" customWidth="1"/>
    <col min="9181" max="9181" width="19" style="1" customWidth="1"/>
    <col min="9182" max="9182" width="0" style="1" hidden="1" customWidth="1"/>
    <col min="9183" max="9183" width="17.7109375" style="1" customWidth="1"/>
    <col min="9184" max="9184" width="0" style="1" hidden="1" customWidth="1"/>
    <col min="9185" max="9185" width="22.28515625" style="1" customWidth="1"/>
    <col min="9186" max="9186" width="5.28515625" style="1" customWidth="1"/>
    <col min="9187" max="9187" width="36.28515625" style="1" customWidth="1"/>
    <col min="9188" max="9188" width="5.7109375" style="1" customWidth="1"/>
    <col min="9189" max="9189" width="0" style="1" hidden="1" customWidth="1"/>
    <col min="9190" max="9190" width="20.7109375" style="1" customWidth="1"/>
    <col min="9191" max="9191" width="4.85546875" style="1" customWidth="1"/>
    <col min="9192" max="9192" width="0" style="1" hidden="1" customWidth="1"/>
    <col min="9193" max="9193" width="24.7109375" style="1" customWidth="1"/>
    <col min="9194" max="9194" width="12.28515625" style="1" customWidth="1"/>
    <col min="9195" max="9195" width="0" style="1" hidden="1" customWidth="1"/>
    <col min="9196" max="9196" width="3.42578125" style="1" customWidth="1"/>
    <col min="9197" max="9197" width="0" style="1" hidden="1" customWidth="1"/>
    <col min="9198" max="9198" width="17.7109375" style="1" customWidth="1"/>
    <col min="9199" max="9199" width="3.42578125" style="1" customWidth="1"/>
    <col min="9200" max="9200" width="0" style="1" hidden="1" customWidth="1"/>
    <col min="9201" max="9201" width="23.7109375" style="1" customWidth="1"/>
    <col min="9202" max="9202" width="10" style="1" customWidth="1"/>
    <col min="9203" max="9203" width="0" style="1" hidden="1" customWidth="1"/>
    <col min="9204" max="9205" width="14.7109375" style="1" customWidth="1"/>
    <col min="9206" max="9206" width="12.85546875" style="1" customWidth="1"/>
    <col min="9207" max="9207" width="3.28515625" style="1" customWidth="1"/>
    <col min="9208" max="9208" width="30.28515625" style="1" customWidth="1"/>
    <col min="9209" max="9209" width="5" style="1" customWidth="1"/>
    <col min="9210" max="9210" width="0" style="1" hidden="1" customWidth="1"/>
    <col min="9211" max="9211" width="14.28515625" style="1" customWidth="1"/>
    <col min="9212" max="9212" width="5.7109375" style="1" customWidth="1"/>
    <col min="9213" max="9213" width="0" style="1" hidden="1" customWidth="1"/>
    <col min="9214" max="9214" width="17.28515625" style="1" customWidth="1"/>
    <col min="9215" max="9215" width="12.7109375" style="1" customWidth="1"/>
    <col min="9216" max="9216" width="0" style="1" hidden="1" customWidth="1"/>
    <col min="9217" max="9217" width="5.28515625" style="1" customWidth="1"/>
    <col min="9218" max="9218" width="0" style="1" hidden="1" customWidth="1"/>
    <col min="9219" max="9219" width="17" style="1" customWidth="1"/>
    <col min="9220" max="9220" width="6.28515625" style="1" customWidth="1"/>
    <col min="9221" max="9221" width="0" style="1" hidden="1" customWidth="1"/>
    <col min="9222" max="9222" width="14.28515625" style="1" customWidth="1"/>
    <col min="9223" max="9223" width="7.5703125" style="1" customWidth="1"/>
    <col min="9224" max="9224" width="0" style="1" hidden="1" customWidth="1"/>
    <col min="9225" max="9226" width="14.28515625" style="1" customWidth="1"/>
    <col min="9227" max="9227" width="20.85546875" style="1" customWidth="1"/>
    <col min="9228" max="9228" width="14.42578125" style="1" customWidth="1"/>
    <col min="9229" max="9229" width="15" style="1" customWidth="1"/>
    <col min="9230" max="9230" width="2.7109375" style="1" customWidth="1"/>
    <col min="9231" max="9231" width="11.7109375" style="1" customWidth="1"/>
    <col min="9232" max="9232" width="11.5703125" style="1" customWidth="1"/>
    <col min="9233" max="9233" width="2.28515625" style="1" customWidth="1"/>
    <col min="9234" max="9234" width="41" style="1" customWidth="1"/>
    <col min="9235" max="9235" width="14.28515625" style="1" customWidth="1"/>
    <col min="9236" max="9237" width="11.5703125" style="1" customWidth="1"/>
    <col min="9238" max="9238" width="21.85546875" style="1" customWidth="1"/>
    <col min="9239" max="9430" width="11.42578125" style="1"/>
    <col min="9431" max="9431" width="21.85546875" style="1" customWidth="1"/>
    <col min="9432" max="9432" width="13.85546875" style="1" customWidth="1"/>
    <col min="9433" max="9433" width="38.7109375" style="1" customWidth="1"/>
    <col min="9434" max="9434" width="3" style="1" bestFit="1" customWidth="1"/>
    <col min="9435" max="9435" width="32.28515625" style="1" customWidth="1"/>
    <col min="9436" max="9436" width="46.28515625" style="1" customWidth="1"/>
    <col min="9437" max="9437" width="19" style="1" customWidth="1"/>
    <col min="9438" max="9438" width="0" style="1" hidden="1" customWidth="1"/>
    <col min="9439" max="9439" width="17.7109375" style="1" customWidth="1"/>
    <col min="9440" max="9440" width="0" style="1" hidden="1" customWidth="1"/>
    <col min="9441" max="9441" width="22.28515625" style="1" customWidth="1"/>
    <col min="9442" max="9442" width="5.28515625" style="1" customWidth="1"/>
    <col min="9443" max="9443" width="36.28515625" style="1" customWidth="1"/>
    <col min="9444" max="9444" width="5.7109375" style="1" customWidth="1"/>
    <col min="9445" max="9445" width="0" style="1" hidden="1" customWidth="1"/>
    <col min="9446" max="9446" width="20.7109375" style="1" customWidth="1"/>
    <col min="9447" max="9447" width="4.85546875" style="1" customWidth="1"/>
    <col min="9448" max="9448" width="0" style="1" hidden="1" customWidth="1"/>
    <col min="9449" max="9449" width="24.7109375" style="1" customWidth="1"/>
    <col min="9450" max="9450" width="12.28515625" style="1" customWidth="1"/>
    <col min="9451" max="9451" width="0" style="1" hidden="1" customWidth="1"/>
    <col min="9452" max="9452" width="3.42578125" style="1" customWidth="1"/>
    <col min="9453" max="9453" width="0" style="1" hidden="1" customWidth="1"/>
    <col min="9454" max="9454" width="17.7109375" style="1" customWidth="1"/>
    <col min="9455" max="9455" width="3.42578125" style="1" customWidth="1"/>
    <col min="9456" max="9456" width="0" style="1" hidden="1" customWidth="1"/>
    <col min="9457" max="9457" width="23.7109375" style="1" customWidth="1"/>
    <col min="9458" max="9458" width="10" style="1" customWidth="1"/>
    <col min="9459" max="9459" width="0" style="1" hidden="1" customWidth="1"/>
    <col min="9460" max="9461" width="14.7109375" style="1" customWidth="1"/>
    <col min="9462" max="9462" width="12.85546875" style="1" customWidth="1"/>
    <col min="9463" max="9463" width="3.28515625" style="1" customWidth="1"/>
    <col min="9464" max="9464" width="30.28515625" style="1" customWidth="1"/>
    <col min="9465" max="9465" width="5" style="1" customWidth="1"/>
    <col min="9466" max="9466" width="0" style="1" hidden="1" customWidth="1"/>
    <col min="9467" max="9467" width="14.28515625" style="1" customWidth="1"/>
    <col min="9468" max="9468" width="5.7109375" style="1" customWidth="1"/>
    <col min="9469" max="9469" width="0" style="1" hidden="1" customWidth="1"/>
    <col min="9470" max="9470" width="17.28515625" style="1" customWidth="1"/>
    <col min="9471" max="9471" width="12.7109375" style="1" customWidth="1"/>
    <col min="9472" max="9472" width="0" style="1" hidden="1" customWidth="1"/>
    <col min="9473" max="9473" width="5.28515625" style="1" customWidth="1"/>
    <col min="9474" max="9474" width="0" style="1" hidden="1" customWidth="1"/>
    <col min="9475" max="9475" width="17" style="1" customWidth="1"/>
    <col min="9476" max="9476" width="6.28515625" style="1" customWidth="1"/>
    <col min="9477" max="9477" width="0" style="1" hidden="1" customWidth="1"/>
    <col min="9478" max="9478" width="14.28515625" style="1" customWidth="1"/>
    <col min="9479" max="9479" width="7.5703125" style="1" customWidth="1"/>
    <col min="9480" max="9480" width="0" style="1" hidden="1" customWidth="1"/>
    <col min="9481" max="9482" width="14.28515625" style="1" customWidth="1"/>
    <col min="9483" max="9483" width="20.85546875" style="1" customWidth="1"/>
    <col min="9484" max="9484" width="14.42578125" style="1" customWidth="1"/>
    <col min="9485" max="9485" width="15" style="1" customWidth="1"/>
    <col min="9486" max="9486" width="2.7109375" style="1" customWidth="1"/>
    <col min="9487" max="9487" width="11.7109375" style="1" customWidth="1"/>
    <col min="9488" max="9488" width="11.5703125" style="1" customWidth="1"/>
    <col min="9489" max="9489" width="2.28515625" style="1" customWidth="1"/>
    <col min="9490" max="9490" width="41" style="1" customWidth="1"/>
    <col min="9491" max="9491" width="14.28515625" style="1" customWidth="1"/>
    <col min="9492" max="9493" width="11.5703125" style="1" customWidth="1"/>
    <col min="9494" max="9494" width="21.85546875" style="1" customWidth="1"/>
    <col min="9495" max="9686" width="11.42578125" style="1"/>
    <col min="9687" max="9687" width="21.85546875" style="1" customWidth="1"/>
    <col min="9688" max="9688" width="13.85546875" style="1" customWidth="1"/>
    <col min="9689" max="9689" width="38.7109375" style="1" customWidth="1"/>
    <col min="9690" max="9690" width="3" style="1" bestFit="1" customWidth="1"/>
    <col min="9691" max="9691" width="32.28515625" style="1" customWidth="1"/>
    <col min="9692" max="9692" width="46.28515625" style="1" customWidth="1"/>
    <col min="9693" max="9693" width="19" style="1" customWidth="1"/>
    <col min="9694" max="9694" width="0" style="1" hidden="1" customWidth="1"/>
    <col min="9695" max="9695" width="17.7109375" style="1" customWidth="1"/>
    <col min="9696" max="9696" width="0" style="1" hidden="1" customWidth="1"/>
    <col min="9697" max="9697" width="22.28515625" style="1" customWidth="1"/>
    <col min="9698" max="9698" width="5.28515625" style="1" customWidth="1"/>
    <col min="9699" max="9699" width="36.28515625" style="1" customWidth="1"/>
    <col min="9700" max="9700" width="5.7109375" style="1" customWidth="1"/>
    <col min="9701" max="9701" width="0" style="1" hidden="1" customWidth="1"/>
    <col min="9702" max="9702" width="20.7109375" style="1" customWidth="1"/>
    <col min="9703" max="9703" width="4.85546875" style="1" customWidth="1"/>
    <col min="9704" max="9704" width="0" style="1" hidden="1" customWidth="1"/>
    <col min="9705" max="9705" width="24.7109375" style="1" customWidth="1"/>
    <col min="9706" max="9706" width="12.28515625" style="1" customWidth="1"/>
    <col min="9707" max="9707" width="0" style="1" hidden="1" customWidth="1"/>
    <col min="9708" max="9708" width="3.42578125" style="1" customWidth="1"/>
    <col min="9709" max="9709" width="0" style="1" hidden="1" customWidth="1"/>
    <col min="9710" max="9710" width="17.7109375" style="1" customWidth="1"/>
    <col min="9711" max="9711" width="3.42578125" style="1" customWidth="1"/>
    <col min="9712" max="9712" width="0" style="1" hidden="1" customWidth="1"/>
    <col min="9713" max="9713" width="23.7109375" style="1" customWidth="1"/>
    <col min="9714" max="9714" width="10" style="1" customWidth="1"/>
    <col min="9715" max="9715" width="0" style="1" hidden="1" customWidth="1"/>
    <col min="9716" max="9717" width="14.7109375" style="1" customWidth="1"/>
    <col min="9718" max="9718" width="12.85546875" style="1" customWidth="1"/>
    <col min="9719" max="9719" width="3.28515625" style="1" customWidth="1"/>
    <col min="9720" max="9720" width="30.28515625" style="1" customWidth="1"/>
    <col min="9721" max="9721" width="5" style="1" customWidth="1"/>
    <col min="9722" max="9722" width="0" style="1" hidden="1" customWidth="1"/>
    <col min="9723" max="9723" width="14.28515625" style="1" customWidth="1"/>
    <col min="9724" max="9724" width="5.7109375" style="1" customWidth="1"/>
    <col min="9725" max="9725" width="0" style="1" hidden="1" customWidth="1"/>
    <col min="9726" max="9726" width="17.28515625" style="1" customWidth="1"/>
    <col min="9727" max="9727" width="12.7109375" style="1" customWidth="1"/>
    <col min="9728" max="9728" width="0" style="1" hidden="1" customWidth="1"/>
    <col min="9729" max="9729" width="5.28515625" style="1" customWidth="1"/>
    <col min="9730" max="9730" width="0" style="1" hidden="1" customWidth="1"/>
    <col min="9731" max="9731" width="17" style="1" customWidth="1"/>
    <col min="9732" max="9732" width="6.28515625" style="1" customWidth="1"/>
    <col min="9733" max="9733" width="0" style="1" hidden="1" customWidth="1"/>
    <col min="9734" max="9734" width="14.28515625" style="1" customWidth="1"/>
    <col min="9735" max="9735" width="7.5703125" style="1" customWidth="1"/>
    <col min="9736" max="9736" width="0" style="1" hidden="1" customWidth="1"/>
    <col min="9737" max="9738" width="14.28515625" style="1" customWidth="1"/>
    <col min="9739" max="9739" width="20.85546875" style="1" customWidth="1"/>
    <col min="9740" max="9740" width="14.42578125" style="1" customWidth="1"/>
    <col min="9741" max="9741" width="15" style="1" customWidth="1"/>
    <col min="9742" max="9742" width="2.7109375" style="1" customWidth="1"/>
    <col min="9743" max="9743" width="11.7109375" style="1" customWidth="1"/>
    <col min="9744" max="9744" width="11.5703125" style="1" customWidth="1"/>
    <col min="9745" max="9745" width="2.28515625" style="1" customWidth="1"/>
    <col min="9746" max="9746" width="41" style="1" customWidth="1"/>
    <col min="9747" max="9747" width="14.28515625" style="1" customWidth="1"/>
    <col min="9748" max="9749" width="11.5703125" style="1" customWidth="1"/>
    <col min="9750" max="9750" width="21.85546875" style="1" customWidth="1"/>
    <col min="9751" max="9942" width="11.42578125" style="1"/>
    <col min="9943" max="9943" width="21.85546875" style="1" customWidth="1"/>
    <col min="9944" max="9944" width="13.85546875" style="1" customWidth="1"/>
    <col min="9945" max="9945" width="38.7109375" style="1" customWidth="1"/>
    <col min="9946" max="9946" width="3" style="1" bestFit="1" customWidth="1"/>
    <col min="9947" max="9947" width="32.28515625" style="1" customWidth="1"/>
    <col min="9948" max="9948" width="46.28515625" style="1" customWidth="1"/>
    <col min="9949" max="9949" width="19" style="1" customWidth="1"/>
    <col min="9950" max="9950" width="0" style="1" hidden="1" customWidth="1"/>
    <col min="9951" max="9951" width="17.7109375" style="1" customWidth="1"/>
    <col min="9952" max="9952" width="0" style="1" hidden="1" customWidth="1"/>
    <col min="9953" max="9953" width="22.28515625" style="1" customWidth="1"/>
    <col min="9954" max="9954" width="5.28515625" style="1" customWidth="1"/>
    <col min="9955" max="9955" width="36.28515625" style="1" customWidth="1"/>
    <col min="9956" max="9956" width="5.7109375" style="1" customWidth="1"/>
    <col min="9957" max="9957" width="0" style="1" hidden="1" customWidth="1"/>
    <col min="9958" max="9958" width="20.7109375" style="1" customWidth="1"/>
    <col min="9959" max="9959" width="4.85546875" style="1" customWidth="1"/>
    <col min="9960" max="9960" width="0" style="1" hidden="1" customWidth="1"/>
    <col min="9961" max="9961" width="24.7109375" style="1" customWidth="1"/>
    <col min="9962" max="9962" width="12.28515625" style="1" customWidth="1"/>
    <col min="9963" max="9963" width="0" style="1" hidden="1" customWidth="1"/>
    <col min="9964" max="9964" width="3.42578125" style="1" customWidth="1"/>
    <col min="9965" max="9965" width="0" style="1" hidden="1" customWidth="1"/>
    <col min="9966" max="9966" width="17.7109375" style="1" customWidth="1"/>
    <col min="9967" max="9967" width="3.42578125" style="1" customWidth="1"/>
    <col min="9968" max="9968" width="0" style="1" hidden="1" customWidth="1"/>
    <col min="9969" max="9969" width="23.7109375" style="1" customWidth="1"/>
    <col min="9970" max="9970" width="10" style="1" customWidth="1"/>
    <col min="9971" max="9971" width="0" style="1" hidden="1" customWidth="1"/>
    <col min="9972" max="9973" width="14.7109375" style="1" customWidth="1"/>
    <col min="9974" max="9974" width="12.85546875" style="1" customWidth="1"/>
    <col min="9975" max="9975" width="3.28515625" style="1" customWidth="1"/>
    <col min="9976" max="9976" width="30.28515625" style="1" customWidth="1"/>
    <col min="9977" max="9977" width="5" style="1" customWidth="1"/>
    <col min="9978" max="9978" width="0" style="1" hidden="1" customWidth="1"/>
    <col min="9979" max="9979" width="14.28515625" style="1" customWidth="1"/>
    <col min="9980" max="9980" width="5.7109375" style="1" customWidth="1"/>
    <col min="9981" max="9981" width="0" style="1" hidden="1" customWidth="1"/>
    <col min="9982" max="9982" width="17.28515625" style="1" customWidth="1"/>
    <col min="9983" max="9983" width="12.7109375" style="1" customWidth="1"/>
    <col min="9984" max="9984" width="0" style="1" hidden="1" customWidth="1"/>
    <col min="9985" max="9985" width="5.28515625" style="1" customWidth="1"/>
    <col min="9986" max="9986" width="0" style="1" hidden="1" customWidth="1"/>
    <col min="9987" max="9987" width="17" style="1" customWidth="1"/>
    <col min="9988" max="9988" width="6.28515625" style="1" customWidth="1"/>
    <col min="9989" max="9989" width="0" style="1" hidden="1" customWidth="1"/>
    <col min="9990" max="9990" width="14.28515625" style="1" customWidth="1"/>
    <col min="9991" max="9991" width="7.5703125" style="1" customWidth="1"/>
    <col min="9992" max="9992" width="0" style="1" hidden="1" customWidth="1"/>
    <col min="9993" max="9994" width="14.28515625" style="1" customWidth="1"/>
    <col min="9995" max="9995" width="20.85546875" style="1" customWidth="1"/>
    <col min="9996" max="9996" width="14.42578125" style="1" customWidth="1"/>
    <col min="9997" max="9997" width="15" style="1" customWidth="1"/>
    <col min="9998" max="9998" width="2.7109375" style="1" customWidth="1"/>
    <col min="9999" max="9999" width="11.7109375" style="1" customWidth="1"/>
    <col min="10000" max="10000" width="11.5703125" style="1" customWidth="1"/>
    <col min="10001" max="10001" width="2.28515625" style="1" customWidth="1"/>
    <col min="10002" max="10002" width="41" style="1" customWidth="1"/>
    <col min="10003" max="10003" width="14.28515625" style="1" customWidth="1"/>
    <col min="10004" max="10005" width="11.5703125" style="1" customWidth="1"/>
    <col min="10006" max="10006" width="21.85546875" style="1" customWidth="1"/>
    <col min="10007" max="10198" width="11.42578125" style="1"/>
    <col min="10199" max="10199" width="21.85546875" style="1" customWidth="1"/>
    <col min="10200" max="10200" width="13.85546875" style="1" customWidth="1"/>
    <col min="10201" max="10201" width="38.7109375" style="1" customWidth="1"/>
    <col min="10202" max="10202" width="3" style="1" bestFit="1" customWidth="1"/>
    <col min="10203" max="10203" width="32.28515625" style="1" customWidth="1"/>
    <col min="10204" max="10204" width="46.28515625" style="1" customWidth="1"/>
    <col min="10205" max="10205" width="19" style="1" customWidth="1"/>
    <col min="10206" max="10206" width="0" style="1" hidden="1" customWidth="1"/>
    <col min="10207" max="10207" width="17.7109375" style="1" customWidth="1"/>
    <col min="10208" max="10208" width="0" style="1" hidden="1" customWidth="1"/>
    <col min="10209" max="10209" width="22.28515625" style="1" customWidth="1"/>
    <col min="10210" max="10210" width="5.28515625" style="1" customWidth="1"/>
    <col min="10211" max="10211" width="36.28515625" style="1" customWidth="1"/>
    <col min="10212" max="10212" width="5.7109375" style="1" customWidth="1"/>
    <col min="10213" max="10213" width="0" style="1" hidden="1" customWidth="1"/>
    <col min="10214" max="10214" width="20.7109375" style="1" customWidth="1"/>
    <col min="10215" max="10215" width="4.85546875" style="1" customWidth="1"/>
    <col min="10216" max="10216" width="0" style="1" hidden="1" customWidth="1"/>
    <col min="10217" max="10217" width="24.7109375" style="1" customWidth="1"/>
    <col min="10218" max="10218" width="12.28515625" style="1" customWidth="1"/>
    <col min="10219" max="10219" width="0" style="1" hidden="1" customWidth="1"/>
    <col min="10220" max="10220" width="3.42578125" style="1" customWidth="1"/>
    <col min="10221" max="10221" width="0" style="1" hidden="1" customWidth="1"/>
    <col min="10222" max="10222" width="17.7109375" style="1" customWidth="1"/>
    <col min="10223" max="10223" width="3.42578125" style="1" customWidth="1"/>
    <col min="10224" max="10224" width="0" style="1" hidden="1" customWidth="1"/>
    <col min="10225" max="10225" width="23.7109375" style="1" customWidth="1"/>
    <col min="10226" max="10226" width="10" style="1" customWidth="1"/>
    <col min="10227" max="10227" width="0" style="1" hidden="1" customWidth="1"/>
    <col min="10228" max="10229" width="14.7109375" style="1" customWidth="1"/>
    <col min="10230" max="10230" width="12.85546875" style="1" customWidth="1"/>
    <col min="10231" max="10231" width="3.28515625" style="1" customWidth="1"/>
    <col min="10232" max="10232" width="30.28515625" style="1" customWidth="1"/>
    <col min="10233" max="10233" width="5" style="1" customWidth="1"/>
    <col min="10234" max="10234" width="0" style="1" hidden="1" customWidth="1"/>
    <col min="10235" max="10235" width="14.28515625" style="1" customWidth="1"/>
    <col min="10236" max="10236" width="5.7109375" style="1" customWidth="1"/>
    <col min="10237" max="10237" width="0" style="1" hidden="1" customWidth="1"/>
    <col min="10238" max="10238" width="17.28515625" style="1" customWidth="1"/>
    <col min="10239" max="10239" width="12.7109375" style="1" customWidth="1"/>
    <col min="10240" max="10240" width="0" style="1" hidden="1" customWidth="1"/>
    <col min="10241" max="10241" width="5.28515625" style="1" customWidth="1"/>
    <col min="10242" max="10242" width="0" style="1" hidden="1" customWidth="1"/>
    <col min="10243" max="10243" width="17" style="1" customWidth="1"/>
    <col min="10244" max="10244" width="6.28515625" style="1" customWidth="1"/>
    <col min="10245" max="10245" width="0" style="1" hidden="1" customWidth="1"/>
    <col min="10246" max="10246" width="14.28515625" style="1" customWidth="1"/>
    <col min="10247" max="10247" width="7.5703125" style="1" customWidth="1"/>
    <col min="10248" max="10248" width="0" style="1" hidden="1" customWidth="1"/>
    <col min="10249" max="10250" width="14.28515625" style="1" customWidth="1"/>
    <col min="10251" max="10251" width="20.85546875" style="1" customWidth="1"/>
    <col min="10252" max="10252" width="14.42578125" style="1" customWidth="1"/>
    <col min="10253" max="10253" width="15" style="1" customWidth="1"/>
    <col min="10254" max="10254" width="2.7109375" style="1" customWidth="1"/>
    <col min="10255" max="10255" width="11.7109375" style="1" customWidth="1"/>
    <col min="10256" max="10256" width="11.5703125" style="1" customWidth="1"/>
    <col min="10257" max="10257" width="2.28515625" style="1" customWidth="1"/>
    <col min="10258" max="10258" width="41" style="1" customWidth="1"/>
    <col min="10259" max="10259" width="14.28515625" style="1" customWidth="1"/>
    <col min="10260" max="10261" width="11.5703125" style="1" customWidth="1"/>
    <col min="10262" max="10262" width="21.85546875" style="1" customWidth="1"/>
    <col min="10263" max="10454" width="11.42578125" style="1"/>
    <col min="10455" max="10455" width="21.85546875" style="1" customWidth="1"/>
    <col min="10456" max="10456" width="13.85546875" style="1" customWidth="1"/>
    <col min="10457" max="10457" width="38.7109375" style="1" customWidth="1"/>
    <col min="10458" max="10458" width="3" style="1" bestFit="1" customWidth="1"/>
    <col min="10459" max="10459" width="32.28515625" style="1" customWidth="1"/>
    <col min="10460" max="10460" width="46.28515625" style="1" customWidth="1"/>
    <col min="10461" max="10461" width="19" style="1" customWidth="1"/>
    <col min="10462" max="10462" width="0" style="1" hidden="1" customWidth="1"/>
    <col min="10463" max="10463" width="17.7109375" style="1" customWidth="1"/>
    <col min="10464" max="10464" width="0" style="1" hidden="1" customWidth="1"/>
    <col min="10465" max="10465" width="22.28515625" style="1" customWidth="1"/>
    <col min="10466" max="10466" width="5.28515625" style="1" customWidth="1"/>
    <col min="10467" max="10467" width="36.28515625" style="1" customWidth="1"/>
    <col min="10468" max="10468" width="5.7109375" style="1" customWidth="1"/>
    <col min="10469" max="10469" width="0" style="1" hidden="1" customWidth="1"/>
    <col min="10470" max="10470" width="20.7109375" style="1" customWidth="1"/>
    <col min="10471" max="10471" width="4.85546875" style="1" customWidth="1"/>
    <col min="10472" max="10472" width="0" style="1" hidden="1" customWidth="1"/>
    <col min="10473" max="10473" width="24.7109375" style="1" customWidth="1"/>
    <col min="10474" max="10474" width="12.28515625" style="1" customWidth="1"/>
    <col min="10475" max="10475" width="0" style="1" hidden="1" customWidth="1"/>
    <col min="10476" max="10476" width="3.42578125" style="1" customWidth="1"/>
    <col min="10477" max="10477" width="0" style="1" hidden="1" customWidth="1"/>
    <col min="10478" max="10478" width="17.7109375" style="1" customWidth="1"/>
    <col min="10479" max="10479" width="3.42578125" style="1" customWidth="1"/>
    <col min="10480" max="10480" width="0" style="1" hidden="1" customWidth="1"/>
    <col min="10481" max="10481" width="23.7109375" style="1" customWidth="1"/>
    <col min="10482" max="10482" width="10" style="1" customWidth="1"/>
    <col min="10483" max="10483" width="0" style="1" hidden="1" customWidth="1"/>
    <col min="10484" max="10485" width="14.7109375" style="1" customWidth="1"/>
    <col min="10486" max="10486" width="12.85546875" style="1" customWidth="1"/>
    <col min="10487" max="10487" width="3.28515625" style="1" customWidth="1"/>
    <col min="10488" max="10488" width="30.28515625" style="1" customWidth="1"/>
    <col min="10489" max="10489" width="5" style="1" customWidth="1"/>
    <col min="10490" max="10490" width="0" style="1" hidden="1" customWidth="1"/>
    <col min="10491" max="10491" width="14.28515625" style="1" customWidth="1"/>
    <col min="10492" max="10492" width="5.7109375" style="1" customWidth="1"/>
    <col min="10493" max="10493" width="0" style="1" hidden="1" customWidth="1"/>
    <col min="10494" max="10494" width="17.28515625" style="1" customWidth="1"/>
    <col min="10495" max="10495" width="12.7109375" style="1" customWidth="1"/>
    <col min="10496" max="10496" width="0" style="1" hidden="1" customWidth="1"/>
    <col min="10497" max="10497" width="5.28515625" style="1" customWidth="1"/>
    <col min="10498" max="10498" width="0" style="1" hidden="1" customWidth="1"/>
    <col min="10499" max="10499" width="17" style="1" customWidth="1"/>
    <col min="10500" max="10500" width="6.28515625" style="1" customWidth="1"/>
    <col min="10501" max="10501" width="0" style="1" hidden="1" customWidth="1"/>
    <col min="10502" max="10502" width="14.28515625" style="1" customWidth="1"/>
    <col min="10503" max="10503" width="7.5703125" style="1" customWidth="1"/>
    <col min="10504" max="10504" width="0" style="1" hidden="1" customWidth="1"/>
    <col min="10505" max="10506" width="14.28515625" style="1" customWidth="1"/>
    <col min="10507" max="10507" width="20.85546875" style="1" customWidth="1"/>
    <col min="10508" max="10508" width="14.42578125" style="1" customWidth="1"/>
    <col min="10509" max="10509" width="15" style="1" customWidth="1"/>
    <col min="10510" max="10510" width="2.7109375" style="1" customWidth="1"/>
    <col min="10511" max="10511" width="11.7109375" style="1" customWidth="1"/>
    <col min="10512" max="10512" width="11.5703125" style="1" customWidth="1"/>
    <col min="10513" max="10513" width="2.28515625" style="1" customWidth="1"/>
    <col min="10514" max="10514" width="41" style="1" customWidth="1"/>
    <col min="10515" max="10515" width="14.28515625" style="1" customWidth="1"/>
    <col min="10516" max="10517" width="11.5703125" style="1" customWidth="1"/>
    <col min="10518" max="10518" width="21.85546875" style="1" customWidth="1"/>
    <col min="10519" max="10710" width="11.42578125" style="1"/>
    <col min="10711" max="10711" width="21.85546875" style="1" customWidth="1"/>
    <col min="10712" max="10712" width="13.85546875" style="1" customWidth="1"/>
    <col min="10713" max="10713" width="38.7109375" style="1" customWidth="1"/>
    <col min="10714" max="10714" width="3" style="1" bestFit="1" customWidth="1"/>
    <col min="10715" max="10715" width="32.28515625" style="1" customWidth="1"/>
    <col min="10716" max="10716" width="46.28515625" style="1" customWidth="1"/>
    <col min="10717" max="10717" width="19" style="1" customWidth="1"/>
    <col min="10718" max="10718" width="0" style="1" hidden="1" customWidth="1"/>
    <col min="10719" max="10719" width="17.7109375" style="1" customWidth="1"/>
    <col min="10720" max="10720" width="0" style="1" hidden="1" customWidth="1"/>
    <col min="10721" max="10721" width="22.28515625" style="1" customWidth="1"/>
    <col min="10722" max="10722" width="5.28515625" style="1" customWidth="1"/>
    <col min="10723" max="10723" width="36.28515625" style="1" customWidth="1"/>
    <col min="10724" max="10724" width="5.7109375" style="1" customWidth="1"/>
    <col min="10725" max="10725" width="0" style="1" hidden="1" customWidth="1"/>
    <col min="10726" max="10726" width="20.7109375" style="1" customWidth="1"/>
    <col min="10727" max="10727" width="4.85546875" style="1" customWidth="1"/>
    <col min="10728" max="10728" width="0" style="1" hidden="1" customWidth="1"/>
    <col min="10729" max="10729" width="24.7109375" style="1" customWidth="1"/>
    <col min="10730" max="10730" width="12.28515625" style="1" customWidth="1"/>
    <col min="10731" max="10731" width="0" style="1" hidden="1" customWidth="1"/>
    <col min="10732" max="10732" width="3.42578125" style="1" customWidth="1"/>
    <col min="10733" max="10733" width="0" style="1" hidden="1" customWidth="1"/>
    <col min="10734" max="10734" width="17.7109375" style="1" customWidth="1"/>
    <col min="10735" max="10735" width="3.42578125" style="1" customWidth="1"/>
    <col min="10736" max="10736" width="0" style="1" hidden="1" customWidth="1"/>
    <col min="10737" max="10737" width="23.7109375" style="1" customWidth="1"/>
    <col min="10738" max="10738" width="10" style="1" customWidth="1"/>
    <col min="10739" max="10739" width="0" style="1" hidden="1" customWidth="1"/>
    <col min="10740" max="10741" width="14.7109375" style="1" customWidth="1"/>
    <col min="10742" max="10742" width="12.85546875" style="1" customWidth="1"/>
    <col min="10743" max="10743" width="3.28515625" style="1" customWidth="1"/>
    <col min="10744" max="10744" width="30.28515625" style="1" customWidth="1"/>
    <col min="10745" max="10745" width="5" style="1" customWidth="1"/>
    <col min="10746" max="10746" width="0" style="1" hidden="1" customWidth="1"/>
    <col min="10747" max="10747" width="14.28515625" style="1" customWidth="1"/>
    <col min="10748" max="10748" width="5.7109375" style="1" customWidth="1"/>
    <col min="10749" max="10749" width="0" style="1" hidden="1" customWidth="1"/>
    <col min="10750" max="10750" width="17.28515625" style="1" customWidth="1"/>
    <col min="10751" max="10751" width="12.7109375" style="1" customWidth="1"/>
    <col min="10752" max="10752" width="0" style="1" hidden="1" customWidth="1"/>
    <col min="10753" max="10753" width="5.28515625" style="1" customWidth="1"/>
    <col min="10754" max="10754" width="0" style="1" hidden="1" customWidth="1"/>
    <col min="10755" max="10755" width="17" style="1" customWidth="1"/>
    <col min="10756" max="10756" width="6.28515625" style="1" customWidth="1"/>
    <col min="10757" max="10757" width="0" style="1" hidden="1" customWidth="1"/>
    <col min="10758" max="10758" width="14.28515625" style="1" customWidth="1"/>
    <col min="10759" max="10759" width="7.5703125" style="1" customWidth="1"/>
    <col min="10760" max="10760" width="0" style="1" hidden="1" customWidth="1"/>
    <col min="10761" max="10762" width="14.28515625" style="1" customWidth="1"/>
    <col min="10763" max="10763" width="20.85546875" style="1" customWidth="1"/>
    <col min="10764" max="10764" width="14.42578125" style="1" customWidth="1"/>
    <col min="10765" max="10765" width="15" style="1" customWidth="1"/>
    <col min="10766" max="10766" width="2.7109375" style="1" customWidth="1"/>
    <col min="10767" max="10767" width="11.7109375" style="1" customWidth="1"/>
    <col min="10768" max="10768" width="11.5703125" style="1" customWidth="1"/>
    <col min="10769" max="10769" width="2.28515625" style="1" customWidth="1"/>
    <col min="10770" max="10770" width="41" style="1" customWidth="1"/>
    <col min="10771" max="10771" width="14.28515625" style="1" customWidth="1"/>
    <col min="10772" max="10773" width="11.5703125" style="1" customWidth="1"/>
    <col min="10774" max="10774" width="21.85546875" style="1" customWidth="1"/>
    <col min="10775" max="10966" width="11.42578125" style="1"/>
    <col min="10967" max="10967" width="21.85546875" style="1" customWidth="1"/>
    <col min="10968" max="10968" width="13.85546875" style="1" customWidth="1"/>
    <col min="10969" max="10969" width="38.7109375" style="1" customWidth="1"/>
    <col min="10970" max="10970" width="3" style="1" bestFit="1" customWidth="1"/>
    <col min="10971" max="10971" width="32.28515625" style="1" customWidth="1"/>
    <col min="10972" max="10972" width="46.28515625" style="1" customWidth="1"/>
    <col min="10973" max="10973" width="19" style="1" customWidth="1"/>
    <col min="10974" max="10974" width="0" style="1" hidden="1" customWidth="1"/>
    <col min="10975" max="10975" width="17.7109375" style="1" customWidth="1"/>
    <col min="10976" max="10976" width="0" style="1" hidden="1" customWidth="1"/>
    <col min="10977" max="10977" width="22.28515625" style="1" customWidth="1"/>
    <col min="10978" max="10978" width="5.28515625" style="1" customWidth="1"/>
    <col min="10979" max="10979" width="36.28515625" style="1" customWidth="1"/>
    <col min="10980" max="10980" width="5.7109375" style="1" customWidth="1"/>
    <col min="10981" max="10981" width="0" style="1" hidden="1" customWidth="1"/>
    <col min="10982" max="10982" width="20.7109375" style="1" customWidth="1"/>
    <col min="10983" max="10983" width="4.85546875" style="1" customWidth="1"/>
    <col min="10984" max="10984" width="0" style="1" hidden="1" customWidth="1"/>
    <col min="10985" max="10985" width="24.7109375" style="1" customWidth="1"/>
    <col min="10986" max="10986" width="12.28515625" style="1" customWidth="1"/>
    <col min="10987" max="10987" width="0" style="1" hidden="1" customWidth="1"/>
    <col min="10988" max="10988" width="3.42578125" style="1" customWidth="1"/>
    <col min="10989" max="10989" width="0" style="1" hidden="1" customWidth="1"/>
    <col min="10990" max="10990" width="17.7109375" style="1" customWidth="1"/>
    <col min="10991" max="10991" width="3.42578125" style="1" customWidth="1"/>
    <col min="10992" max="10992" width="0" style="1" hidden="1" customWidth="1"/>
    <col min="10993" max="10993" width="23.7109375" style="1" customWidth="1"/>
    <col min="10994" max="10994" width="10" style="1" customWidth="1"/>
    <col min="10995" max="10995" width="0" style="1" hidden="1" customWidth="1"/>
    <col min="10996" max="10997" width="14.7109375" style="1" customWidth="1"/>
    <col min="10998" max="10998" width="12.85546875" style="1" customWidth="1"/>
    <col min="10999" max="10999" width="3.28515625" style="1" customWidth="1"/>
    <col min="11000" max="11000" width="30.28515625" style="1" customWidth="1"/>
    <col min="11001" max="11001" width="5" style="1" customWidth="1"/>
    <col min="11002" max="11002" width="0" style="1" hidden="1" customWidth="1"/>
    <col min="11003" max="11003" width="14.28515625" style="1" customWidth="1"/>
    <col min="11004" max="11004" width="5.7109375" style="1" customWidth="1"/>
    <col min="11005" max="11005" width="0" style="1" hidden="1" customWidth="1"/>
    <col min="11006" max="11006" width="17.28515625" style="1" customWidth="1"/>
    <col min="11007" max="11007" width="12.7109375" style="1" customWidth="1"/>
    <col min="11008" max="11008" width="0" style="1" hidden="1" customWidth="1"/>
    <col min="11009" max="11009" width="5.28515625" style="1" customWidth="1"/>
    <col min="11010" max="11010" width="0" style="1" hidden="1" customWidth="1"/>
    <col min="11011" max="11011" width="17" style="1" customWidth="1"/>
    <col min="11012" max="11012" width="6.28515625" style="1" customWidth="1"/>
    <col min="11013" max="11013" width="0" style="1" hidden="1" customWidth="1"/>
    <col min="11014" max="11014" width="14.28515625" style="1" customWidth="1"/>
    <col min="11015" max="11015" width="7.5703125" style="1" customWidth="1"/>
    <col min="11016" max="11016" width="0" style="1" hidden="1" customWidth="1"/>
    <col min="11017" max="11018" width="14.28515625" style="1" customWidth="1"/>
    <col min="11019" max="11019" width="20.85546875" style="1" customWidth="1"/>
    <col min="11020" max="11020" width="14.42578125" style="1" customWidth="1"/>
    <col min="11021" max="11021" width="15" style="1" customWidth="1"/>
    <col min="11022" max="11022" width="2.7109375" style="1" customWidth="1"/>
    <col min="11023" max="11023" width="11.7109375" style="1" customWidth="1"/>
    <col min="11024" max="11024" width="11.5703125" style="1" customWidth="1"/>
    <col min="11025" max="11025" width="2.28515625" style="1" customWidth="1"/>
    <col min="11026" max="11026" width="41" style="1" customWidth="1"/>
    <col min="11027" max="11027" width="14.28515625" style="1" customWidth="1"/>
    <col min="11028" max="11029" width="11.5703125" style="1" customWidth="1"/>
    <col min="11030" max="11030" width="21.85546875" style="1" customWidth="1"/>
    <col min="11031" max="11222" width="11.42578125" style="1"/>
    <col min="11223" max="11223" width="21.85546875" style="1" customWidth="1"/>
    <col min="11224" max="11224" width="13.85546875" style="1" customWidth="1"/>
    <col min="11225" max="11225" width="38.7109375" style="1" customWidth="1"/>
    <col min="11226" max="11226" width="3" style="1" bestFit="1" customWidth="1"/>
    <col min="11227" max="11227" width="32.28515625" style="1" customWidth="1"/>
    <col min="11228" max="11228" width="46.28515625" style="1" customWidth="1"/>
    <col min="11229" max="11229" width="19" style="1" customWidth="1"/>
    <col min="11230" max="11230" width="0" style="1" hidden="1" customWidth="1"/>
    <col min="11231" max="11231" width="17.7109375" style="1" customWidth="1"/>
    <col min="11232" max="11232" width="0" style="1" hidden="1" customWidth="1"/>
    <col min="11233" max="11233" width="22.28515625" style="1" customWidth="1"/>
    <col min="11234" max="11234" width="5.28515625" style="1" customWidth="1"/>
    <col min="11235" max="11235" width="36.28515625" style="1" customWidth="1"/>
    <col min="11236" max="11236" width="5.7109375" style="1" customWidth="1"/>
    <col min="11237" max="11237" width="0" style="1" hidden="1" customWidth="1"/>
    <col min="11238" max="11238" width="20.7109375" style="1" customWidth="1"/>
    <col min="11239" max="11239" width="4.85546875" style="1" customWidth="1"/>
    <col min="11240" max="11240" width="0" style="1" hidden="1" customWidth="1"/>
    <col min="11241" max="11241" width="24.7109375" style="1" customWidth="1"/>
    <col min="11242" max="11242" width="12.28515625" style="1" customWidth="1"/>
    <col min="11243" max="11243" width="0" style="1" hidden="1" customWidth="1"/>
    <col min="11244" max="11244" width="3.42578125" style="1" customWidth="1"/>
    <col min="11245" max="11245" width="0" style="1" hidden="1" customWidth="1"/>
    <col min="11246" max="11246" width="17.7109375" style="1" customWidth="1"/>
    <col min="11247" max="11247" width="3.42578125" style="1" customWidth="1"/>
    <col min="11248" max="11248" width="0" style="1" hidden="1" customWidth="1"/>
    <col min="11249" max="11249" width="23.7109375" style="1" customWidth="1"/>
    <col min="11250" max="11250" width="10" style="1" customWidth="1"/>
    <col min="11251" max="11251" width="0" style="1" hidden="1" customWidth="1"/>
    <col min="11252" max="11253" width="14.7109375" style="1" customWidth="1"/>
    <col min="11254" max="11254" width="12.85546875" style="1" customWidth="1"/>
    <col min="11255" max="11255" width="3.28515625" style="1" customWidth="1"/>
    <col min="11256" max="11256" width="30.28515625" style="1" customWidth="1"/>
    <col min="11257" max="11257" width="5" style="1" customWidth="1"/>
    <col min="11258" max="11258" width="0" style="1" hidden="1" customWidth="1"/>
    <col min="11259" max="11259" width="14.28515625" style="1" customWidth="1"/>
    <col min="11260" max="11260" width="5.7109375" style="1" customWidth="1"/>
    <col min="11261" max="11261" width="0" style="1" hidden="1" customWidth="1"/>
    <col min="11262" max="11262" width="17.28515625" style="1" customWidth="1"/>
    <col min="11263" max="11263" width="12.7109375" style="1" customWidth="1"/>
    <col min="11264" max="11264" width="0" style="1" hidden="1" customWidth="1"/>
    <col min="11265" max="11265" width="5.28515625" style="1" customWidth="1"/>
    <col min="11266" max="11266" width="0" style="1" hidden="1" customWidth="1"/>
    <col min="11267" max="11267" width="17" style="1" customWidth="1"/>
    <col min="11268" max="11268" width="6.28515625" style="1" customWidth="1"/>
    <col min="11269" max="11269" width="0" style="1" hidden="1" customWidth="1"/>
    <col min="11270" max="11270" width="14.28515625" style="1" customWidth="1"/>
    <col min="11271" max="11271" width="7.5703125" style="1" customWidth="1"/>
    <col min="11272" max="11272" width="0" style="1" hidden="1" customWidth="1"/>
    <col min="11273" max="11274" width="14.28515625" style="1" customWidth="1"/>
    <col min="11275" max="11275" width="20.85546875" style="1" customWidth="1"/>
    <col min="11276" max="11276" width="14.42578125" style="1" customWidth="1"/>
    <col min="11277" max="11277" width="15" style="1" customWidth="1"/>
    <col min="11278" max="11278" width="2.7109375" style="1" customWidth="1"/>
    <col min="11279" max="11279" width="11.7109375" style="1" customWidth="1"/>
    <col min="11280" max="11280" width="11.5703125" style="1" customWidth="1"/>
    <col min="11281" max="11281" width="2.28515625" style="1" customWidth="1"/>
    <col min="11282" max="11282" width="41" style="1" customWidth="1"/>
    <col min="11283" max="11283" width="14.28515625" style="1" customWidth="1"/>
    <col min="11284" max="11285" width="11.5703125" style="1" customWidth="1"/>
    <col min="11286" max="11286" width="21.85546875" style="1" customWidth="1"/>
    <col min="11287" max="11478" width="11.42578125" style="1"/>
    <col min="11479" max="11479" width="21.85546875" style="1" customWidth="1"/>
    <col min="11480" max="11480" width="13.85546875" style="1" customWidth="1"/>
    <col min="11481" max="11481" width="38.7109375" style="1" customWidth="1"/>
    <col min="11482" max="11482" width="3" style="1" bestFit="1" customWidth="1"/>
    <col min="11483" max="11483" width="32.28515625" style="1" customWidth="1"/>
    <col min="11484" max="11484" width="46.28515625" style="1" customWidth="1"/>
    <col min="11485" max="11485" width="19" style="1" customWidth="1"/>
    <col min="11486" max="11486" width="0" style="1" hidden="1" customWidth="1"/>
    <col min="11487" max="11487" width="17.7109375" style="1" customWidth="1"/>
    <col min="11488" max="11488" width="0" style="1" hidden="1" customWidth="1"/>
    <col min="11489" max="11489" width="22.28515625" style="1" customWidth="1"/>
    <col min="11490" max="11490" width="5.28515625" style="1" customWidth="1"/>
    <col min="11491" max="11491" width="36.28515625" style="1" customWidth="1"/>
    <col min="11492" max="11492" width="5.7109375" style="1" customWidth="1"/>
    <col min="11493" max="11493" width="0" style="1" hidden="1" customWidth="1"/>
    <col min="11494" max="11494" width="20.7109375" style="1" customWidth="1"/>
    <col min="11495" max="11495" width="4.85546875" style="1" customWidth="1"/>
    <col min="11496" max="11496" width="0" style="1" hidden="1" customWidth="1"/>
    <col min="11497" max="11497" width="24.7109375" style="1" customWidth="1"/>
    <col min="11498" max="11498" width="12.28515625" style="1" customWidth="1"/>
    <col min="11499" max="11499" width="0" style="1" hidden="1" customWidth="1"/>
    <col min="11500" max="11500" width="3.42578125" style="1" customWidth="1"/>
    <col min="11501" max="11501" width="0" style="1" hidden="1" customWidth="1"/>
    <col min="11502" max="11502" width="17.7109375" style="1" customWidth="1"/>
    <col min="11503" max="11503" width="3.42578125" style="1" customWidth="1"/>
    <col min="11504" max="11504" width="0" style="1" hidden="1" customWidth="1"/>
    <col min="11505" max="11505" width="23.7109375" style="1" customWidth="1"/>
    <col min="11506" max="11506" width="10" style="1" customWidth="1"/>
    <col min="11507" max="11507" width="0" style="1" hidden="1" customWidth="1"/>
    <col min="11508" max="11509" width="14.7109375" style="1" customWidth="1"/>
    <col min="11510" max="11510" width="12.85546875" style="1" customWidth="1"/>
    <col min="11511" max="11511" width="3.28515625" style="1" customWidth="1"/>
    <col min="11512" max="11512" width="30.28515625" style="1" customWidth="1"/>
    <col min="11513" max="11513" width="5" style="1" customWidth="1"/>
    <col min="11514" max="11514" width="0" style="1" hidden="1" customWidth="1"/>
    <col min="11515" max="11515" width="14.28515625" style="1" customWidth="1"/>
    <col min="11516" max="11516" width="5.7109375" style="1" customWidth="1"/>
    <col min="11517" max="11517" width="0" style="1" hidden="1" customWidth="1"/>
    <col min="11518" max="11518" width="17.28515625" style="1" customWidth="1"/>
    <col min="11519" max="11519" width="12.7109375" style="1" customWidth="1"/>
    <col min="11520" max="11520" width="0" style="1" hidden="1" customWidth="1"/>
    <col min="11521" max="11521" width="5.28515625" style="1" customWidth="1"/>
    <col min="11522" max="11522" width="0" style="1" hidden="1" customWidth="1"/>
    <col min="11523" max="11523" width="17" style="1" customWidth="1"/>
    <col min="11524" max="11524" width="6.28515625" style="1" customWidth="1"/>
    <col min="11525" max="11525" width="0" style="1" hidden="1" customWidth="1"/>
    <col min="11526" max="11526" width="14.28515625" style="1" customWidth="1"/>
    <col min="11527" max="11527" width="7.5703125" style="1" customWidth="1"/>
    <col min="11528" max="11528" width="0" style="1" hidden="1" customWidth="1"/>
    <col min="11529" max="11530" width="14.28515625" style="1" customWidth="1"/>
    <col min="11531" max="11531" width="20.85546875" style="1" customWidth="1"/>
    <col min="11532" max="11532" width="14.42578125" style="1" customWidth="1"/>
    <col min="11533" max="11533" width="15" style="1" customWidth="1"/>
    <col min="11534" max="11534" width="2.7109375" style="1" customWidth="1"/>
    <col min="11535" max="11535" width="11.7109375" style="1" customWidth="1"/>
    <col min="11536" max="11536" width="11.5703125" style="1" customWidth="1"/>
    <col min="11537" max="11537" width="2.28515625" style="1" customWidth="1"/>
    <col min="11538" max="11538" width="41" style="1" customWidth="1"/>
    <col min="11539" max="11539" width="14.28515625" style="1" customWidth="1"/>
    <col min="11540" max="11541" width="11.5703125" style="1" customWidth="1"/>
    <col min="11542" max="11542" width="21.85546875" style="1" customWidth="1"/>
    <col min="11543" max="11734" width="11.42578125" style="1"/>
    <col min="11735" max="11735" width="21.85546875" style="1" customWidth="1"/>
    <col min="11736" max="11736" width="13.85546875" style="1" customWidth="1"/>
    <col min="11737" max="11737" width="38.7109375" style="1" customWidth="1"/>
    <col min="11738" max="11738" width="3" style="1" bestFit="1" customWidth="1"/>
    <col min="11739" max="11739" width="32.28515625" style="1" customWidth="1"/>
    <col min="11740" max="11740" width="46.28515625" style="1" customWidth="1"/>
    <col min="11741" max="11741" width="19" style="1" customWidth="1"/>
    <col min="11742" max="11742" width="0" style="1" hidden="1" customWidth="1"/>
    <col min="11743" max="11743" width="17.7109375" style="1" customWidth="1"/>
    <col min="11744" max="11744" width="0" style="1" hidden="1" customWidth="1"/>
    <col min="11745" max="11745" width="22.28515625" style="1" customWidth="1"/>
    <col min="11746" max="11746" width="5.28515625" style="1" customWidth="1"/>
    <col min="11747" max="11747" width="36.28515625" style="1" customWidth="1"/>
    <col min="11748" max="11748" width="5.7109375" style="1" customWidth="1"/>
    <col min="11749" max="11749" width="0" style="1" hidden="1" customWidth="1"/>
    <col min="11750" max="11750" width="20.7109375" style="1" customWidth="1"/>
    <col min="11751" max="11751" width="4.85546875" style="1" customWidth="1"/>
    <col min="11752" max="11752" width="0" style="1" hidden="1" customWidth="1"/>
    <col min="11753" max="11753" width="24.7109375" style="1" customWidth="1"/>
    <col min="11754" max="11754" width="12.28515625" style="1" customWidth="1"/>
    <col min="11755" max="11755" width="0" style="1" hidden="1" customWidth="1"/>
    <col min="11756" max="11756" width="3.42578125" style="1" customWidth="1"/>
    <col min="11757" max="11757" width="0" style="1" hidden="1" customWidth="1"/>
    <col min="11758" max="11758" width="17.7109375" style="1" customWidth="1"/>
    <col min="11759" max="11759" width="3.42578125" style="1" customWidth="1"/>
    <col min="11760" max="11760" width="0" style="1" hidden="1" customWidth="1"/>
    <col min="11761" max="11761" width="23.7109375" style="1" customWidth="1"/>
    <col min="11762" max="11762" width="10" style="1" customWidth="1"/>
    <col min="11763" max="11763" width="0" style="1" hidden="1" customWidth="1"/>
    <col min="11764" max="11765" width="14.7109375" style="1" customWidth="1"/>
    <col min="11766" max="11766" width="12.85546875" style="1" customWidth="1"/>
    <col min="11767" max="11767" width="3.28515625" style="1" customWidth="1"/>
    <col min="11768" max="11768" width="30.28515625" style="1" customWidth="1"/>
    <col min="11769" max="11769" width="5" style="1" customWidth="1"/>
    <col min="11770" max="11770" width="0" style="1" hidden="1" customWidth="1"/>
    <col min="11771" max="11771" width="14.28515625" style="1" customWidth="1"/>
    <col min="11772" max="11772" width="5.7109375" style="1" customWidth="1"/>
    <col min="11773" max="11773" width="0" style="1" hidden="1" customWidth="1"/>
    <col min="11774" max="11774" width="17.28515625" style="1" customWidth="1"/>
    <col min="11775" max="11775" width="12.7109375" style="1" customWidth="1"/>
    <col min="11776" max="11776" width="0" style="1" hidden="1" customWidth="1"/>
    <col min="11777" max="11777" width="5.28515625" style="1" customWidth="1"/>
    <col min="11778" max="11778" width="0" style="1" hidden="1" customWidth="1"/>
    <col min="11779" max="11779" width="17" style="1" customWidth="1"/>
    <col min="11780" max="11780" width="6.28515625" style="1" customWidth="1"/>
    <col min="11781" max="11781" width="0" style="1" hidden="1" customWidth="1"/>
    <col min="11782" max="11782" width="14.28515625" style="1" customWidth="1"/>
    <col min="11783" max="11783" width="7.5703125" style="1" customWidth="1"/>
    <col min="11784" max="11784" width="0" style="1" hidden="1" customWidth="1"/>
    <col min="11785" max="11786" width="14.28515625" style="1" customWidth="1"/>
    <col min="11787" max="11787" width="20.85546875" style="1" customWidth="1"/>
    <col min="11788" max="11788" width="14.42578125" style="1" customWidth="1"/>
    <col min="11789" max="11789" width="15" style="1" customWidth="1"/>
    <col min="11790" max="11790" width="2.7109375" style="1" customWidth="1"/>
    <col min="11791" max="11791" width="11.7109375" style="1" customWidth="1"/>
    <col min="11792" max="11792" width="11.5703125" style="1" customWidth="1"/>
    <col min="11793" max="11793" width="2.28515625" style="1" customWidth="1"/>
    <col min="11794" max="11794" width="41" style="1" customWidth="1"/>
    <col min="11795" max="11795" width="14.28515625" style="1" customWidth="1"/>
    <col min="11796" max="11797" width="11.5703125" style="1" customWidth="1"/>
    <col min="11798" max="11798" width="21.85546875" style="1" customWidth="1"/>
    <col min="11799" max="11990" width="11.42578125" style="1"/>
    <col min="11991" max="11991" width="21.85546875" style="1" customWidth="1"/>
    <col min="11992" max="11992" width="13.85546875" style="1" customWidth="1"/>
    <col min="11993" max="11993" width="38.7109375" style="1" customWidth="1"/>
    <col min="11994" max="11994" width="3" style="1" bestFit="1" customWidth="1"/>
    <col min="11995" max="11995" width="32.28515625" style="1" customWidth="1"/>
    <col min="11996" max="11996" width="46.28515625" style="1" customWidth="1"/>
    <col min="11997" max="11997" width="19" style="1" customWidth="1"/>
    <col min="11998" max="11998" width="0" style="1" hidden="1" customWidth="1"/>
    <col min="11999" max="11999" width="17.7109375" style="1" customWidth="1"/>
    <col min="12000" max="12000" width="0" style="1" hidden="1" customWidth="1"/>
    <col min="12001" max="12001" width="22.28515625" style="1" customWidth="1"/>
    <col min="12002" max="12002" width="5.28515625" style="1" customWidth="1"/>
    <col min="12003" max="12003" width="36.28515625" style="1" customWidth="1"/>
    <col min="12004" max="12004" width="5.7109375" style="1" customWidth="1"/>
    <col min="12005" max="12005" width="0" style="1" hidden="1" customWidth="1"/>
    <col min="12006" max="12006" width="20.7109375" style="1" customWidth="1"/>
    <col min="12007" max="12007" width="4.85546875" style="1" customWidth="1"/>
    <col min="12008" max="12008" width="0" style="1" hidden="1" customWidth="1"/>
    <col min="12009" max="12009" width="24.7109375" style="1" customWidth="1"/>
    <col min="12010" max="12010" width="12.28515625" style="1" customWidth="1"/>
    <col min="12011" max="12011" width="0" style="1" hidden="1" customWidth="1"/>
    <col min="12012" max="12012" width="3.42578125" style="1" customWidth="1"/>
    <col min="12013" max="12013" width="0" style="1" hidden="1" customWidth="1"/>
    <col min="12014" max="12014" width="17.7109375" style="1" customWidth="1"/>
    <col min="12015" max="12015" width="3.42578125" style="1" customWidth="1"/>
    <col min="12016" max="12016" width="0" style="1" hidden="1" customWidth="1"/>
    <col min="12017" max="12017" width="23.7109375" style="1" customWidth="1"/>
    <col min="12018" max="12018" width="10" style="1" customWidth="1"/>
    <col min="12019" max="12019" width="0" style="1" hidden="1" customWidth="1"/>
    <col min="12020" max="12021" width="14.7109375" style="1" customWidth="1"/>
    <col min="12022" max="12022" width="12.85546875" style="1" customWidth="1"/>
    <col min="12023" max="12023" width="3.28515625" style="1" customWidth="1"/>
    <col min="12024" max="12024" width="30.28515625" style="1" customWidth="1"/>
    <col min="12025" max="12025" width="5" style="1" customWidth="1"/>
    <col min="12026" max="12026" width="0" style="1" hidden="1" customWidth="1"/>
    <col min="12027" max="12027" width="14.28515625" style="1" customWidth="1"/>
    <col min="12028" max="12028" width="5.7109375" style="1" customWidth="1"/>
    <col min="12029" max="12029" width="0" style="1" hidden="1" customWidth="1"/>
    <col min="12030" max="12030" width="17.28515625" style="1" customWidth="1"/>
    <col min="12031" max="12031" width="12.7109375" style="1" customWidth="1"/>
    <col min="12032" max="12032" width="0" style="1" hidden="1" customWidth="1"/>
    <col min="12033" max="12033" width="5.28515625" style="1" customWidth="1"/>
    <col min="12034" max="12034" width="0" style="1" hidden="1" customWidth="1"/>
    <col min="12035" max="12035" width="17" style="1" customWidth="1"/>
    <col min="12036" max="12036" width="6.28515625" style="1" customWidth="1"/>
    <col min="12037" max="12037" width="0" style="1" hidden="1" customWidth="1"/>
    <col min="12038" max="12038" width="14.28515625" style="1" customWidth="1"/>
    <col min="12039" max="12039" width="7.5703125" style="1" customWidth="1"/>
    <col min="12040" max="12040" width="0" style="1" hidden="1" customWidth="1"/>
    <col min="12041" max="12042" width="14.28515625" style="1" customWidth="1"/>
    <col min="12043" max="12043" width="20.85546875" style="1" customWidth="1"/>
    <col min="12044" max="12044" width="14.42578125" style="1" customWidth="1"/>
    <col min="12045" max="12045" width="15" style="1" customWidth="1"/>
    <col min="12046" max="12046" width="2.7109375" style="1" customWidth="1"/>
    <col min="12047" max="12047" width="11.7109375" style="1" customWidth="1"/>
    <col min="12048" max="12048" width="11.5703125" style="1" customWidth="1"/>
    <col min="12049" max="12049" width="2.28515625" style="1" customWidth="1"/>
    <col min="12050" max="12050" width="41" style="1" customWidth="1"/>
    <col min="12051" max="12051" width="14.28515625" style="1" customWidth="1"/>
    <col min="12052" max="12053" width="11.5703125" style="1" customWidth="1"/>
    <col min="12054" max="12054" width="21.85546875" style="1" customWidth="1"/>
    <col min="12055" max="12246" width="11.42578125" style="1"/>
    <col min="12247" max="12247" width="21.85546875" style="1" customWidth="1"/>
    <col min="12248" max="12248" width="13.85546875" style="1" customWidth="1"/>
    <col min="12249" max="12249" width="38.7109375" style="1" customWidth="1"/>
    <col min="12250" max="12250" width="3" style="1" bestFit="1" customWidth="1"/>
    <col min="12251" max="12251" width="32.28515625" style="1" customWidth="1"/>
    <col min="12252" max="12252" width="46.28515625" style="1" customWidth="1"/>
    <col min="12253" max="12253" width="19" style="1" customWidth="1"/>
    <col min="12254" max="12254" width="0" style="1" hidden="1" customWidth="1"/>
    <col min="12255" max="12255" width="17.7109375" style="1" customWidth="1"/>
    <col min="12256" max="12256" width="0" style="1" hidden="1" customWidth="1"/>
    <col min="12257" max="12257" width="22.28515625" style="1" customWidth="1"/>
    <col min="12258" max="12258" width="5.28515625" style="1" customWidth="1"/>
    <col min="12259" max="12259" width="36.28515625" style="1" customWidth="1"/>
    <col min="12260" max="12260" width="5.7109375" style="1" customWidth="1"/>
    <col min="12261" max="12261" width="0" style="1" hidden="1" customWidth="1"/>
    <col min="12262" max="12262" width="20.7109375" style="1" customWidth="1"/>
    <col min="12263" max="12263" width="4.85546875" style="1" customWidth="1"/>
    <col min="12264" max="12264" width="0" style="1" hidden="1" customWidth="1"/>
    <col min="12265" max="12265" width="24.7109375" style="1" customWidth="1"/>
    <col min="12266" max="12266" width="12.28515625" style="1" customWidth="1"/>
    <col min="12267" max="12267" width="0" style="1" hidden="1" customWidth="1"/>
    <col min="12268" max="12268" width="3.42578125" style="1" customWidth="1"/>
    <col min="12269" max="12269" width="0" style="1" hidden="1" customWidth="1"/>
    <col min="12270" max="12270" width="17.7109375" style="1" customWidth="1"/>
    <col min="12271" max="12271" width="3.42578125" style="1" customWidth="1"/>
    <col min="12272" max="12272" width="0" style="1" hidden="1" customWidth="1"/>
    <col min="12273" max="12273" width="23.7109375" style="1" customWidth="1"/>
    <col min="12274" max="12274" width="10" style="1" customWidth="1"/>
    <col min="12275" max="12275" width="0" style="1" hidden="1" customWidth="1"/>
    <col min="12276" max="12277" width="14.7109375" style="1" customWidth="1"/>
    <col min="12278" max="12278" width="12.85546875" style="1" customWidth="1"/>
    <col min="12279" max="12279" width="3.28515625" style="1" customWidth="1"/>
    <col min="12280" max="12280" width="30.28515625" style="1" customWidth="1"/>
    <col min="12281" max="12281" width="5" style="1" customWidth="1"/>
    <col min="12282" max="12282" width="0" style="1" hidden="1" customWidth="1"/>
    <col min="12283" max="12283" width="14.28515625" style="1" customWidth="1"/>
    <col min="12284" max="12284" width="5.7109375" style="1" customWidth="1"/>
    <col min="12285" max="12285" width="0" style="1" hidden="1" customWidth="1"/>
    <col min="12286" max="12286" width="17.28515625" style="1" customWidth="1"/>
    <col min="12287" max="12287" width="12.7109375" style="1" customWidth="1"/>
    <col min="12288" max="12288" width="0" style="1" hidden="1" customWidth="1"/>
    <col min="12289" max="12289" width="5.28515625" style="1" customWidth="1"/>
    <col min="12290" max="12290" width="0" style="1" hidden="1" customWidth="1"/>
    <col min="12291" max="12291" width="17" style="1" customWidth="1"/>
    <col min="12292" max="12292" width="6.28515625" style="1" customWidth="1"/>
    <col min="12293" max="12293" width="0" style="1" hidden="1" customWidth="1"/>
    <col min="12294" max="12294" width="14.28515625" style="1" customWidth="1"/>
    <col min="12295" max="12295" width="7.5703125" style="1" customWidth="1"/>
    <col min="12296" max="12296" width="0" style="1" hidden="1" customWidth="1"/>
    <col min="12297" max="12298" width="14.28515625" style="1" customWidth="1"/>
    <col min="12299" max="12299" width="20.85546875" style="1" customWidth="1"/>
    <col min="12300" max="12300" width="14.42578125" style="1" customWidth="1"/>
    <col min="12301" max="12301" width="15" style="1" customWidth="1"/>
    <col min="12302" max="12302" width="2.7109375" style="1" customWidth="1"/>
    <col min="12303" max="12303" width="11.7109375" style="1" customWidth="1"/>
    <col min="12304" max="12304" width="11.5703125" style="1" customWidth="1"/>
    <col min="12305" max="12305" width="2.28515625" style="1" customWidth="1"/>
    <col min="12306" max="12306" width="41" style="1" customWidth="1"/>
    <col min="12307" max="12307" width="14.28515625" style="1" customWidth="1"/>
    <col min="12308" max="12309" width="11.5703125" style="1" customWidth="1"/>
    <col min="12310" max="12310" width="21.85546875" style="1" customWidth="1"/>
    <col min="12311" max="12502" width="11.42578125" style="1"/>
    <col min="12503" max="12503" width="21.85546875" style="1" customWidth="1"/>
    <col min="12504" max="12504" width="13.85546875" style="1" customWidth="1"/>
    <col min="12505" max="12505" width="38.7109375" style="1" customWidth="1"/>
    <col min="12506" max="12506" width="3" style="1" bestFit="1" customWidth="1"/>
    <col min="12507" max="12507" width="32.28515625" style="1" customWidth="1"/>
    <col min="12508" max="12508" width="46.28515625" style="1" customWidth="1"/>
    <col min="12509" max="12509" width="19" style="1" customWidth="1"/>
    <col min="12510" max="12510" width="0" style="1" hidden="1" customWidth="1"/>
    <col min="12511" max="12511" width="17.7109375" style="1" customWidth="1"/>
    <col min="12512" max="12512" width="0" style="1" hidden="1" customWidth="1"/>
    <col min="12513" max="12513" width="22.28515625" style="1" customWidth="1"/>
    <col min="12514" max="12514" width="5.28515625" style="1" customWidth="1"/>
    <col min="12515" max="12515" width="36.28515625" style="1" customWidth="1"/>
    <col min="12516" max="12516" width="5.7109375" style="1" customWidth="1"/>
    <col min="12517" max="12517" width="0" style="1" hidden="1" customWidth="1"/>
    <col min="12518" max="12518" width="20.7109375" style="1" customWidth="1"/>
    <col min="12519" max="12519" width="4.85546875" style="1" customWidth="1"/>
    <col min="12520" max="12520" width="0" style="1" hidden="1" customWidth="1"/>
    <col min="12521" max="12521" width="24.7109375" style="1" customWidth="1"/>
    <col min="12522" max="12522" width="12.28515625" style="1" customWidth="1"/>
    <col min="12523" max="12523" width="0" style="1" hidden="1" customWidth="1"/>
    <col min="12524" max="12524" width="3.42578125" style="1" customWidth="1"/>
    <col min="12525" max="12525" width="0" style="1" hidden="1" customWidth="1"/>
    <col min="12526" max="12526" width="17.7109375" style="1" customWidth="1"/>
    <col min="12527" max="12527" width="3.42578125" style="1" customWidth="1"/>
    <col min="12528" max="12528" width="0" style="1" hidden="1" customWidth="1"/>
    <col min="12529" max="12529" width="23.7109375" style="1" customWidth="1"/>
    <col min="12530" max="12530" width="10" style="1" customWidth="1"/>
    <col min="12531" max="12531" width="0" style="1" hidden="1" customWidth="1"/>
    <col min="12532" max="12533" width="14.7109375" style="1" customWidth="1"/>
    <col min="12534" max="12534" width="12.85546875" style="1" customWidth="1"/>
    <col min="12535" max="12535" width="3.28515625" style="1" customWidth="1"/>
    <col min="12536" max="12536" width="30.28515625" style="1" customWidth="1"/>
    <col min="12537" max="12537" width="5" style="1" customWidth="1"/>
    <col min="12538" max="12538" width="0" style="1" hidden="1" customWidth="1"/>
    <col min="12539" max="12539" width="14.28515625" style="1" customWidth="1"/>
    <col min="12540" max="12540" width="5.7109375" style="1" customWidth="1"/>
    <col min="12541" max="12541" width="0" style="1" hidden="1" customWidth="1"/>
    <col min="12542" max="12542" width="17.28515625" style="1" customWidth="1"/>
    <col min="12543" max="12543" width="12.7109375" style="1" customWidth="1"/>
    <col min="12544" max="12544" width="0" style="1" hidden="1" customWidth="1"/>
    <col min="12545" max="12545" width="5.28515625" style="1" customWidth="1"/>
    <col min="12546" max="12546" width="0" style="1" hidden="1" customWidth="1"/>
    <col min="12547" max="12547" width="17" style="1" customWidth="1"/>
    <col min="12548" max="12548" width="6.28515625" style="1" customWidth="1"/>
    <col min="12549" max="12549" width="0" style="1" hidden="1" customWidth="1"/>
    <col min="12550" max="12550" width="14.28515625" style="1" customWidth="1"/>
    <col min="12551" max="12551" width="7.5703125" style="1" customWidth="1"/>
    <col min="12552" max="12552" width="0" style="1" hidden="1" customWidth="1"/>
    <col min="12553" max="12554" width="14.28515625" style="1" customWidth="1"/>
    <col min="12555" max="12555" width="20.85546875" style="1" customWidth="1"/>
    <col min="12556" max="12556" width="14.42578125" style="1" customWidth="1"/>
    <col min="12557" max="12557" width="15" style="1" customWidth="1"/>
    <col min="12558" max="12558" width="2.7109375" style="1" customWidth="1"/>
    <col min="12559" max="12559" width="11.7109375" style="1" customWidth="1"/>
    <col min="12560" max="12560" width="11.5703125" style="1" customWidth="1"/>
    <col min="12561" max="12561" width="2.28515625" style="1" customWidth="1"/>
    <col min="12562" max="12562" width="41" style="1" customWidth="1"/>
    <col min="12563" max="12563" width="14.28515625" style="1" customWidth="1"/>
    <col min="12564" max="12565" width="11.5703125" style="1" customWidth="1"/>
    <col min="12566" max="12566" width="21.85546875" style="1" customWidth="1"/>
    <col min="12567" max="12758" width="11.42578125" style="1"/>
    <col min="12759" max="12759" width="21.85546875" style="1" customWidth="1"/>
    <col min="12760" max="12760" width="13.85546875" style="1" customWidth="1"/>
    <col min="12761" max="12761" width="38.7109375" style="1" customWidth="1"/>
    <col min="12762" max="12762" width="3" style="1" bestFit="1" customWidth="1"/>
    <col min="12763" max="12763" width="32.28515625" style="1" customWidth="1"/>
    <col min="12764" max="12764" width="46.28515625" style="1" customWidth="1"/>
    <col min="12765" max="12765" width="19" style="1" customWidth="1"/>
    <col min="12766" max="12766" width="0" style="1" hidden="1" customWidth="1"/>
    <col min="12767" max="12767" width="17.7109375" style="1" customWidth="1"/>
    <col min="12768" max="12768" width="0" style="1" hidden="1" customWidth="1"/>
    <col min="12769" max="12769" width="22.28515625" style="1" customWidth="1"/>
    <col min="12770" max="12770" width="5.28515625" style="1" customWidth="1"/>
    <col min="12771" max="12771" width="36.28515625" style="1" customWidth="1"/>
    <col min="12772" max="12772" width="5.7109375" style="1" customWidth="1"/>
    <col min="12773" max="12773" width="0" style="1" hidden="1" customWidth="1"/>
    <col min="12774" max="12774" width="20.7109375" style="1" customWidth="1"/>
    <col min="12775" max="12775" width="4.85546875" style="1" customWidth="1"/>
    <col min="12776" max="12776" width="0" style="1" hidden="1" customWidth="1"/>
    <col min="12777" max="12777" width="24.7109375" style="1" customWidth="1"/>
    <col min="12778" max="12778" width="12.28515625" style="1" customWidth="1"/>
    <col min="12779" max="12779" width="0" style="1" hidden="1" customWidth="1"/>
    <col min="12780" max="12780" width="3.42578125" style="1" customWidth="1"/>
    <col min="12781" max="12781" width="0" style="1" hidden="1" customWidth="1"/>
    <col min="12782" max="12782" width="17.7109375" style="1" customWidth="1"/>
    <col min="12783" max="12783" width="3.42578125" style="1" customWidth="1"/>
    <col min="12784" max="12784" width="0" style="1" hidden="1" customWidth="1"/>
    <col min="12785" max="12785" width="23.7109375" style="1" customWidth="1"/>
    <col min="12786" max="12786" width="10" style="1" customWidth="1"/>
    <col min="12787" max="12787" width="0" style="1" hidden="1" customWidth="1"/>
    <col min="12788" max="12789" width="14.7109375" style="1" customWidth="1"/>
    <col min="12790" max="12790" width="12.85546875" style="1" customWidth="1"/>
    <col min="12791" max="12791" width="3.28515625" style="1" customWidth="1"/>
    <col min="12792" max="12792" width="30.28515625" style="1" customWidth="1"/>
    <col min="12793" max="12793" width="5" style="1" customWidth="1"/>
    <col min="12794" max="12794" width="0" style="1" hidden="1" customWidth="1"/>
    <col min="12795" max="12795" width="14.28515625" style="1" customWidth="1"/>
    <col min="12796" max="12796" width="5.7109375" style="1" customWidth="1"/>
    <col min="12797" max="12797" width="0" style="1" hidden="1" customWidth="1"/>
    <col min="12798" max="12798" width="17.28515625" style="1" customWidth="1"/>
    <col min="12799" max="12799" width="12.7109375" style="1" customWidth="1"/>
    <col min="12800" max="12800" width="0" style="1" hidden="1" customWidth="1"/>
    <col min="12801" max="12801" width="5.28515625" style="1" customWidth="1"/>
    <col min="12802" max="12802" width="0" style="1" hidden="1" customWidth="1"/>
    <col min="12803" max="12803" width="17" style="1" customWidth="1"/>
    <col min="12804" max="12804" width="6.28515625" style="1" customWidth="1"/>
    <col min="12805" max="12805" width="0" style="1" hidden="1" customWidth="1"/>
    <col min="12806" max="12806" width="14.28515625" style="1" customWidth="1"/>
    <col min="12807" max="12807" width="7.5703125" style="1" customWidth="1"/>
    <col min="12808" max="12808" width="0" style="1" hidden="1" customWidth="1"/>
    <col min="12809" max="12810" width="14.28515625" style="1" customWidth="1"/>
    <col min="12811" max="12811" width="20.85546875" style="1" customWidth="1"/>
    <col min="12812" max="12812" width="14.42578125" style="1" customWidth="1"/>
    <col min="12813" max="12813" width="15" style="1" customWidth="1"/>
    <col min="12814" max="12814" width="2.7109375" style="1" customWidth="1"/>
    <col min="12815" max="12815" width="11.7109375" style="1" customWidth="1"/>
    <col min="12816" max="12816" width="11.5703125" style="1" customWidth="1"/>
    <col min="12817" max="12817" width="2.28515625" style="1" customWidth="1"/>
    <col min="12818" max="12818" width="41" style="1" customWidth="1"/>
    <col min="12819" max="12819" width="14.28515625" style="1" customWidth="1"/>
    <col min="12820" max="12821" width="11.5703125" style="1" customWidth="1"/>
    <col min="12822" max="12822" width="21.85546875" style="1" customWidth="1"/>
    <col min="12823" max="13014" width="11.42578125" style="1"/>
    <col min="13015" max="13015" width="21.85546875" style="1" customWidth="1"/>
    <col min="13016" max="13016" width="13.85546875" style="1" customWidth="1"/>
    <col min="13017" max="13017" width="38.7109375" style="1" customWidth="1"/>
    <col min="13018" max="13018" width="3" style="1" bestFit="1" customWidth="1"/>
    <col min="13019" max="13019" width="32.28515625" style="1" customWidth="1"/>
    <col min="13020" max="13020" width="46.28515625" style="1" customWidth="1"/>
    <col min="13021" max="13021" width="19" style="1" customWidth="1"/>
    <col min="13022" max="13022" width="0" style="1" hidden="1" customWidth="1"/>
    <col min="13023" max="13023" width="17.7109375" style="1" customWidth="1"/>
    <col min="13024" max="13024" width="0" style="1" hidden="1" customWidth="1"/>
    <col min="13025" max="13025" width="22.28515625" style="1" customWidth="1"/>
    <col min="13026" max="13026" width="5.28515625" style="1" customWidth="1"/>
    <col min="13027" max="13027" width="36.28515625" style="1" customWidth="1"/>
    <col min="13028" max="13028" width="5.7109375" style="1" customWidth="1"/>
    <col min="13029" max="13029" width="0" style="1" hidden="1" customWidth="1"/>
    <col min="13030" max="13030" width="20.7109375" style="1" customWidth="1"/>
    <col min="13031" max="13031" width="4.85546875" style="1" customWidth="1"/>
    <col min="13032" max="13032" width="0" style="1" hidden="1" customWidth="1"/>
    <col min="13033" max="13033" width="24.7109375" style="1" customWidth="1"/>
    <col min="13034" max="13034" width="12.28515625" style="1" customWidth="1"/>
    <col min="13035" max="13035" width="0" style="1" hidden="1" customWidth="1"/>
    <col min="13036" max="13036" width="3.42578125" style="1" customWidth="1"/>
    <col min="13037" max="13037" width="0" style="1" hidden="1" customWidth="1"/>
    <col min="13038" max="13038" width="17.7109375" style="1" customWidth="1"/>
    <col min="13039" max="13039" width="3.42578125" style="1" customWidth="1"/>
    <col min="13040" max="13040" width="0" style="1" hidden="1" customWidth="1"/>
    <col min="13041" max="13041" width="23.7109375" style="1" customWidth="1"/>
    <col min="13042" max="13042" width="10" style="1" customWidth="1"/>
    <col min="13043" max="13043" width="0" style="1" hidden="1" customWidth="1"/>
    <col min="13044" max="13045" width="14.7109375" style="1" customWidth="1"/>
    <col min="13046" max="13046" width="12.85546875" style="1" customWidth="1"/>
    <col min="13047" max="13047" width="3.28515625" style="1" customWidth="1"/>
    <col min="13048" max="13048" width="30.28515625" style="1" customWidth="1"/>
    <col min="13049" max="13049" width="5" style="1" customWidth="1"/>
    <col min="13050" max="13050" width="0" style="1" hidden="1" customWidth="1"/>
    <col min="13051" max="13051" width="14.28515625" style="1" customWidth="1"/>
    <col min="13052" max="13052" width="5.7109375" style="1" customWidth="1"/>
    <col min="13053" max="13053" width="0" style="1" hidden="1" customWidth="1"/>
    <col min="13054" max="13054" width="17.28515625" style="1" customWidth="1"/>
    <col min="13055" max="13055" width="12.7109375" style="1" customWidth="1"/>
    <col min="13056" max="13056" width="0" style="1" hidden="1" customWidth="1"/>
    <col min="13057" max="13057" width="5.28515625" style="1" customWidth="1"/>
    <col min="13058" max="13058" width="0" style="1" hidden="1" customWidth="1"/>
    <col min="13059" max="13059" width="17" style="1" customWidth="1"/>
    <col min="13060" max="13060" width="6.28515625" style="1" customWidth="1"/>
    <col min="13061" max="13061" width="0" style="1" hidden="1" customWidth="1"/>
    <col min="13062" max="13062" width="14.28515625" style="1" customWidth="1"/>
    <col min="13063" max="13063" width="7.5703125" style="1" customWidth="1"/>
    <col min="13064" max="13064" width="0" style="1" hidden="1" customWidth="1"/>
    <col min="13065" max="13066" width="14.28515625" style="1" customWidth="1"/>
    <col min="13067" max="13067" width="20.85546875" style="1" customWidth="1"/>
    <col min="13068" max="13068" width="14.42578125" style="1" customWidth="1"/>
    <col min="13069" max="13069" width="15" style="1" customWidth="1"/>
    <col min="13070" max="13070" width="2.7109375" style="1" customWidth="1"/>
    <col min="13071" max="13071" width="11.7109375" style="1" customWidth="1"/>
    <col min="13072" max="13072" width="11.5703125" style="1" customWidth="1"/>
    <col min="13073" max="13073" width="2.28515625" style="1" customWidth="1"/>
    <col min="13074" max="13074" width="41" style="1" customWidth="1"/>
    <col min="13075" max="13075" width="14.28515625" style="1" customWidth="1"/>
    <col min="13076" max="13077" width="11.5703125" style="1" customWidth="1"/>
    <col min="13078" max="13078" width="21.85546875" style="1" customWidth="1"/>
    <col min="13079" max="13270" width="11.42578125" style="1"/>
    <col min="13271" max="13271" width="21.85546875" style="1" customWidth="1"/>
    <col min="13272" max="13272" width="13.85546875" style="1" customWidth="1"/>
    <col min="13273" max="13273" width="38.7109375" style="1" customWidth="1"/>
    <col min="13274" max="13274" width="3" style="1" bestFit="1" customWidth="1"/>
    <col min="13275" max="13275" width="32.28515625" style="1" customWidth="1"/>
    <col min="13276" max="13276" width="46.28515625" style="1" customWidth="1"/>
    <col min="13277" max="13277" width="19" style="1" customWidth="1"/>
    <col min="13278" max="13278" width="0" style="1" hidden="1" customWidth="1"/>
    <col min="13279" max="13279" width="17.7109375" style="1" customWidth="1"/>
    <col min="13280" max="13280" width="0" style="1" hidden="1" customWidth="1"/>
    <col min="13281" max="13281" width="22.28515625" style="1" customWidth="1"/>
    <col min="13282" max="13282" width="5.28515625" style="1" customWidth="1"/>
    <col min="13283" max="13283" width="36.28515625" style="1" customWidth="1"/>
    <col min="13284" max="13284" width="5.7109375" style="1" customWidth="1"/>
    <col min="13285" max="13285" width="0" style="1" hidden="1" customWidth="1"/>
    <col min="13286" max="13286" width="20.7109375" style="1" customWidth="1"/>
    <col min="13287" max="13287" width="4.85546875" style="1" customWidth="1"/>
    <col min="13288" max="13288" width="0" style="1" hidden="1" customWidth="1"/>
    <col min="13289" max="13289" width="24.7109375" style="1" customWidth="1"/>
    <col min="13290" max="13290" width="12.28515625" style="1" customWidth="1"/>
    <col min="13291" max="13291" width="0" style="1" hidden="1" customWidth="1"/>
    <col min="13292" max="13292" width="3.42578125" style="1" customWidth="1"/>
    <col min="13293" max="13293" width="0" style="1" hidden="1" customWidth="1"/>
    <col min="13294" max="13294" width="17.7109375" style="1" customWidth="1"/>
    <col min="13295" max="13295" width="3.42578125" style="1" customWidth="1"/>
    <col min="13296" max="13296" width="0" style="1" hidden="1" customWidth="1"/>
    <col min="13297" max="13297" width="23.7109375" style="1" customWidth="1"/>
    <col min="13298" max="13298" width="10" style="1" customWidth="1"/>
    <col min="13299" max="13299" width="0" style="1" hidden="1" customWidth="1"/>
    <col min="13300" max="13301" width="14.7109375" style="1" customWidth="1"/>
    <col min="13302" max="13302" width="12.85546875" style="1" customWidth="1"/>
    <col min="13303" max="13303" width="3.28515625" style="1" customWidth="1"/>
    <col min="13304" max="13304" width="30.28515625" style="1" customWidth="1"/>
    <col min="13305" max="13305" width="5" style="1" customWidth="1"/>
    <col min="13306" max="13306" width="0" style="1" hidden="1" customWidth="1"/>
    <col min="13307" max="13307" width="14.28515625" style="1" customWidth="1"/>
    <col min="13308" max="13308" width="5.7109375" style="1" customWidth="1"/>
    <col min="13309" max="13309" width="0" style="1" hidden="1" customWidth="1"/>
    <col min="13310" max="13310" width="17.28515625" style="1" customWidth="1"/>
    <col min="13311" max="13311" width="12.7109375" style="1" customWidth="1"/>
    <col min="13312" max="13312" width="0" style="1" hidden="1" customWidth="1"/>
    <col min="13313" max="13313" width="5.28515625" style="1" customWidth="1"/>
    <col min="13314" max="13314" width="0" style="1" hidden="1" customWidth="1"/>
    <col min="13315" max="13315" width="17" style="1" customWidth="1"/>
    <col min="13316" max="13316" width="6.28515625" style="1" customWidth="1"/>
    <col min="13317" max="13317" width="0" style="1" hidden="1" customWidth="1"/>
    <col min="13318" max="13318" width="14.28515625" style="1" customWidth="1"/>
    <col min="13319" max="13319" width="7.5703125" style="1" customWidth="1"/>
    <col min="13320" max="13320" width="0" style="1" hidden="1" customWidth="1"/>
    <col min="13321" max="13322" width="14.28515625" style="1" customWidth="1"/>
    <col min="13323" max="13323" width="20.85546875" style="1" customWidth="1"/>
    <col min="13324" max="13324" width="14.42578125" style="1" customWidth="1"/>
    <col min="13325" max="13325" width="15" style="1" customWidth="1"/>
    <col min="13326" max="13326" width="2.7109375" style="1" customWidth="1"/>
    <col min="13327" max="13327" width="11.7109375" style="1" customWidth="1"/>
    <col min="13328" max="13328" width="11.5703125" style="1" customWidth="1"/>
    <col min="13329" max="13329" width="2.28515625" style="1" customWidth="1"/>
    <col min="13330" max="13330" width="41" style="1" customWidth="1"/>
    <col min="13331" max="13331" width="14.28515625" style="1" customWidth="1"/>
    <col min="13332" max="13333" width="11.5703125" style="1" customWidth="1"/>
    <col min="13334" max="13334" width="21.85546875" style="1" customWidth="1"/>
    <col min="13335" max="13526" width="11.42578125" style="1"/>
    <col min="13527" max="13527" width="21.85546875" style="1" customWidth="1"/>
    <col min="13528" max="13528" width="13.85546875" style="1" customWidth="1"/>
    <col min="13529" max="13529" width="38.7109375" style="1" customWidth="1"/>
    <col min="13530" max="13530" width="3" style="1" bestFit="1" customWidth="1"/>
    <col min="13531" max="13531" width="32.28515625" style="1" customWidth="1"/>
    <col min="13532" max="13532" width="46.28515625" style="1" customWidth="1"/>
    <col min="13533" max="13533" width="19" style="1" customWidth="1"/>
    <col min="13534" max="13534" width="0" style="1" hidden="1" customWidth="1"/>
    <col min="13535" max="13535" width="17.7109375" style="1" customWidth="1"/>
    <col min="13536" max="13536" width="0" style="1" hidden="1" customWidth="1"/>
    <col min="13537" max="13537" width="22.28515625" style="1" customWidth="1"/>
    <col min="13538" max="13538" width="5.28515625" style="1" customWidth="1"/>
    <col min="13539" max="13539" width="36.28515625" style="1" customWidth="1"/>
    <col min="13540" max="13540" width="5.7109375" style="1" customWidth="1"/>
    <col min="13541" max="13541" width="0" style="1" hidden="1" customWidth="1"/>
    <col min="13542" max="13542" width="20.7109375" style="1" customWidth="1"/>
    <col min="13543" max="13543" width="4.85546875" style="1" customWidth="1"/>
    <col min="13544" max="13544" width="0" style="1" hidden="1" customWidth="1"/>
    <col min="13545" max="13545" width="24.7109375" style="1" customWidth="1"/>
    <col min="13546" max="13546" width="12.28515625" style="1" customWidth="1"/>
    <col min="13547" max="13547" width="0" style="1" hidden="1" customWidth="1"/>
    <col min="13548" max="13548" width="3.42578125" style="1" customWidth="1"/>
    <col min="13549" max="13549" width="0" style="1" hidden="1" customWidth="1"/>
    <col min="13550" max="13550" width="17.7109375" style="1" customWidth="1"/>
    <col min="13551" max="13551" width="3.42578125" style="1" customWidth="1"/>
    <col min="13552" max="13552" width="0" style="1" hidden="1" customWidth="1"/>
    <col min="13553" max="13553" width="23.7109375" style="1" customWidth="1"/>
    <col min="13554" max="13554" width="10" style="1" customWidth="1"/>
    <col min="13555" max="13555" width="0" style="1" hidden="1" customWidth="1"/>
    <col min="13556" max="13557" width="14.7109375" style="1" customWidth="1"/>
    <col min="13558" max="13558" width="12.85546875" style="1" customWidth="1"/>
    <col min="13559" max="13559" width="3.28515625" style="1" customWidth="1"/>
    <col min="13560" max="13560" width="30.28515625" style="1" customWidth="1"/>
    <col min="13561" max="13561" width="5" style="1" customWidth="1"/>
    <col min="13562" max="13562" width="0" style="1" hidden="1" customWidth="1"/>
    <col min="13563" max="13563" width="14.28515625" style="1" customWidth="1"/>
    <col min="13564" max="13564" width="5.7109375" style="1" customWidth="1"/>
    <col min="13565" max="13565" width="0" style="1" hidden="1" customWidth="1"/>
    <col min="13566" max="13566" width="17.28515625" style="1" customWidth="1"/>
    <col min="13567" max="13567" width="12.7109375" style="1" customWidth="1"/>
    <col min="13568" max="13568" width="0" style="1" hidden="1" customWidth="1"/>
    <col min="13569" max="13569" width="5.28515625" style="1" customWidth="1"/>
    <col min="13570" max="13570" width="0" style="1" hidden="1" customWidth="1"/>
    <col min="13571" max="13571" width="17" style="1" customWidth="1"/>
    <col min="13572" max="13572" width="6.28515625" style="1" customWidth="1"/>
    <col min="13573" max="13573" width="0" style="1" hidden="1" customWidth="1"/>
    <col min="13574" max="13574" width="14.28515625" style="1" customWidth="1"/>
    <col min="13575" max="13575" width="7.5703125" style="1" customWidth="1"/>
    <col min="13576" max="13576" width="0" style="1" hidden="1" customWidth="1"/>
    <col min="13577" max="13578" width="14.28515625" style="1" customWidth="1"/>
    <col min="13579" max="13579" width="20.85546875" style="1" customWidth="1"/>
    <col min="13580" max="13580" width="14.42578125" style="1" customWidth="1"/>
    <col min="13581" max="13581" width="15" style="1" customWidth="1"/>
    <col min="13582" max="13582" width="2.7109375" style="1" customWidth="1"/>
    <col min="13583" max="13583" width="11.7109375" style="1" customWidth="1"/>
    <col min="13584" max="13584" width="11.5703125" style="1" customWidth="1"/>
    <col min="13585" max="13585" width="2.28515625" style="1" customWidth="1"/>
    <col min="13586" max="13586" width="41" style="1" customWidth="1"/>
    <col min="13587" max="13587" width="14.28515625" style="1" customWidth="1"/>
    <col min="13588" max="13589" width="11.5703125" style="1" customWidth="1"/>
    <col min="13590" max="13590" width="21.85546875" style="1" customWidth="1"/>
    <col min="13591" max="13782" width="11.42578125" style="1"/>
    <col min="13783" max="13783" width="21.85546875" style="1" customWidth="1"/>
    <col min="13784" max="13784" width="13.85546875" style="1" customWidth="1"/>
    <col min="13785" max="13785" width="38.7109375" style="1" customWidth="1"/>
    <col min="13786" max="13786" width="3" style="1" bestFit="1" customWidth="1"/>
    <col min="13787" max="13787" width="32.28515625" style="1" customWidth="1"/>
    <col min="13788" max="13788" width="46.28515625" style="1" customWidth="1"/>
    <col min="13789" max="13789" width="19" style="1" customWidth="1"/>
    <col min="13790" max="13790" width="0" style="1" hidden="1" customWidth="1"/>
    <col min="13791" max="13791" width="17.7109375" style="1" customWidth="1"/>
    <col min="13792" max="13792" width="0" style="1" hidden="1" customWidth="1"/>
    <col min="13793" max="13793" width="22.28515625" style="1" customWidth="1"/>
    <col min="13794" max="13794" width="5.28515625" style="1" customWidth="1"/>
    <col min="13795" max="13795" width="36.28515625" style="1" customWidth="1"/>
    <col min="13796" max="13796" width="5.7109375" style="1" customWidth="1"/>
    <col min="13797" max="13797" width="0" style="1" hidden="1" customWidth="1"/>
    <col min="13798" max="13798" width="20.7109375" style="1" customWidth="1"/>
    <col min="13799" max="13799" width="4.85546875" style="1" customWidth="1"/>
    <col min="13800" max="13800" width="0" style="1" hidden="1" customWidth="1"/>
    <col min="13801" max="13801" width="24.7109375" style="1" customWidth="1"/>
    <col min="13802" max="13802" width="12.28515625" style="1" customWidth="1"/>
    <col min="13803" max="13803" width="0" style="1" hidden="1" customWidth="1"/>
    <col min="13804" max="13804" width="3.42578125" style="1" customWidth="1"/>
    <col min="13805" max="13805" width="0" style="1" hidden="1" customWidth="1"/>
    <col min="13806" max="13806" width="17.7109375" style="1" customWidth="1"/>
    <col min="13807" max="13807" width="3.42578125" style="1" customWidth="1"/>
    <col min="13808" max="13808" width="0" style="1" hidden="1" customWidth="1"/>
    <col min="13809" max="13809" width="23.7109375" style="1" customWidth="1"/>
    <col min="13810" max="13810" width="10" style="1" customWidth="1"/>
    <col min="13811" max="13811" width="0" style="1" hidden="1" customWidth="1"/>
    <col min="13812" max="13813" width="14.7109375" style="1" customWidth="1"/>
    <col min="13814" max="13814" width="12.85546875" style="1" customWidth="1"/>
    <col min="13815" max="13815" width="3.28515625" style="1" customWidth="1"/>
    <col min="13816" max="13816" width="30.28515625" style="1" customWidth="1"/>
    <col min="13817" max="13817" width="5" style="1" customWidth="1"/>
    <col min="13818" max="13818" width="0" style="1" hidden="1" customWidth="1"/>
    <col min="13819" max="13819" width="14.28515625" style="1" customWidth="1"/>
    <col min="13820" max="13820" width="5.7109375" style="1" customWidth="1"/>
    <col min="13821" max="13821" width="0" style="1" hidden="1" customWidth="1"/>
    <col min="13822" max="13822" width="17.28515625" style="1" customWidth="1"/>
    <col min="13823" max="13823" width="12.7109375" style="1" customWidth="1"/>
    <col min="13824" max="13824" width="0" style="1" hidden="1" customWidth="1"/>
    <col min="13825" max="13825" width="5.28515625" style="1" customWidth="1"/>
    <col min="13826" max="13826" width="0" style="1" hidden="1" customWidth="1"/>
    <col min="13827" max="13827" width="17" style="1" customWidth="1"/>
    <col min="13828" max="13828" width="6.28515625" style="1" customWidth="1"/>
    <col min="13829" max="13829" width="0" style="1" hidden="1" customWidth="1"/>
    <col min="13830" max="13830" width="14.28515625" style="1" customWidth="1"/>
    <col min="13831" max="13831" width="7.5703125" style="1" customWidth="1"/>
    <col min="13832" max="13832" width="0" style="1" hidden="1" customWidth="1"/>
    <col min="13833" max="13834" width="14.28515625" style="1" customWidth="1"/>
    <col min="13835" max="13835" width="20.85546875" style="1" customWidth="1"/>
    <col min="13836" max="13836" width="14.42578125" style="1" customWidth="1"/>
    <col min="13837" max="13837" width="15" style="1" customWidth="1"/>
    <col min="13838" max="13838" width="2.7109375" style="1" customWidth="1"/>
    <col min="13839" max="13839" width="11.7109375" style="1" customWidth="1"/>
    <col min="13840" max="13840" width="11.5703125" style="1" customWidth="1"/>
    <col min="13841" max="13841" width="2.28515625" style="1" customWidth="1"/>
    <col min="13842" max="13842" width="41" style="1" customWidth="1"/>
    <col min="13843" max="13843" width="14.28515625" style="1" customWidth="1"/>
    <col min="13844" max="13845" width="11.5703125" style="1" customWidth="1"/>
    <col min="13846" max="13846" width="21.85546875" style="1" customWidth="1"/>
    <col min="13847" max="14038" width="11.42578125" style="1"/>
    <col min="14039" max="14039" width="21.85546875" style="1" customWidth="1"/>
    <col min="14040" max="14040" width="13.85546875" style="1" customWidth="1"/>
    <col min="14041" max="14041" width="38.7109375" style="1" customWidth="1"/>
    <col min="14042" max="14042" width="3" style="1" bestFit="1" customWidth="1"/>
    <col min="14043" max="14043" width="32.28515625" style="1" customWidth="1"/>
    <col min="14044" max="14044" width="46.28515625" style="1" customWidth="1"/>
    <col min="14045" max="14045" width="19" style="1" customWidth="1"/>
    <col min="14046" max="14046" width="0" style="1" hidden="1" customWidth="1"/>
    <col min="14047" max="14047" width="17.7109375" style="1" customWidth="1"/>
    <col min="14048" max="14048" width="0" style="1" hidden="1" customWidth="1"/>
    <col min="14049" max="14049" width="22.28515625" style="1" customWidth="1"/>
    <col min="14050" max="14050" width="5.28515625" style="1" customWidth="1"/>
    <col min="14051" max="14051" width="36.28515625" style="1" customWidth="1"/>
    <col min="14052" max="14052" width="5.7109375" style="1" customWidth="1"/>
    <col min="14053" max="14053" width="0" style="1" hidden="1" customWidth="1"/>
    <col min="14054" max="14054" width="20.7109375" style="1" customWidth="1"/>
    <col min="14055" max="14055" width="4.85546875" style="1" customWidth="1"/>
    <col min="14056" max="14056" width="0" style="1" hidden="1" customWidth="1"/>
    <col min="14057" max="14057" width="24.7109375" style="1" customWidth="1"/>
    <col min="14058" max="14058" width="12.28515625" style="1" customWidth="1"/>
    <col min="14059" max="14059" width="0" style="1" hidden="1" customWidth="1"/>
    <col min="14060" max="14060" width="3.42578125" style="1" customWidth="1"/>
    <col min="14061" max="14061" width="0" style="1" hidden="1" customWidth="1"/>
    <col min="14062" max="14062" width="17.7109375" style="1" customWidth="1"/>
    <col min="14063" max="14063" width="3.42578125" style="1" customWidth="1"/>
    <col min="14064" max="14064" width="0" style="1" hidden="1" customWidth="1"/>
    <col min="14065" max="14065" width="23.7109375" style="1" customWidth="1"/>
    <col min="14066" max="14066" width="10" style="1" customWidth="1"/>
    <col min="14067" max="14067" width="0" style="1" hidden="1" customWidth="1"/>
    <col min="14068" max="14069" width="14.7109375" style="1" customWidth="1"/>
    <col min="14070" max="14070" width="12.85546875" style="1" customWidth="1"/>
    <col min="14071" max="14071" width="3.28515625" style="1" customWidth="1"/>
    <col min="14072" max="14072" width="30.28515625" style="1" customWidth="1"/>
    <col min="14073" max="14073" width="5" style="1" customWidth="1"/>
    <col min="14074" max="14074" width="0" style="1" hidden="1" customWidth="1"/>
    <col min="14075" max="14075" width="14.28515625" style="1" customWidth="1"/>
    <col min="14076" max="14076" width="5.7109375" style="1" customWidth="1"/>
    <col min="14077" max="14077" width="0" style="1" hidden="1" customWidth="1"/>
    <col min="14078" max="14078" width="17.28515625" style="1" customWidth="1"/>
    <col min="14079" max="14079" width="12.7109375" style="1" customWidth="1"/>
    <col min="14080" max="14080" width="0" style="1" hidden="1" customWidth="1"/>
    <col min="14081" max="14081" width="5.28515625" style="1" customWidth="1"/>
    <col min="14082" max="14082" width="0" style="1" hidden="1" customWidth="1"/>
    <col min="14083" max="14083" width="17" style="1" customWidth="1"/>
    <col min="14084" max="14084" width="6.28515625" style="1" customWidth="1"/>
    <col min="14085" max="14085" width="0" style="1" hidden="1" customWidth="1"/>
    <col min="14086" max="14086" width="14.28515625" style="1" customWidth="1"/>
    <col min="14087" max="14087" width="7.5703125" style="1" customWidth="1"/>
    <col min="14088" max="14088" width="0" style="1" hidden="1" customWidth="1"/>
    <col min="14089" max="14090" width="14.28515625" style="1" customWidth="1"/>
    <col min="14091" max="14091" width="20.85546875" style="1" customWidth="1"/>
    <col min="14092" max="14092" width="14.42578125" style="1" customWidth="1"/>
    <col min="14093" max="14093" width="15" style="1" customWidth="1"/>
    <col min="14094" max="14094" width="2.7109375" style="1" customWidth="1"/>
    <col min="14095" max="14095" width="11.7109375" style="1" customWidth="1"/>
    <col min="14096" max="14096" width="11.5703125" style="1" customWidth="1"/>
    <col min="14097" max="14097" width="2.28515625" style="1" customWidth="1"/>
    <col min="14098" max="14098" width="41" style="1" customWidth="1"/>
    <col min="14099" max="14099" width="14.28515625" style="1" customWidth="1"/>
    <col min="14100" max="14101" width="11.5703125" style="1" customWidth="1"/>
    <col min="14102" max="14102" width="21.85546875" style="1" customWidth="1"/>
    <col min="14103" max="14294" width="11.42578125" style="1"/>
    <col min="14295" max="14295" width="21.85546875" style="1" customWidth="1"/>
    <col min="14296" max="14296" width="13.85546875" style="1" customWidth="1"/>
    <col min="14297" max="14297" width="38.7109375" style="1" customWidth="1"/>
    <col min="14298" max="14298" width="3" style="1" bestFit="1" customWidth="1"/>
    <col min="14299" max="14299" width="32.28515625" style="1" customWidth="1"/>
    <col min="14300" max="14300" width="46.28515625" style="1" customWidth="1"/>
    <col min="14301" max="14301" width="19" style="1" customWidth="1"/>
    <col min="14302" max="14302" width="0" style="1" hidden="1" customWidth="1"/>
    <col min="14303" max="14303" width="17.7109375" style="1" customWidth="1"/>
    <col min="14304" max="14304" width="0" style="1" hidden="1" customWidth="1"/>
    <col min="14305" max="14305" width="22.28515625" style="1" customWidth="1"/>
    <col min="14306" max="14306" width="5.28515625" style="1" customWidth="1"/>
    <col min="14307" max="14307" width="36.28515625" style="1" customWidth="1"/>
    <col min="14308" max="14308" width="5.7109375" style="1" customWidth="1"/>
    <col min="14309" max="14309" width="0" style="1" hidden="1" customWidth="1"/>
    <col min="14310" max="14310" width="20.7109375" style="1" customWidth="1"/>
    <col min="14311" max="14311" width="4.85546875" style="1" customWidth="1"/>
    <col min="14312" max="14312" width="0" style="1" hidden="1" customWidth="1"/>
    <col min="14313" max="14313" width="24.7109375" style="1" customWidth="1"/>
    <col min="14314" max="14314" width="12.28515625" style="1" customWidth="1"/>
    <col min="14315" max="14315" width="0" style="1" hidden="1" customWidth="1"/>
    <col min="14316" max="14316" width="3.42578125" style="1" customWidth="1"/>
    <col min="14317" max="14317" width="0" style="1" hidden="1" customWidth="1"/>
    <col min="14318" max="14318" width="17.7109375" style="1" customWidth="1"/>
    <col min="14319" max="14319" width="3.42578125" style="1" customWidth="1"/>
    <col min="14320" max="14320" width="0" style="1" hidden="1" customWidth="1"/>
    <col min="14321" max="14321" width="23.7109375" style="1" customWidth="1"/>
    <col min="14322" max="14322" width="10" style="1" customWidth="1"/>
    <col min="14323" max="14323" width="0" style="1" hidden="1" customWidth="1"/>
    <col min="14324" max="14325" width="14.7109375" style="1" customWidth="1"/>
    <col min="14326" max="14326" width="12.85546875" style="1" customWidth="1"/>
    <col min="14327" max="14327" width="3.28515625" style="1" customWidth="1"/>
    <col min="14328" max="14328" width="30.28515625" style="1" customWidth="1"/>
    <col min="14329" max="14329" width="5" style="1" customWidth="1"/>
    <col min="14330" max="14330" width="0" style="1" hidden="1" customWidth="1"/>
    <col min="14331" max="14331" width="14.28515625" style="1" customWidth="1"/>
    <col min="14332" max="14332" width="5.7109375" style="1" customWidth="1"/>
    <col min="14333" max="14333" width="0" style="1" hidden="1" customWidth="1"/>
    <col min="14334" max="14334" width="17.28515625" style="1" customWidth="1"/>
    <col min="14335" max="14335" width="12.7109375" style="1" customWidth="1"/>
    <col min="14336" max="14336" width="0" style="1" hidden="1" customWidth="1"/>
    <col min="14337" max="14337" width="5.28515625" style="1" customWidth="1"/>
    <col min="14338" max="14338" width="0" style="1" hidden="1" customWidth="1"/>
    <col min="14339" max="14339" width="17" style="1" customWidth="1"/>
    <col min="14340" max="14340" width="6.28515625" style="1" customWidth="1"/>
    <col min="14341" max="14341" width="0" style="1" hidden="1" customWidth="1"/>
    <col min="14342" max="14342" width="14.28515625" style="1" customWidth="1"/>
    <col min="14343" max="14343" width="7.5703125" style="1" customWidth="1"/>
    <col min="14344" max="14344" width="0" style="1" hidden="1" customWidth="1"/>
    <col min="14345" max="14346" width="14.28515625" style="1" customWidth="1"/>
    <col min="14347" max="14347" width="20.85546875" style="1" customWidth="1"/>
    <col min="14348" max="14348" width="14.42578125" style="1" customWidth="1"/>
    <col min="14349" max="14349" width="15" style="1" customWidth="1"/>
    <col min="14350" max="14350" width="2.7109375" style="1" customWidth="1"/>
    <col min="14351" max="14351" width="11.7109375" style="1" customWidth="1"/>
    <col min="14352" max="14352" width="11.5703125" style="1" customWidth="1"/>
    <col min="14353" max="14353" width="2.28515625" style="1" customWidth="1"/>
    <col min="14354" max="14354" width="41" style="1" customWidth="1"/>
    <col min="14355" max="14355" width="14.28515625" style="1" customWidth="1"/>
    <col min="14356" max="14357" width="11.5703125" style="1" customWidth="1"/>
    <col min="14358" max="14358" width="21.85546875" style="1" customWidth="1"/>
    <col min="14359" max="14550" width="11.42578125" style="1"/>
    <col min="14551" max="14551" width="21.85546875" style="1" customWidth="1"/>
    <col min="14552" max="14552" width="13.85546875" style="1" customWidth="1"/>
    <col min="14553" max="14553" width="38.7109375" style="1" customWidth="1"/>
    <col min="14554" max="14554" width="3" style="1" bestFit="1" customWidth="1"/>
    <col min="14555" max="14555" width="32.28515625" style="1" customWidth="1"/>
    <col min="14556" max="14556" width="46.28515625" style="1" customWidth="1"/>
    <col min="14557" max="14557" width="19" style="1" customWidth="1"/>
    <col min="14558" max="14558" width="0" style="1" hidden="1" customWidth="1"/>
    <col min="14559" max="14559" width="17.7109375" style="1" customWidth="1"/>
    <col min="14560" max="14560" width="0" style="1" hidden="1" customWidth="1"/>
    <col min="14561" max="14561" width="22.28515625" style="1" customWidth="1"/>
    <col min="14562" max="14562" width="5.28515625" style="1" customWidth="1"/>
    <col min="14563" max="14563" width="36.28515625" style="1" customWidth="1"/>
    <col min="14564" max="14564" width="5.7109375" style="1" customWidth="1"/>
    <col min="14565" max="14565" width="0" style="1" hidden="1" customWidth="1"/>
    <col min="14566" max="14566" width="20.7109375" style="1" customWidth="1"/>
    <col min="14567" max="14567" width="4.85546875" style="1" customWidth="1"/>
    <col min="14568" max="14568" width="0" style="1" hidden="1" customWidth="1"/>
    <col min="14569" max="14569" width="24.7109375" style="1" customWidth="1"/>
    <col min="14570" max="14570" width="12.28515625" style="1" customWidth="1"/>
    <col min="14571" max="14571" width="0" style="1" hidden="1" customWidth="1"/>
    <col min="14572" max="14572" width="3.42578125" style="1" customWidth="1"/>
    <col min="14573" max="14573" width="0" style="1" hidden="1" customWidth="1"/>
    <col min="14574" max="14574" width="17.7109375" style="1" customWidth="1"/>
    <col min="14575" max="14575" width="3.42578125" style="1" customWidth="1"/>
    <col min="14576" max="14576" width="0" style="1" hidden="1" customWidth="1"/>
    <col min="14577" max="14577" width="23.7109375" style="1" customWidth="1"/>
    <col min="14578" max="14578" width="10" style="1" customWidth="1"/>
    <col min="14579" max="14579" width="0" style="1" hidden="1" customWidth="1"/>
    <col min="14580" max="14581" width="14.7109375" style="1" customWidth="1"/>
    <col min="14582" max="14582" width="12.85546875" style="1" customWidth="1"/>
    <col min="14583" max="14583" width="3.28515625" style="1" customWidth="1"/>
    <col min="14584" max="14584" width="30.28515625" style="1" customWidth="1"/>
    <col min="14585" max="14585" width="5" style="1" customWidth="1"/>
    <col min="14586" max="14586" width="0" style="1" hidden="1" customWidth="1"/>
    <col min="14587" max="14587" width="14.28515625" style="1" customWidth="1"/>
    <col min="14588" max="14588" width="5.7109375" style="1" customWidth="1"/>
    <col min="14589" max="14589" width="0" style="1" hidden="1" customWidth="1"/>
    <col min="14590" max="14590" width="17.28515625" style="1" customWidth="1"/>
    <col min="14591" max="14591" width="12.7109375" style="1" customWidth="1"/>
    <col min="14592" max="14592" width="0" style="1" hidden="1" customWidth="1"/>
    <col min="14593" max="14593" width="5.28515625" style="1" customWidth="1"/>
    <col min="14594" max="14594" width="0" style="1" hidden="1" customWidth="1"/>
    <col min="14595" max="14595" width="17" style="1" customWidth="1"/>
    <col min="14596" max="14596" width="6.28515625" style="1" customWidth="1"/>
    <col min="14597" max="14597" width="0" style="1" hidden="1" customWidth="1"/>
    <col min="14598" max="14598" width="14.28515625" style="1" customWidth="1"/>
    <col min="14599" max="14599" width="7.5703125" style="1" customWidth="1"/>
    <col min="14600" max="14600" width="0" style="1" hidden="1" customWidth="1"/>
    <col min="14601" max="14602" width="14.28515625" style="1" customWidth="1"/>
    <col min="14603" max="14603" width="20.85546875" style="1" customWidth="1"/>
    <col min="14604" max="14604" width="14.42578125" style="1" customWidth="1"/>
    <col min="14605" max="14605" width="15" style="1" customWidth="1"/>
    <col min="14606" max="14606" width="2.7109375" style="1" customWidth="1"/>
    <col min="14607" max="14607" width="11.7109375" style="1" customWidth="1"/>
    <col min="14608" max="14608" width="11.5703125" style="1" customWidth="1"/>
    <col min="14609" max="14609" width="2.28515625" style="1" customWidth="1"/>
    <col min="14610" max="14610" width="41" style="1" customWidth="1"/>
    <col min="14611" max="14611" width="14.28515625" style="1" customWidth="1"/>
    <col min="14612" max="14613" width="11.5703125" style="1" customWidth="1"/>
    <col min="14614" max="14614" width="21.85546875" style="1" customWidth="1"/>
    <col min="14615" max="14806" width="11.42578125" style="1"/>
    <col min="14807" max="14807" width="21.85546875" style="1" customWidth="1"/>
    <col min="14808" max="14808" width="13.85546875" style="1" customWidth="1"/>
    <col min="14809" max="14809" width="38.7109375" style="1" customWidth="1"/>
    <col min="14810" max="14810" width="3" style="1" bestFit="1" customWidth="1"/>
    <col min="14811" max="14811" width="32.28515625" style="1" customWidth="1"/>
    <col min="14812" max="14812" width="46.28515625" style="1" customWidth="1"/>
    <col min="14813" max="14813" width="19" style="1" customWidth="1"/>
    <col min="14814" max="14814" width="0" style="1" hidden="1" customWidth="1"/>
    <col min="14815" max="14815" width="17.7109375" style="1" customWidth="1"/>
    <col min="14816" max="14816" width="0" style="1" hidden="1" customWidth="1"/>
    <col min="14817" max="14817" width="22.28515625" style="1" customWidth="1"/>
    <col min="14818" max="14818" width="5.28515625" style="1" customWidth="1"/>
    <col min="14819" max="14819" width="36.28515625" style="1" customWidth="1"/>
    <col min="14820" max="14820" width="5.7109375" style="1" customWidth="1"/>
    <col min="14821" max="14821" width="0" style="1" hidden="1" customWidth="1"/>
    <col min="14822" max="14822" width="20.7109375" style="1" customWidth="1"/>
    <col min="14823" max="14823" width="4.85546875" style="1" customWidth="1"/>
    <col min="14824" max="14824" width="0" style="1" hidden="1" customWidth="1"/>
    <col min="14825" max="14825" width="24.7109375" style="1" customWidth="1"/>
    <col min="14826" max="14826" width="12.28515625" style="1" customWidth="1"/>
    <col min="14827" max="14827" width="0" style="1" hidden="1" customWidth="1"/>
    <col min="14828" max="14828" width="3.42578125" style="1" customWidth="1"/>
    <col min="14829" max="14829" width="0" style="1" hidden="1" customWidth="1"/>
    <col min="14830" max="14830" width="17.7109375" style="1" customWidth="1"/>
    <col min="14831" max="14831" width="3.42578125" style="1" customWidth="1"/>
    <col min="14832" max="14832" width="0" style="1" hidden="1" customWidth="1"/>
    <col min="14833" max="14833" width="23.7109375" style="1" customWidth="1"/>
    <col min="14834" max="14834" width="10" style="1" customWidth="1"/>
    <col min="14835" max="14835" width="0" style="1" hidden="1" customWidth="1"/>
    <col min="14836" max="14837" width="14.7109375" style="1" customWidth="1"/>
    <col min="14838" max="14838" width="12.85546875" style="1" customWidth="1"/>
    <col min="14839" max="14839" width="3.28515625" style="1" customWidth="1"/>
    <col min="14840" max="14840" width="30.28515625" style="1" customWidth="1"/>
    <col min="14841" max="14841" width="5" style="1" customWidth="1"/>
    <col min="14842" max="14842" width="0" style="1" hidden="1" customWidth="1"/>
    <col min="14843" max="14843" width="14.28515625" style="1" customWidth="1"/>
    <col min="14844" max="14844" width="5.7109375" style="1" customWidth="1"/>
    <col min="14845" max="14845" width="0" style="1" hidden="1" customWidth="1"/>
    <col min="14846" max="14846" width="17.28515625" style="1" customWidth="1"/>
    <col min="14847" max="14847" width="12.7109375" style="1" customWidth="1"/>
    <col min="14848" max="14848" width="0" style="1" hidden="1" customWidth="1"/>
    <col min="14849" max="14849" width="5.28515625" style="1" customWidth="1"/>
    <col min="14850" max="14850" width="0" style="1" hidden="1" customWidth="1"/>
    <col min="14851" max="14851" width="17" style="1" customWidth="1"/>
    <col min="14852" max="14852" width="6.28515625" style="1" customWidth="1"/>
    <col min="14853" max="14853" width="0" style="1" hidden="1" customWidth="1"/>
    <col min="14854" max="14854" width="14.28515625" style="1" customWidth="1"/>
    <col min="14855" max="14855" width="7.5703125" style="1" customWidth="1"/>
    <col min="14856" max="14856" width="0" style="1" hidden="1" customWidth="1"/>
    <col min="14857" max="14858" width="14.28515625" style="1" customWidth="1"/>
    <col min="14859" max="14859" width="20.85546875" style="1" customWidth="1"/>
    <col min="14860" max="14860" width="14.42578125" style="1" customWidth="1"/>
    <col min="14861" max="14861" width="15" style="1" customWidth="1"/>
    <col min="14862" max="14862" width="2.7109375" style="1" customWidth="1"/>
    <col min="14863" max="14863" width="11.7109375" style="1" customWidth="1"/>
    <col min="14864" max="14864" width="11.5703125" style="1" customWidth="1"/>
    <col min="14865" max="14865" width="2.28515625" style="1" customWidth="1"/>
    <col min="14866" max="14866" width="41" style="1" customWidth="1"/>
    <col min="14867" max="14867" width="14.28515625" style="1" customWidth="1"/>
    <col min="14868" max="14869" width="11.5703125" style="1" customWidth="1"/>
    <col min="14870" max="14870" width="21.85546875" style="1" customWidth="1"/>
    <col min="14871" max="15062" width="11.42578125" style="1"/>
    <col min="15063" max="15063" width="21.85546875" style="1" customWidth="1"/>
    <col min="15064" max="15064" width="13.85546875" style="1" customWidth="1"/>
    <col min="15065" max="15065" width="38.7109375" style="1" customWidth="1"/>
    <col min="15066" max="15066" width="3" style="1" bestFit="1" customWidth="1"/>
    <col min="15067" max="15067" width="32.28515625" style="1" customWidth="1"/>
    <col min="15068" max="15068" width="46.28515625" style="1" customWidth="1"/>
    <col min="15069" max="15069" width="19" style="1" customWidth="1"/>
    <col min="15070" max="15070" width="0" style="1" hidden="1" customWidth="1"/>
    <col min="15071" max="15071" width="17.7109375" style="1" customWidth="1"/>
    <col min="15072" max="15072" width="0" style="1" hidden="1" customWidth="1"/>
    <col min="15073" max="15073" width="22.28515625" style="1" customWidth="1"/>
    <col min="15074" max="15074" width="5.28515625" style="1" customWidth="1"/>
    <col min="15075" max="15075" width="36.28515625" style="1" customWidth="1"/>
    <col min="15076" max="15076" width="5.7109375" style="1" customWidth="1"/>
    <col min="15077" max="15077" width="0" style="1" hidden="1" customWidth="1"/>
    <col min="15078" max="15078" width="20.7109375" style="1" customWidth="1"/>
    <col min="15079" max="15079" width="4.85546875" style="1" customWidth="1"/>
    <col min="15080" max="15080" width="0" style="1" hidden="1" customWidth="1"/>
    <col min="15081" max="15081" width="24.7109375" style="1" customWidth="1"/>
    <col min="15082" max="15082" width="12.28515625" style="1" customWidth="1"/>
    <col min="15083" max="15083" width="0" style="1" hidden="1" customWidth="1"/>
    <col min="15084" max="15084" width="3.42578125" style="1" customWidth="1"/>
    <col min="15085" max="15085" width="0" style="1" hidden="1" customWidth="1"/>
    <col min="15086" max="15086" width="17.7109375" style="1" customWidth="1"/>
    <col min="15087" max="15087" width="3.42578125" style="1" customWidth="1"/>
    <col min="15088" max="15088" width="0" style="1" hidden="1" customWidth="1"/>
    <col min="15089" max="15089" width="23.7109375" style="1" customWidth="1"/>
    <col min="15090" max="15090" width="10" style="1" customWidth="1"/>
    <col min="15091" max="15091" width="0" style="1" hidden="1" customWidth="1"/>
    <col min="15092" max="15093" width="14.7109375" style="1" customWidth="1"/>
    <col min="15094" max="15094" width="12.85546875" style="1" customWidth="1"/>
    <col min="15095" max="15095" width="3.28515625" style="1" customWidth="1"/>
    <col min="15096" max="15096" width="30.28515625" style="1" customWidth="1"/>
    <col min="15097" max="15097" width="5" style="1" customWidth="1"/>
    <col min="15098" max="15098" width="0" style="1" hidden="1" customWidth="1"/>
    <col min="15099" max="15099" width="14.28515625" style="1" customWidth="1"/>
    <col min="15100" max="15100" width="5.7109375" style="1" customWidth="1"/>
    <col min="15101" max="15101" width="0" style="1" hidden="1" customWidth="1"/>
    <col min="15102" max="15102" width="17.28515625" style="1" customWidth="1"/>
    <col min="15103" max="15103" width="12.7109375" style="1" customWidth="1"/>
    <col min="15104" max="15104" width="0" style="1" hidden="1" customWidth="1"/>
    <col min="15105" max="15105" width="5.28515625" style="1" customWidth="1"/>
    <col min="15106" max="15106" width="0" style="1" hidden="1" customWidth="1"/>
    <col min="15107" max="15107" width="17" style="1" customWidth="1"/>
    <col min="15108" max="15108" width="6.28515625" style="1" customWidth="1"/>
    <col min="15109" max="15109" width="0" style="1" hidden="1" customWidth="1"/>
    <col min="15110" max="15110" width="14.28515625" style="1" customWidth="1"/>
    <col min="15111" max="15111" width="7.5703125" style="1" customWidth="1"/>
    <col min="15112" max="15112" width="0" style="1" hidden="1" customWidth="1"/>
    <col min="15113" max="15114" width="14.28515625" style="1" customWidth="1"/>
    <col min="15115" max="15115" width="20.85546875" style="1" customWidth="1"/>
    <col min="15116" max="15116" width="14.42578125" style="1" customWidth="1"/>
    <col min="15117" max="15117" width="15" style="1" customWidth="1"/>
    <col min="15118" max="15118" width="2.7109375" style="1" customWidth="1"/>
    <col min="15119" max="15119" width="11.7109375" style="1" customWidth="1"/>
    <col min="15120" max="15120" width="11.5703125" style="1" customWidth="1"/>
    <col min="15121" max="15121" width="2.28515625" style="1" customWidth="1"/>
    <col min="15122" max="15122" width="41" style="1" customWidth="1"/>
    <col min="15123" max="15123" width="14.28515625" style="1" customWidth="1"/>
    <col min="15124" max="15125" width="11.5703125" style="1" customWidth="1"/>
    <col min="15126" max="15126" width="21.85546875" style="1" customWidth="1"/>
    <col min="15127" max="15318" width="11.42578125" style="1"/>
    <col min="15319" max="15319" width="21.85546875" style="1" customWidth="1"/>
    <col min="15320" max="15320" width="13.85546875" style="1" customWidth="1"/>
    <col min="15321" max="15321" width="38.7109375" style="1" customWidth="1"/>
    <col min="15322" max="15322" width="3" style="1" bestFit="1" customWidth="1"/>
    <col min="15323" max="15323" width="32.28515625" style="1" customWidth="1"/>
    <col min="15324" max="15324" width="46.28515625" style="1" customWidth="1"/>
    <col min="15325" max="15325" width="19" style="1" customWidth="1"/>
    <col min="15326" max="15326" width="0" style="1" hidden="1" customWidth="1"/>
    <col min="15327" max="15327" width="17.7109375" style="1" customWidth="1"/>
    <col min="15328" max="15328" width="0" style="1" hidden="1" customWidth="1"/>
    <col min="15329" max="15329" width="22.28515625" style="1" customWidth="1"/>
    <col min="15330" max="15330" width="5.28515625" style="1" customWidth="1"/>
    <col min="15331" max="15331" width="36.28515625" style="1" customWidth="1"/>
    <col min="15332" max="15332" width="5.7109375" style="1" customWidth="1"/>
    <col min="15333" max="15333" width="0" style="1" hidden="1" customWidth="1"/>
    <col min="15334" max="15334" width="20.7109375" style="1" customWidth="1"/>
    <col min="15335" max="15335" width="4.85546875" style="1" customWidth="1"/>
    <col min="15336" max="15336" width="0" style="1" hidden="1" customWidth="1"/>
    <col min="15337" max="15337" width="24.7109375" style="1" customWidth="1"/>
    <col min="15338" max="15338" width="12.28515625" style="1" customWidth="1"/>
    <col min="15339" max="15339" width="0" style="1" hidden="1" customWidth="1"/>
    <col min="15340" max="15340" width="3.42578125" style="1" customWidth="1"/>
    <col min="15341" max="15341" width="0" style="1" hidden="1" customWidth="1"/>
    <col min="15342" max="15342" width="17.7109375" style="1" customWidth="1"/>
    <col min="15343" max="15343" width="3.42578125" style="1" customWidth="1"/>
    <col min="15344" max="15344" width="0" style="1" hidden="1" customWidth="1"/>
    <col min="15345" max="15345" width="23.7109375" style="1" customWidth="1"/>
    <col min="15346" max="15346" width="10" style="1" customWidth="1"/>
    <col min="15347" max="15347" width="0" style="1" hidden="1" customWidth="1"/>
    <col min="15348" max="15349" width="14.7109375" style="1" customWidth="1"/>
    <col min="15350" max="15350" width="12.85546875" style="1" customWidth="1"/>
    <col min="15351" max="15351" width="3.28515625" style="1" customWidth="1"/>
    <col min="15352" max="15352" width="30.28515625" style="1" customWidth="1"/>
    <col min="15353" max="15353" width="5" style="1" customWidth="1"/>
    <col min="15354" max="15354" width="0" style="1" hidden="1" customWidth="1"/>
    <col min="15355" max="15355" width="14.28515625" style="1" customWidth="1"/>
    <col min="15356" max="15356" width="5.7109375" style="1" customWidth="1"/>
    <col min="15357" max="15357" width="0" style="1" hidden="1" customWidth="1"/>
    <col min="15358" max="15358" width="17.28515625" style="1" customWidth="1"/>
    <col min="15359" max="15359" width="12.7109375" style="1" customWidth="1"/>
    <col min="15360" max="15360" width="0" style="1" hidden="1" customWidth="1"/>
    <col min="15361" max="15361" width="5.28515625" style="1" customWidth="1"/>
    <col min="15362" max="15362" width="0" style="1" hidden="1" customWidth="1"/>
    <col min="15363" max="15363" width="17" style="1" customWidth="1"/>
    <col min="15364" max="15364" width="6.28515625" style="1" customWidth="1"/>
    <col min="15365" max="15365" width="0" style="1" hidden="1" customWidth="1"/>
    <col min="15366" max="15366" width="14.28515625" style="1" customWidth="1"/>
    <col min="15367" max="15367" width="7.5703125" style="1" customWidth="1"/>
    <col min="15368" max="15368" width="0" style="1" hidden="1" customWidth="1"/>
    <col min="15369" max="15370" width="14.28515625" style="1" customWidth="1"/>
    <col min="15371" max="15371" width="20.85546875" style="1" customWidth="1"/>
    <col min="15372" max="15372" width="14.42578125" style="1" customWidth="1"/>
    <col min="15373" max="15373" width="15" style="1" customWidth="1"/>
    <col min="15374" max="15374" width="2.7109375" style="1" customWidth="1"/>
    <col min="15375" max="15375" width="11.7109375" style="1" customWidth="1"/>
    <col min="15376" max="15376" width="11.5703125" style="1" customWidth="1"/>
    <col min="15377" max="15377" width="2.28515625" style="1" customWidth="1"/>
    <col min="15378" max="15378" width="41" style="1" customWidth="1"/>
    <col min="15379" max="15379" width="14.28515625" style="1" customWidth="1"/>
    <col min="15380" max="15381" width="11.5703125" style="1" customWidth="1"/>
    <col min="15382" max="15382" width="21.85546875" style="1" customWidth="1"/>
    <col min="15383" max="15574" width="11.42578125" style="1"/>
    <col min="15575" max="15575" width="21.85546875" style="1" customWidth="1"/>
    <col min="15576" max="15576" width="13.85546875" style="1" customWidth="1"/>
    <col min="15577" max="15577" width="38.7109375" style="1" customWidth="1"/>
    <col min="15578" max="15578" width="3" style="1" bestFit="1" customWidth="1"/>
    <col min="15579" max="15579" width="32.28515625" style="1" customWidth="1"/>
    <col min="15580" max="15580" width="46.28515625" style="1" customWidth="1"/>
    <col min="15581" max="15581" width="19" style="1" customWidth="1"/>
    <col min="15582" max="15582" width="0" style="1" hidden="1" customWidth="1"/>
    <col min="15583" max="15583" width="17.7109375" style="1" customWidth="1"/>
    <col min="15584" max="15584" width="0" style="1" hidden="1" customWidth="1"/>
    <col min="15585" max="15585" width="22.28515625" style="1" customWidth="1"/>
    <col min="15586" max="15586" width="5.28515625" style="1" customWidth="1"/>
    <col min="15587" max="15587" width="36.28515625" style="1" customWidth="1"/>
    <col min="15588" max="15588" width="5.7109375" style="1" customWidth="1"/>
    <col min="15589" max="15589" width="0" style="1" hidden="1" customWidth="1"/>
    <col min="15590" max="15590" width="20.7109375" style="1" customWidth="1"/>
    <col min="15591" max="15591" width="4.85546875" style="1" customWidth="1"/>
    <col min="15592" max="15592" width="0" style="1" hidden="1" customWidth="1"/>
    <col min="15593" max="15593" width="24.7109375" style="1" customWidth="1"/>
    <col min="15594" max="15594" width="12.28515625" style="1" customWidth="1"/>
    <col min="15595" max="15595" width="0" style="1" hidden="1" customWidth="1"/>
    <col min="15596" max="15596" width="3.42578125" style="1" customWidth="1"/>
    <col min="15597" max="15597" width="0" style="1" hidden="1" customWidth="1"/>
    <col min="15598" max="15598" width="17.7109375" style="1" customWidth="1"/>
    <col min="15599" max="15599" width="3.42578125" style="1" customWidth="1"/>
    <col min="15600" max="15600" width="0" style="1" hidden="1" customWidth="1"/>
    <col min="15601" max="15601" width="23.7109375" style="1" customWidth="1"/>
    <col min="15602" max="15602" width="10" style="1" customWidth="1"/>
    <col min="15603" max="15603" width="0" style="1" hidden="1" customWidth="1"/>
    <col min="15604" max="15605" width="14.7109375" style="1" customWidth="1"/>
    <col min="15606" max="15606" width="12.85546875" style="1" customWidth="1"/>
    <col min="15607" max="15607" width="3.28515625" style="1" customWidth="1"/>
    <col min="15608" max="15608" width="30.28515625" style="1" customWidth="1"/>
    <col min="15609" max="15609" width="5" style="1" customWidth="1"/>
    <col min="15610" max="15610" width="0" style="1" hidden="1" customWidth="1"/>
    <col min="15611" max="15611" width="14.28515625" style="1" customWidth="1"/>
    <col min="15612" max="15612" width="5.7109375" style="1" customWidth="1"/>
    <col min="15613" max="15613" width="0" style="1" hidden="1" customWidth="1"/>
    <col min="15614" max="15614" width="17.28515625" style="1" customWidth="1"/>
    <col min="15615" max="15615" width="12.7109375" style="1" customWidth="1"/>
    <col min="15616" max="15616" width="0" style="1" hidden="1" customWidth="1"/>
    <col min="15617" max="15617" width="5.28515625" style="1" customWidth="1"/>
    <col min="15618" max="15618" width="0" style="1" hidden="1" customWidth="1"/>
    <col min="15619" max="15619" width="17" style="1" customWidth="1"/>
    <col min="15620" max="15620" width="6.28515625" style="1" customWidth="1"/>
    <col min="15621" max="15621" width="0" style="1" hidden="1" customWidth="1"/>
    <col min="15622" max="15622" width="14.28515625" style="1" customWidth="1"/>
    <col min="15623" max="15623" width="7.5703125" style="1" customWidth="1"/>
    <col min="15624" max="15624" width="0" style="1" hidden="1" customWidth="1"/>
    <col min="15625" max="15626" width="14.28515625" style="1" customWidth="1"/>
    <col min="15627" max="15627" width="20.85546875" style="1" customWidth="1"/>
    <col min="15628" max="15628" width="14.42578125" style="1" customWidth="1"/>
    <col min="15629" max="15629" width="15" style="1" customWidth="1"/>
    <col min="15630" max="15630" width="2.7109375" style="1" customWidth="1"/>
    <col min="15631" max="15631" width="11.7109375" style="1" customWidth="1"/>
    <col min="15632" max="15632" width="11.5703125" style="1" customWidth="1"/>
    <col min="15633" max="15633" width="2.28515625" style="1" customWidth="1"/>
    <col min="15634" max="15634" width="41" style="1" customWidth="1"/>
    <col min="15635" max="15635" width="14.28515625" style="1" customWidth="1"/>
    <col min="15636" max="15637" width="11.5703125" style="1" customWidth="1"/>
    <col min="15638" max="15638" width="21.85546875" style="1" customWidth="1"/>
    <col min="15639" max="15830" width="11.42578125" style="1"/>
    <col min="15831" max="15831" width="21.85546875" style="1" customWidth="1"/>
    <col min="15832" max="15832" width="13.85546875" style="1" customWidth="1"/>
    <col min="15833" max="15833" width="38.7109375" style="1" customWidth="1"/>
    <col min="15834" max="15834" width="3" style="1" bestFit="1" customWidth="1"/>
    <col min="15835" max="15835" width="32.28515625" style="1" customWidth="1"/>
    <col min="15836" max="15836" width="46.28515625" style="1" customWidth="1"/>
    <col min="15837" max="15837" width="19" style="1" customWidth="1"/>
    <col min="15838" max="15838" width="0" style="1" hidden="1" customWidth="1"/>
    <col min="15839" max="15839" width="17.7109375" style="1" customWidth="1"/>
    <col min="15840" max="15840" width="0" style="1" hidden="1" customWidth="1"/>
    <col min="15841" max="15841" width="22.28515625" style="1" customWidth="1"/>
    <col min="15842" max="15842" width="5.28515625" style="1" customWidth="1"/>
    <col min="15843" max="15843" width="36.28515625" style="1" customWidth="1"/>
    <col min="15844" max="15844" width="5.7109375" style="1" customWidth="1"/>
    <col min="15845" max="15845" width="0" style="1" hidden="1" customWidth="1"/>
    <col min="15846" max="15846" width="20.7109375" style="1" customWidth="1"/>
    <col min="15847" max="15847" width="4.85546875" style="1" customWidth="1"/>
    <col min="15848" max="15848" width="0" style="1" hidden="1" customWidth="1"/>
    <col min="15849" max="15849" width="24.7109375" style="1" customWidth="1"/>
    <col min="15850" max="15850" width="12.28515625" style="1" customWidth="1"/>
    <col min="15851" max="15851" width="0" style="1" hidden="1" customWidth="1"/>
    <col min="15852" max="15852" width="3.42578125" style="1" customWidth="1"/>
    <col min="15853" max="15853" width="0" style="1" hidden="1" customWidth="1"/>
    <col min="15854" max="15854" width="17.7109375" style="1" customWidth="1"/>
    <col min="15855" max="15855" width="3.42578125" style="1" customWidth="1"/>
    <col min="15856" max="15856" width="0" style="1" hidden="1" customWidth="1"/>
    <col min="15857" max="15857" width="23.7109375" style="1" customWidth="1"/>
    <col min="15858" max="15858" width="10" style="1" customWidth="1"/>
    <col min="15859" max="15859" width="0" style="1" hidden="1" customWidth="1"/>
    <col min="15860" max="15861" width="14.7109375" style="1" customWidth="1"/>
    <col min="15862" max="15862" width="12.85546875" style="1" customWidth="1"/>
    <col min="15863" max="15863" width="3.28515625" style="1" customWidth="1"/>
    <col min="15864" max="15864" width="30.28515625" style="1" customWidth="1"/>
    <col min="15865" max="15865" width="5" style="1" customWidth="1"/>
    <col min="15866" max="15866" width="0" style="1" hidden="1" customWidth="1"/>
    <col min="15867" max="15867" width="14.28515625" style="1" customWidth="1"/>
    <col min="15868" max="15868" width="5.7109375" style="1" customWidth="1"/>
    <col min="15869" max="15869" width="0" style="1" hidden="1" customWidth="1"/>
    <col min="15870" max="15870" width="17.28515625" style="1" customWidth="1"/>
    <col min="15871" max="15871" width="12.7109375" style="1" customWidth="1"/>
    <col min="15872" max="15872" width="0" style="1" hidden="1" customWidth="1"/>
    <col min="15873" max="15873" width="5.28515625" style="1" customWidth="1"/>
    <col min="15874" max="15874" width="0" style="1" hidden="1" customWidth="1"/>
    <col min="15875" max="15875" width="17" style="1" customWidth="1"/>
    <col min="15876" max="15876" width="6.28515625" style="1" customWidth="1"/>
    <col min="15877" max="15877" width="0" style="1" hidden="1" customWidth="1"/>
    <col min="15878" max="15878" width="14.28515625" style="1" customWidth="1"/>
    <col min="15879" max="15879" width="7.5703125" style="1" customWidth="1"/>
    <col min="15880" max="15880" width="0" style="1" hidden="1" customWidth="1"/>
    <col min="15881" max="15882" width="14.28515625" style="1" customWidth="1"/>
    <col min="15883" max="15883" width="20.85546875" style="1" customWidth="1"/>
    <col min="15884" max="15884" width="14.42578125" style="1" customWidth="1"/>
    <col min="15885" max="15885" width="15" style="1" customWidth="1"/>
    <col min="15886" max="15886" width="2.7109375" style="1" customWidth="1"/>
    <col min="15887" max="15887" width="11.7109375" style="1" customWidth="1"/>
    <col min="15888" max="15888" width="11.5703125" style="1" customWidth="1"/>
    <col min="15889" max="15889" width="2.28515625" style="1" customWidth="1"/>
    <col min="15890" max="15890" width="41" style="1" customWidth="1"/>
    <col min="15891" max="15891" width="14.28515625" style="1" customWidth="1"/>
    <col min="15892" max="15893" width="11.5703125" style="1" customWidth="1"/>
    <col min="15894" max="15894" width="21.85546875" style="1" customWidth="1"/>
    <col min="15895" max="16086" width="11.42578125" style="1"/>
    <col min="16087" max="16087" width="21.85546875" style="1" customWidth="1"/>
    <col min="16088" max="16088" width="13.85546875" style="1" customWidth="1"/>
    <col min="16089" max="16089" width="38.7109375" style="1" customWidth="1"/>
    <col min="16090" max="16090" width="3" style="1" bestFit="1" customWidth="1"/>
    <col min="16091" max="16091" width="32.28515625" style="1" customWidth="1"/>
    <col min="16092" max="16092" width="46.28515625" style="1" customWidth="1"/>
    <col min="16093" max="16093" width="19" style="1" customWidth="1"/>
    <col min="16094" max="16094" width="0" style="1" hidden="1" customWidth="1"/>
    <col min="16095" max="16095" width="17.7109375" style="1" customWidth="1"/>
    <col min="16096" max="16096" width="0" style="1" hidden="1" customWidth="1"/>
    <col min="16097" max="16097" width="22.28515625" style="1" customWidth="1"/>
    <col min="16098" max="16098" width="5.28515625" style="1" customWidth="1"/>
    <col min="16099" max="16099" width="36.28515625" style="1" customWidth="1"/>
    <col min="16100" max="16100" width="5.7109375" style="1" customWidth="1"/>
    <col min="16101" max="16101" width="0" style="1" hidden="1" customWidth="1"/>
    <col min="16102" max="16102" width="20.7109375" style="1" customWidth="1"/>
    <col min="16103" max="16103" width="4.85546875" style="1" customWidth="1"/>
    <col min="16104" max="16104" width="0" style="1" hidden="1" customWidth="1"/>
    <col min="16105" max="16105" width="24.7109375" style="1" customWidth="1"/>
    <col min="16106" max="16106" width="12.28515625" style="1" customWidth="1"/>
    <col min="16107" max="16107" width="0" style="1" hidden="1" customWidth="1"/>
    <col min="16108" max="16108" width="3.42578125" style="1" customWidth="1"/>
    <col min="16109" max="16109" width="0" style="1" hidden="1" customWidth="1"/>
    <col min="16110" max="16110" width="17.7109375" style="1" customWidth="1"/>
    <col min="16111" max="16111" width="3.42578125" style="1" customWidth="1"/>
    <col min="16112" max="16112" width="0" style="1" hidden="1" customWidth="1"/>
    <col min="16113" max="16113" width="23.7109375" style="1" customWidth="1"/>
    <col min="16114" max="16114" width="10" style="1" customWidth="1"/>
    <col min="16115" max="16115" width="0" style="1" hidden="1" customWidth="1"/>
    <col min="16116" max="16117" width="14.7109375" style="1" customWidth="1"/>
    <col min="16118" max="16118" width="12.85546875" style="1" customWidth="1"/>
    <col min="16119" max="16119" width="3.28515625" style="1" customWidth="1"/>
    <col min="16120" max="16120" width="30.28515625" style="1" customWidth="1"/>
    <col min="16121" max="16121" width="5" style="1" customWidth="1"/>
    <col min="16122" max="16122" width="0" style="1" hidden="1" customWidth="1"/>
    <col min="16123" max="16123" width="14.28515625" style="1" customWidth="1"/>
    <col min="16124" max="16124" width="5.7109375" style="1" customWidth="1"/>
    <col min="16125" max="16125" width="0" style="1" hidden="1" customWidth="1"/>
    <col min="16126" max="16126" width="17.28515625" style="1" customWidth="1"/>
    <col min="16127" max="16127" width="12.7109375" style="1" customWidth="1"/>
    <col min="16128" max="16128" width="0" style="1" hidden="1" customWidth="1"/>
    <col min="16129" max="16129" width="5.28515625" style="1" customWidth="1"/>
    <col min="16130" max="16130" width="0" style="1" hidden="1" customWidth="1"/>
    <col min="16131" max="16131" width="17" style="1" customWidth="1"/>
    <col min="16132" max="16132" width="6.28515625" style="1" customWidth="1"/>
    <col min="16133" max="16133" width="0" style="1" hidden="1" customWidth="1"/>
    <col min="16134" max="16134" width="14.28515625" style="1" customWidth="1"/>
    <col min="16135" max="16135" width="7.5703125" style="1" customWidth="1"/>
    <col min="16136" max="16136" width="0" style="1" hidden="1" customWidth="1"/>
    <col min="16137" max="16138" width="14.28515625" style="1" customWidth="1"/>
    <col min="16139" max="16139" width="20.85546875" style="1" customWidth="1"/>
    <col min="16140" max="16140" width="14.42578125" style="1" customWidth="1"/>
    <col min="16141" max="16141" width="15" style="1" customWidth="1"/>
    <col min="16142" max="16142" width="2.7109375" style="1" customWidth="1"/>
    <col min="16143" max="16143" width="11.7109375" style="1" customWidth="1"/>
    <col min="16144" max="16144" width="11.5703125" style="1" customWidth="1"/>
    <col min="16145" max="16145" width="2.28515625" style="1" customWidth="1"/>
    <col min="16146" max="16146" width="41" style="1" customWidth="1"/>
    <col min="16147" max="16147" width="14.28515625" style="1" customWidth="1"/>
    <col min="16148" max="16149" width="11.5703125" style="1" customWidth="1"/>
    <col min="16150" max="16150" width="21.85546875" style="1" customWidth="1"/>
    <col min="16151" max="16344" width="11.42578125" style="1"/>
    <col min="16345" max="16384" width="11.5703125" style="1" customWidth="1"/>
  </cols>
  <sheetData>
    <row r="1" spans="1:49"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641" t="s">
        <v>1331</v>
      </c>
      <c r="AW1" s="641" t="s">
        <v>1332</v>
      </c>
    </row>
    <row r="2" spans="1:49"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c r="AU2" s="811"/>
    </row>
    <row r="3" spans="1:49"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747" t="s">
        <v>184</v>
      </c>
      <c r="AT3" s="747" t="s">
        <v>185</v>
      </c>
      <c r="AU3" s="747" t="s">
        <v>186</v>
      </c>
    </row>
    <row r="4" spans="1:49"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c r="AS4" s="747"/>
      <c r="AT4" s="747"/>
      <c r="AU4" s="747"/>
    </row>
    <row r="5" spans="1:49" ht="162.75" customHeight="1" x14ac:dyDescent="0.25">
      <c r="A5" s="737" t="s">
        <v>51</v>
      </c>
      <c r="B5" s="725" t="s">
        <v>112</v>
      </c>
      <c r="C5" s="725" t="s">
        <v>1212</v>
      </c>
      <c r="D5" s="725" t="s">
        <v>18</v>
      </c>
      <c r="E5" s="725" t="s">
        <v>96</v>
      </c>
      <c r="F5" s="886" t="s">
        <v>808</v>
      </c>
      <c r="G5" s="727" t="s">
        <v>1288</v>
      </c>
      <c r="H5" s="725" t="s">
        <v>809</v>
      </c>
      <c r="I5" s="739" t="s">
        <v>810</v>
      </c>
      <c r="J5" s="725" t="s">
        <v>50</v>
      </c>
      <c r="K5" s="725">
        <v>52</v>
      </c>
      <c r="L5" s="735">
        <f>IF(J5="Diaria",+(K5/360),IF(J5="Mensual",+(K5/12),IF(J5="Semanal",+(K5/52),IF(J5="Bimestral",+(K5/6),IF(J5="Trimestral",+(K5/4),IF(J5="Semestral",+(K5/2),IF(J5="Anual",+(K5/1),"")))))))</f>
        <v>1</v>
      </c>
      <c r="M5" s="725" t="s">
        <v>30</v>
      </c>
      <c r="N5" s="72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25" t="s">
        <v>31</v>
      </c>
      <c r="P5" s="72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725" t="s">
        <v>73</v>
      </c>
      <c r="R5" s="72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0" t="s">
        <v>60</v>
      </c>
      <c r="T5" s="720" t="s">
        <v>45</v>
      </c>
      <c r="U5" s="720">
        <f>+MAX(N5,P5,R5)</f>
        <v>0.2</v>
      </c>
      <c r="V5" s="746" t="str">
        <f>IF(L5&lt;=20%,"Muy baja",IF(L5&lt;=40%,"Baja",IF(L5&lt;=60%,"Media",IF(L5&lt;=80%,"Alta",IF(L5&lt;=100%,"Muy alta",IF(L5&gt;=100%,"Muy alta",""))))))</f>
        <v>Muy alta</v>
      </c>
      <c r="W5" s="723" t="str">
        <f>+IFERROR(VLOOKUP(V5,[10]Fórmula!$F$1:$G$6,2,FALSE),"")</f>
        <v/>
      </c>
      <c r="X5" s="722" t="str">
        <f>IF(U5=20%,"Leve",IF(U5=40%,"Menor",IF(U5=60%,"Moderado",IF(U5=80%,"Mayor",IF(U5=100%,"Catastrófico","")))))</f>
        <v>Leve</v>
      </c>
      <c r="Y5" s="723" t="str">
        <f>+IFERROR(VLOOKUP(X5,[10]Fórmula!$H$1:$I$6,2,FALSE),"")</f>
        <v/>
      </c>
      <c r="Z5" s="744" t="s">
        <v>68</v>
      </c>
      <c r="AA5" s="883">
        <v>0.75</v>
      </c>
      <c r="AB5" s="740" t="s">
        <v>811</v>
      </c>
      <c r="AC5" s="40" t="s">
        <v>812</v>
      </c>
      <c r="AD5" s="49" t="s">
        <v>57</v>
      </c>
      <c r="AE5" s="31">
        <f t="shared" ref="AE5:AE13" si="0">IF(AD5="Preventivo",25%,IF(AD5="Detectivo",15%,IF(AD5="Correctivo",10%,"")))</f>
        <v>0.25</v>
      </c>
      <c r="AF5" s="308" t="s">
        <v>216</v>
      </c>
      <c r="AG5" s="31">
        <f t="shared" ref="AG5:AG13" si="1">IF(AF5="Manual",15%,IF(AF5="Automático",25%,""))</f>
        <v>0.15</v>
      </c>
      <c r="AH5" s="31">
        <f t="shared" ref="AH5:AH13" si="2">+AG5+AE5</f>
        <v>0.4</v>
      </c>
      <c r="AI5" s="308" t="s">
        <v>217</v>
      </c>
      <c r="AJ5" s="296" t="s">
        <v>24</v>
      </c>
      <c r="AK5" s="336" t="s">
        <v>813</v>
      </c>
      <c r="AL5" s="308">
        <f>+AH5*AA5</f>
        <v>0.30000000000000004</v>
      </c>
      <c r="AM5" s="32">
        <f>+AA5-AL5</f>
        <v>0.44999999999999996</v>
      </c>
      <c r="AN5" s="808" t="str">
        <f>+IF(C5="Corrupción","Moderado",IF(AM8&lt;=25%,"Bajo",IF(AM8&lt;=50%,"Moderado",IF(AM8&lt;=75%,"Alto",IF(AM8&gt;75%,"Extremo","")))))</f>
        <v>Bajo</v>
      </c>
      <c r="AO5" s="734" t="s">
        <v>59</v>
      </c>
      <c r="AP5" s="135">
        <v>1</v>
      </c>
      <c r="AQ5" s="89" t="s">
        <v>814</v>
      </c>
      <c r="AR5" s="296" t="s">
        <v>815</v>
      </c>
      <c r="AS5" s="36">
        <v>45292</v>
      </c>
      <c r="AT5" s="38">
        <v>45657</v>
      </c>
      <c r="AU5" s="35" t="s">
        <v>816</v>
      </c>
    </row>
    <row r="6" spans="1:49" ht="132.6" customHeight="1" x14ac:dyDescent="0.25">
      <c r="A6" s="737"/>
      <c r="B6" s="725"/>
      <c r="C6" s="725"/>
      <c r="D6" s="725"/>
      <c r="E6" s="725"/>
      <c r="F6" s="886"/>
      <c r="G6" s="727"/>
      <c r="H6" s="725"/>
      <c r="I6" s="739"/>
      <c r="J6" s="725"/>
      <c r="K6" s="725"/>
      <c r="L6" s="735"/>
      <c r="M6" s="725"/>
      <c r="N6" s="725"/>
      <c r="O6" s="725"/>
      <c r="P6" s="725"/>
      <c r="Q6" s="725"/>
      <c r="R6" s="725"/>
      <c r="S6" s="720"/>
      <c r="T6" s="720"/>
      <c r="U6" s="720"/>
      <c r="V6" s="746"/>
      <c r="W6" s="723"/>
      <c r="X6" s="722"/>
      <c r="Y6" s="723"/>
      <c r="Z6" s="744"/>
      <c r="AA6" s="883"/>
      <c r="AB6" s="740"/>
      <c r="AC6" s="49" t="s">
        <v>817</v>
      </c>
      <c r="AD6" s="49" t="s">
        <v>39</v>
      </c>
      <c r="AE6" s="31">
        <f t="shared" si="0"/>
        <v>0.15</v>
      </c>
      <c r="AF6" s="308" t="s">
        <v>216</v>
      </c>
      <c r="AG6" s="31">
        <f t="shared" si="1"/>
        <v>0.15</v>
      </c>
      <c r="AH6" s="31">
        <f t="shared" si="2"/>
        <v>0.3</v>
      </c>
      <c r="AI6" s="308" t="s">
        <v>217</v>
      </c>
      <c r="AJ6" s="296" t="s">
        <v>24</v>
      </c>
      <c r="AK6" s="336" t="s">
        <v>818</v>
      </c>
      <c r="AL6" s="308">
        <f>+AM5*AH6</f>
        <v>0.13499999999999998</v>
      </c>
      <c r="AM6" s="32">
        <f>+AM5-AL6</f>
        <v>0.31499999999999995</v>
      </c>
      <c r="AN6" s="808"/>
      <c r="AO6" s="734"/>
      <c r="AP6" s="141">
        <v>2</v>
      </c>
      <c r="AQ6" s="29"/>
      <c r="AR6" s="296" t="s">
        <v>819</v>
      </c>
      <c r="AS6" s="36">
        <v>45292</v>
      </c>
      <c r="AT6" s="38">
        <v>45657</v>
      </c>
      <c r="AU6" s="35" t="s">
        <v>820</v>
      </c>
    </row>
    <row r="7" spans="1:49" ht="164.25" customHeight="1" x14ac:dyDescent="0.25">
      <c r="A7" s="737"/>
      <c r="B7" s="725"/>
      <c r="C7" s="725"/>
      <c r="D7" s="725"/>
      <c r="E7" s="725"/>
      <c r="F7" s="886"/>
      <c r="G7" s="727"/>
      <c r="H7" s="725"/>
      <c r="I7" s="739"/>
      <c r="J7" s="725"/>
      <c r="K7" s="725"/>
      <c r="L7" s="735"/>
      <c r="M7" s="725"/>
      <c r="N7" s="725"/>
      <c r="O7" s="725"/>
      <c r="P7" s="725"/>
      <c r="Q7" s="725"/>
      <c r="R7" s="725"/>
      <c r="S7" s="720"/>
      <c r="T7" s="720"/>
      <c r="U7" s="720"/>
      <c r="V7" s="746"/>
      <c r="W7" s="723"/>
      <c r="X7" s="722"/>
      <c r="Y7" s="723"/>
      <c r="Z7" s="744"/>
      <c r="AA7" s="883"/>
      <c r="AB7" s="740"/>
      <c r="AC7" s="49" t="s">
        <v>821</v>
      </c>
      <c r="AD7" s="49" t="s">
        <v>57</v>
      </c>
      <c r="AE7" s="31">
        <f t="shared" si="0"/>
        <v>0.25</v>
      </c>
      <c r="AF7" s="308" t="s">
        <v>216</v>
      </c>
      <c r="AG7" s="31">
        <f t="shared" si="1"/>
        <v>0.15</v>
      </c>
      <c r="AH7" s="31">
        <f t="shared" si="2"/>
        <v>0.4</v>
      </c>
      <c r="AI7" s="308" t="s">
        <v>217</v>
      </c>
      <c r="AJ7" s="296" t="s">
        <v>24</v>
      </c>
      <c r="AK7" s="336" t="s">
        <v>818</v>
      </c>
      <c r="AL7" s="308">
        <f>+AM6*AH7</f>
        <v>0.12599999999999997</v>
      </c>
      <c r="AM7" s="32">
        <f>+AM6-AL7</f>
        <v>0.18899999999999997</v>
      </c>
      <c r="AN7" s="808"/>
      <c r="AO7" s="734"/>
      <c r="AP7" s="141">
        <v>3</v>
      </c>
      <c r="AQ7" s="29"/>
      <c r="AR7" s="296" t="s">
        <v>157</v>
      </c>
      <c r="AS7" s="36">
        <v>45292</v>
      </c>
      <c r="AT7" s="38">
        <v>45657</v>
      </c>
      <c r="AU7" s="35"/>
    </row>
    <row r="8" spans="1:49" ht="178.15" customHeight="1" x14ac:dyDescent="0.25">
      <c r="A8" s="737"/>
      <c r="B8" s="725"/>
      <c r="C8" s="725"/>
      <c r="D8" s="725"/>
      <c r="E8" s="725"/>
      <c r="F8" s="886"/>
      <c r="G8" s="727"/>
      <c r="H8" s="725"/>
      <c r="I8" s="739"/>
      <c r="J8" s="725"/>
      <c r="K8" s="725"/>
      <c r="L8" s="735"/>
      <c r="M8" s="725"/>
      <c r="N8" s="725"/>
      <c r="O8" s="725"/>
      <c r="P8" s="725"/>
      <c r="Q8" s="725"/>
      <c r="R8" s="725"/>
      <c r="S8" s="720"/>
      <c r="T8" s="720"/>
      <c r="U8" s="720"/>
      <c r="V8" s="746"/>
      <c r="W8" s="723"/>
      <c r="X8" s="722"/>
      <c r="Y8" s="723"/>
      <c r="Z8" s="744"/>
      <c r="AA8" s="883"/>
      <c r="AB8" s="740"/>
      <c r="AC8" s="399" t="s">
        <v>822</v>
      </c>
      <c r="AD8" s="49" t="s">
        <v>39</v>
      </c>
      <c r="AE8" s="31">
        <f t="shared" si="0"/>
        <v>0.15</v>
      </c>
      <c r="AF8" s="308" t="s">
        <v>216</v>
      </c>
      <c r="AG8" s="31">
        <f t="shared" si="1"/>
        <v>0.15</v>
      </c>
      <c r="AH8" s="31">
        <f t="shared" si="2"/>
        <v>0.3</v>
      </c>
      <c r="AI8" s="308" t="s">
        <v>217</v>
      </c>
      <c r="AJ8" s="296" t="s">
        <v>24</v>
      </c>
      <c r="AK8" s="336" t="s">
        <v>823</v>
      </c>
      <c r="AL8" s="308">
        <f>+AM7*AH8</f>
        <v>5.6699999999999987E-2</v>
      </c>
      <c r="AM8" s="32">
        <f>+AM7-AL8</f>
        <v>0.13229999999999997</v>
      </c>
      <c r="AN8" s="808"/>
      <c r="AO8" s="734"/>
      <c r="AP8" s="141">
        <v>4</v>
      </c>
      <c r="AQ8" s="88"/>
      <c r="AR8" s="296" t="s">
        <v>824</v>
      </c>
      <c r="AS8" s="36">
        <v>45292</v>
      </c>
      <c r="AT8" s="38">
        <v>45657</v>
      </c>
      <c r="AU8" s="299"/>
    </row>
    <row r="9" spans="1:49" ht="172.5" customHeight="1" x14ac:dyDescent="0.25">
      <c r="A9" s="306" t="s">
        <v>51</v>
      </c>
      <c r="B9" s="296" t="s">
        <v>112</v>
      </c>
      <c r="C9" s="296" t="s">
        <v>1212</v>
      </c>
      <c r="D9" s="296" t="s">
        <v>12</v>
      </c>
      <c r="E9" s="296" t="s">
        <v>96</v>
      </c>
      <c r="F9" s="308" t="s">
        <v>825</v>
      </c>
      <c r="G9" s="296" t="s">
        <v>1289</v>
      </c>
      <c r="H9" s="296" t="s">
        <v>826</v>
      </c>
      <c r="I9" s="308" t="s">
        <v>827</v>
      </c>
      <c r="J9" s="296" t="s">
        <v>33</v>
      </c>
      <c r="K9" s="296">
        <v>0</v>
      </c>
      <c r="L9" s="304">
        <f>IF(J9="Diaria",+(K9/360),IF(J9="Mensual",+(K9/12),IF(J9="Bimestral",+(K9/6),IF(J9="Trimestral",+(K9/4),IF(J9="Semestral",+(K9/2),IF(J9="Anual",+(K9/1),""))))))</f>
        <v>0</v>
      </c>
      <c r="M9" s="296" t="str">
        <f>+M5</f>
        <v>Menor al 1% del patrimonio de la Lotería de Bogotá</v>
      </c>
      <c r="N9" s="296">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96" t="str">
        <f>+O5</f>
        <v>El riesgo afecta la imagen de algún área de la organización</v>
      </c>
      <c r="P9" s="296">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0.2</v>
      </c>
      <c r="Q9" s="296" t="s">
        <v>73</v>
      </c>
      <c r="R9" s="296">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91" t="s">
        <v>60</v>
      </c>
      <c r="T9" s="291" t="s">
        <v>45</v>
      </c>
      <c r="U9" s="291">
        <f>+MAX(N9,P9,R9)</f>
        <v>0.2</v>
      </c>
      <c r="V9" s="293" t="str">
        <f>IF(L9&lt;=20%,"Muy baja",IF(L9&lt;=40%,"Baja",IF(L9&lt;=60%,"Media",IF(L9&lt;=80%,"Alta",IF(L9&lt;=100%,"Muy alta",IF(L9&gt;=100%,"Muy alta",""))))))</f>
        <v>Muy baja</v>
      </c>
      <c r="W9" s="294" t="str">
        <f>+IFERROR(VLOOKUP(V9,[10]Fórmula!$F$1:$G$6,2,FALSE),"")</f>
        <v/>
      </c>
      <c r="X9" s="293" t="str">
        <f>IF(U9=20%,"Leve",IF(U9=40%,"Menor",IF(U9=60%,"Moderado",IF(U9=80%,"Mayor",IF(U9=100%,"Catastrófico","")))))</f>
        <v>Leve</v>
      </c>
      <c r="Y9" s="294" t="str">
        <f>+IFERROR(VLOOKUP(X9,[10]Fórmula!$H$1:$I$6,2,FALSE),"")</f>
        <v/>
      </c>
      <c r="Z9" s="388" t="s">
        <v>170</v>
      </c>
      <c r="AA9" s="294">
        <f>IF(Z9="Bajo",25%,IF(Z9="Moderado",50%,IF(Z9="Alto",75%,IF(Z9="Extremo",100%,""))))</f>
        <v>0.25</v>
      </c>
      <c r="AB9" s="555" t="s">
        <v>828</v>
      </c>
      <c r="AC9" s="49" t="s">
        <v>829</v>
      </c>
      <c r="AD9" s="49" t="s">
        <v>57</v>
      </c>
      <c r="AE9" s="31">
        <f t="shared" si="0"/>
        <v>0.25</v>
      </c>
      <c r="AF9" s="308" t="s">
        <v>216</v>
      </c>
      <c r="AG9" s="31">
        <f t="shared" si="1"/>
        <v>0.15</v>
      </c>
      <c r="AH9" s="31">
        <f t="shared" si="2"/>
        <v>0.4</v>
      </c>
      <c r="AI9" s="308" t="s">
        <v>217</v>
      </c>
      <c r="AJ9" s="296" t="s">
        <v>24</v>
      </c>
      <c r="AK9" s="308" t="s">
        <v>830</v>
      </c>
      <c r="AL9" s="308">
        <f>+AH9*AA9</f>
        <v>0.1</v>
      </c>
      <c r="AM9" s="32">
        <f>+AA9-AL9</f>
        <v>0.15</v>
      </c>
      <c r="AN9" s="388" t="s">
        <v>170</v>
      </c>
      <c r="AO9" s="303" t="s">
        <v>59</v>
      </c>
      <c r="AP9" s="135">
        <v>1</v>
      </c>
      <c r="AQ9" s="40" t="s">
        <v>831</v>
      </c>
      <c r="AR9" s="296" t="s">
        <v>832</v>
      </c>
      <c r="AS9" s="38">
        <v>45292</v>
      </c>
      <c r="AT9" s="38">
        <v>45657</v>
      </c>
      <c r="AU9" s="35" t="s">
        <v>833</v>
      </c>
    </row>
    <row r="10" spans="1:49" ht="105.75" customHeight="1" x14ac:dyDescent="0.25">
      <c r="A10" s="737" t="s">
        <v>51</v>
      </c>
      <c r="B10" s="725" t="s">
        <v>112</v>
      </c>
      <c r="C10" s="725" t="s">
        <v>1212</v>
      </c>
      <c r="D10" s="725" t="s">
        <v>35</v>
      </c>
      <c r="E10" s="725" t="s">
        <v>96</v>
      </c>
      <c r="F10" s="739" t="s">
        <v>834</v>
      </c>
      <c r="G10" s="725" t="s">
        <v>1290</v>
      </c>
      <c r="H10" s="725" t="s">
        <v>835</v>
      </c>
      <c r="I10" s="739" t="s">
        <v>836</v>
      </c>
      <c r="J10" s="725" t="s">
        <v>99</v>
      </c>
      <c r="K10" s="725">
        <v>0.5</v>
      </c>
      <c r="L10" s="735">
        <f>IF(J10="Diaria",+(K10/360),IF(J10="Mensual",+(K10/12),IF(J10="Bimestral",+(K10/6),IF(J10="Trimestral",+(K10/4),IF(J10="Semestral",+(K10/2),IF(J10="Anual",+(K10/1),""))))))</f>
        <v>0.5</v>
      </c>
      <c r="M10" s="725" t="s">
        <v>47</v>
      </c>
      <c r="N10" s="72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725" t="s">
        <v>73</v>
      </c>
      <c r="P10" s="72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25" t="s">
        <v>73</v>
      </c>
      <c r="R10" s="72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20" t="s">
        <v>73</v>
      </c>
      <c r="T10" s="720" t="s">
        <v>73</v>
      </c>
      <c r="U10" s="720">
        <f>+MAX(N10,P10,R10)</f>
        <v>0.4</v>
      </c>
      <c r="V10" s="724" t="str">
        <f>IF(L10&lt;=20%,"Muy baja",IF(L10&lt;=40%,"Baja",IF(L10&lt;=60%,"Media",IF(L10&lt;=80%,"Alta",IF(L10&lt;=100%,"Muy alta",IF(L10&gt;=100%,"Muy alta",""))))))</f>
        <v>Media</v>
      </c>
      <c r="W10" s="723" t="str">
        <f>+IFERROR(VLOOKUP(V10,[10]Fórmula!$F$1:$G$6,2,FALSE),"")</f>
        <v/>
      </c>
      <c r="X10" s="722" t="str">
        <f>IF(U10=20%,"Leve",IF(U10=40%,"Menor",IF(U10=60%,"Moderado",IF(U10=80%,"Mayor",IF(U10=100%,"Catastrófico","")))))</f>
        <v>Menor</v>
      </c>
      <c r="Y10" s="723" t="str">
        <f>+IFERROR(VLOOKUP(X10,[10]Fórmula!$H$1:$I$6,2,FALSE),"")</f>
        <v/>
      </c>
      <c r="Z10" s="732" t="s">
        <v>56</v>
      </c>
      <c r="AA10" s="723">
        <f>IF(Z10="Bajo",25%,IF(Z10="Moderado",50%,IF(Z10="Alto",75%,IF(Z10="Extremo",100%,""))))</f>
        <v>0.5</v>
      </c>
      <c r="AB10" s="740" t="s">
        <v>837</v>
      </c>
      <c r="AC10" s="49" t="s">
        <v>838</v>
      </c>
      <c r="AD10" s="49" t="s">
        <v>57</v>
      </c>
      <c r="AE10" s="31">
        <f t="shared" si="0"/>
        <v>0.25</v>
      </c>
      <c r="AF10" s="308" t="s">
        <v>216</v>
      </c>
      <c r="AG10" s="31">
        <f t="shared" si="1"/>
        <v>0.15</v>
      </c>
      <c r="AH10" s="31">
        <f t="shared" si="2"/>
        <v>0.4</v>
      </c>
      <c r="AI10" s="308" t="s">
        <v>217</v>
      </c>
      <c r="AJ10" s="296" t="s">
        <v>24</v>
      </c>
      <c r="AK10" s="308" t="s">
        <v>839</v>
      </c>
      <c r="AL10" s="308">
        <f>+AA10*AH10</f>
        <v>0.2</v>
      </c>
      <c r="AM10" s="32">
        <f>+AA10-AL10</f>
        <v>0.3</v>
      </c>
      <c r="AN10" s="808" t="str">
        <f>+IF(C10="Corrupción","Moderado",IF(AM11&lt;=25%,"Bajo",IF(AM11&lt;=50%,"Moderado",IF(AM11&lt;=75%,"Alto",IF(AM11&gt;75%,"Extremo","")))))</f>
        <v>Bajo</v>
      </c>
      <c r="AO10" s="734" t="s">
        <v>59</v>
      </c>
      <c r="AP10" s="135">
        <v>1</v>
      </c>
      <c r="AQ10" s="29" t="s">
        <v>840</v>
      </c>
      <c r="AR10" s="296" t="s">
        <v>841</v>
      </c>
      <c r="AS10" s="36">
        <v>45292</v>
      </c>
      <c r="AT10" s="36">
        <v>45657</v>
      </c>
      <c r="AU10" s="308" t="s">
        <v>842</v>
      </c>
    </row>
    <row r="11" spans="1:49" ht="88.15" customHeight="1" x14ac:dyDescent="0.25">
      <c r="A11" s="737"/>
      <c r="B11" s="725"/>
      <c r="C11" s="725"/>
      <c r="D11" s="725"/>
      <c r="E11" s="725"/>
      <c r="F11" s="739"/>
      <c r="G11" s="725"/>
      <c r="H11" s="725"/>
      <c r="I11" s="739"/>
      <c r="J11" s="725"/>
      <c r="K11" s="725"/>
      <c r="L11" s="735"/>
      <c r="M11" s="725"/>
      <c r="N11" s="725"/>
      <c r="O11" s="725"/>
      <c r="P11" s="725"/>
      <c r="Q11" s="725"/>
      <c r="R11" s="725"/>
      <c r="S11" s="720"/>
      <c r="T11" s="720"/>
      <c r="U11" s="720"/>
      <c r="V11" s="724"/>
      <c r="W11" s="723"/>
      <c r="X11" s="722"/>
      <c r="Y11" s="723"/>
      <c r="Z11" s="732"/>
      <c r="AA11" s="723"/>
      <c r="AB11" s="740"/>
      <c r="AC11" s="49" t="s">
        <v>843</v>
      </c>
      <c r="AD11" s="49" t="s">
        <v>57</v>
      </c>
      <c r="AE11" s="31">
        <f t="shared" si="0"/>
        <v>0.25</v>
      </c>
      <c r="AF11" s="308" t="s">
        <v>216</v>
      </c>
      <c r="AG11" s="31">
        <f t="shared" si="1"/>
        <v>0.15</v>
      </c>
      <c r="AH11" s="31">
        <f t="shared" si="2"/>
        <v>0.4</v>
      </c>
      <c r="AI11" s="308" t="s">
        <v>217</v>
      </c>
      <c r="AJ11" s="296" t="s">
        <v>41</v>
      </c>
      <c r="AK11" s="308"/>
      <c r="AL11" s="308">
        <f>+AM10*AH11</f>
        <v>0.12</v>
      </c>
      <c r="AM11" s="32">
        <f>+AM10-AL11</f>
        <v>0.18</v>
      </c>
      <c r="AN11" s="808"/>
      <c r="AO11" s="734"/>
      <c r="AP11" s="141">
        <v>2</v>
      </c>
      <c r="AQ11" s="29" t="s">
        <v>844</v>
      </c>
      <c r="AR11" s="296" t="s">
        <v>841</v>
      </c>
      <c r="AS11" s="36">
        <v>45292</v>
      </c>
      <c r="AT11" s="36">
        <v>45657</v>
      </c>
      <c r="AU11" s="296" t="s">
        <v>845</v>
      </c>
    </row>
    <row r="12" spans="1:49" ht="170.45" customHeight="1" thickBot="1" x14ac:dyDescent="0.3">
      <c r="A12" s="884" t="s">
        <v>218</v>
      </c>
      <c r="B12" s="885" t="s">
        <v>112</v>
      </c>
      <c r="C12" s="885" t="s">
        <v>58</v>
      </c>
      <c r="D12" s="885" t="s">
        <v>79</v>
      </c>
      <c r="E12" s="885" t="s">
        <v>80</v>
      </c>
      <c r="F12" s="885" t="s">
        <v>290</v>
      </c>
      <c r="G12" s="885" t="s">
        <v>291</v>
      </c>
      <c r="H12" s="885" t="s">
        <v>846</v>
      </c>
      <c r="I12" s="889" t="s">
        <v>293</v>
      </c>
      <c r="J12" s="885" t="s">
        <v>33</v>
      </c>
      <c r="K12" s="885">
        <v>0</v>
      </c>
      <c r="L12" s="887">
        <f>IF(J12="Diaria",+(K12/360),IF(J12="Mensual",+(K12/12),IF(J12="Bimestral",+(K12/6),IF(J12="Trimestral",+(K12/4),IF(J12="Semestral",+(K12/2),IF(J12="Anual",+(K12/1),""))))))</f>
        <v>0</v>
      </c>
      <c r="M12" s="885" t="s">
        <v>30</v>
      </c>
      <c r="N12" s="88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885" t="s">
        <v>48</v>
      </c>
      <c r="P12" s="88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885" t="s">
        <v>73</v>
      </c>
      <c r="R12" s="88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888" t="s">
        <v>72</v>
      </c>
      <c r="T12" s="888" t="s">
        <v>61</v>
      </c>
      <c r="U12" s="888">
        <f>+MAX(N12,P12,R12)</f>
        <v>0.4</v>
      </c>
      <c r="V12" s="896" t="str">
        <f>IF(L12&lt;=20%,"Muy baja",IF(L12&lt;=40%,"Baja",IF(L12&lt;=60%,"Media",IF(L12&lt;=80%,"Alta",IF(L12&lt;=100%,"Muy alta",IF(L12&gt;=100%,"Muy alta",""))))))</f>
        <v>Muy baja</v>
      </c>
      <c r="W12" s="891" t="str">
        <f>+IFERROR(VLOOKUP(V12,[10]Fórmula!$F$1:$G$6,2,FALSE),"")</f>
        <v/>
      </c>
      <c r="X12" s="897" t="s">
        <v>56</v>
      </c>
      <c r="Y12" s="891" t="str">
        <f>+IFERROR(VLOOKUP(X12,[10]Fórmula!$H$1:$I$6,2,FALSE),"")</f>
        <v/>
      </c>
      <c r="Z12" s="893" t="s">
        <v>56</v>
      </c>
      <c r="AA12" s="891">
        <f>IF(Z12="Bajo",25%,IF(Z12="Moderado",50%,IF(Z12="Alto",75%,IF(Z12="Extremo",100%,""))))</f>
        <v>0.5</v>
      </c>
      <c r="AB12" s="556" t="s">
        <v>294</v>
      </c>
      <c r="AC12" s="28" t="s">
        <v>812</v>
      </c>
      <c r="AD12" s="28" t="s">
        <v>57</v>
      </c>
      <c r="AE12" s="37">
        <f t="shared" si="0"/>
        <v>0.25</v>
      </c>
      <c r="AF12" s="322" t="s">
        <v>216</v>
      </c>
      <c r="AG12" s="37">
        <f t="shared" si="1"/>
        <v>0.15</v>
      </c>
      <c r="AH12" s="37">
        <f t="shared" si="2"/>
        <v>0.4</v>
      </c>
      <c r="AI12" s="322" t="s">
        <v>217</v>
      </c>
      <c r="AJ12" s="286" t="s">
        <v>41</v>
      </c>
      <c r="AK12" s="336" t="s">
        <v>813</v>
      </c>
      <c r="AL12" s="322">
        <f>+AA12*AH12</f>
        <v>0.2</v>
      </c>
      <c r="AM12" s="369">
        <f>+AA12-AL12</f>
        <v>0.3</v>
      </c>
      <c r="AN12" s="893" t="str">
        <f>+IF(C12="Corrupción","Moderado",IF(AM13&lt;=25%,"Bajo",IF(AM13&lt;=50%,"Moderado",IF(AM13&lt;=75%,"Alto",IF(AM13&gt;75%,"Extremo","")))))</f>
        <v>Moderado</v>
      </c>
      <c r="AO12" s="894" t="s">
        <v>59</v>
      </c>
      <c r="AP12" s="137">
        <v>1</v>
      </c>
      <c r="AQ12" s="367" t="s">
        <v>814</v>
      </c>
      <c r="AR12" s="95" t="s">
        <v>276</v>
      </c>
      <c r="AS12" s="14">
        <v>45607</v>
      </c>
      <c r="AT12" s="14">
        <v>45657</v>
      </c>
      <c r="AU12" s="322" t="s">
        <v>300</v>
      </c>
    </row>
    <row r="13" spans="1:49" ht="170.45" customHeight="1" thickBot="1" x14ac:dyDescent="0.3">
      <c r="A13" s="779"/>
      <c r="B13" s="782"/>
      <c r="C13" s="782"/>
      <c r="D13" s="782"/>
      <c r="E13" s="782"/>
      <c r="F13" s="782"/>
      <c r="G13" s="782"/>
      <c r="H13" s="782"/>
      <c r="I13" s="890"/>
      <c r="J13" s="782"/>
      <c r="K13" s="782"/>
      <c r="L13" s="792"/>
      <c r="M13" s="782"/>
      <c r="N13" s="782"/>
      <c r="O13" s="782"/>
      <c r="P13" s="782"/>
      <c r="Q13" s="782"/>
      <c r="R13" s="782"/>
      <c r="S13" s="795"/>
      <c r="T13" s="795"/>
      <c r="U13" s="795"/>
      <c r="V13" s="836"/>
      <c r="W13" s="892"/>
      <c r="X13" s="801"/>
      <c r="Y13" s="892"/>
      <c r="Z13" s="838"/>
      <c r="AA13" s="892"/>
      <c r="AB13" s="556" t="s">
        <v>294</v>
      </c>
      <c r="AC13" s="28" t="s">
        <v>817</v>
      </c>
      <c r="AD13" s="28" t="s">
        <v>57</v>
      </c>
      <c r="AE13" s="37">
        <f t="shared" si="0"/>
        <v>0.25</v>
      </c>
      <c r="AF13" s="322" t="s">
        <v>216</v>
      </c>
      <c r="AG13" s="37">
        <f t="shared" si="1"/>
        <v>0.15</v>
      </c>
      <c r="AH13" s="37">
        <f t="shared" si="2"/>
        <v>0.4</v>
      </c>
      <c r="AI13" s="322" t="s">
        <v>217</v>
      </c>
      <c r="AJ13" s="286" t="s">
        <v>41</v>
      </c>
      <c r="AK13" s="336" t="s">
        <v>818</v>
      </c>
      <c r="AL13" s="322">
        <f>+AA13*AH13</f>
        <v>0</v>
      </c>
      <c r="AM13" s="369">
        <f>+AA13-AL13</f>
        <v>0</v>
      </c>
      <c r="AN13" s="838"/>
      <c r="AO13" s="895"/>
      <c r="AP13" s="137">
        <v>2</v>
      </c>
      <c r="AQ13" s="367"/>
      <c r="AR13" s="95" t="s">
        <v>276</v>
      </c>
      <c r="AS13" s="14">
        <v>45607</v>
      </c>
      <c r="AT13" s="14">
        <v>45657</v>
      </c>
      <c r="AU13" s="322" t="s">
        <v>300</v>
      </c>
    </row>
    <row r="14" spans="1:49" ht="199.5" customHeight="1" thickBot="1" x14ac:dyDescent="0.3">
      <c r="A14" s="305" t="s">
        <v>218</v>
      </c>
      <c r="B14" s="351" t="s">
        <v>112</v>
      </c>
      <c r="C14" s="285" t="s">
        <v>92</v>
      </c>
      <c r="D14" s="285" t="s">
        <v>79</v>
      </c>
      <c r="E14" s="285" t="s">
        <v>36</v>
      </c>
      <c r="F14" s="307" t="s">
        <v>598</v>
      </c>
      <c r="G14" s="285" t="s">
        <v>599</v>
      </c>
      <c r="H14" s="285" t="s">
        <v>600</v>
      </c>
      <c r="I14" s="307" t="s">
        <v>601</v>
      </c>
      <c r="J14" s="285" t="s">
        <v>66</v>
      </c>
      <c r="K14" s="285">
        <v>1</v>
      </c>
      <c r="L14" s="288">
        <v>2.7777777777777779E-3</v>
      </c>
      <c r="M14" s="285" t="s">
        <v>30</v>
      </c>
      <c r="N14" s="2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5" t="s">
        <v>64</v>
      </c>
      <c r="P14" s="2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5" t="s">
        <v>73</v>
      </c>
      <c r="R14" s="2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81" t="s">
        <v>60</v>
      </c>
      <c r="T14" s="281" t="s">
        <v>45</v>
      </c>
      <c r="U14" s="281">
        <f>+MAX(N14,P14,R14)</f>
        <v>0.6</v>
      </c>
      <c r="V14" s="292" t="str">
        <f>IF(L14&lt;=20%,"Muy baja",IF(L14&lt;=40%,"Baja",IF(L14&lt;=60%,"Media",IF(L14&lt;=80%,"Alta",IF(L14&lt;=100%,"Muy alta",IF(L14&gt;=100%,"Muy alta",""))))))</f>
        <v>Muy baja</v>
      </c>
      <c r="W14" s="274">
        <f>+IFERROR(VLOOKUP(V14,Fórmula!$F$1:$G$6,2,FALSE),"")</f>
        <v>0.2</v>
      </c>
      <c r="X14" s="283" t="str">
        <f>IF(U14=20%,"Leve",IF(U14=40%,"Menor",IF(U14=60%,"Moderado",IF(U14=80%,"Mayor",IF(U14=100%,"Catastrófico","")))))</f>
        <v>Moderado</v>
      </c>
      <c r="Y14" s="300" t="s">
        <v>56</v>
      </c>
      <c r="Z14" s="278" t="str">
        <f>+IFERROR(VLOOKUP(V14&amp;X14,Fórmula!$C$2:$D$26,2,FALSE),"")</f>
        <v>Moderado</v>
      </c>
      <c r="AA14" s="300" t="s">
        <v>56</v>
      </c>
      <c r="AB14" s="557" t="s">
        <v>602</v>
      </c>
      <c r="AC14" s="58" t="s">
        <v>644</v>
      </c>
      <c r="AD14" s="50" t="s">
        <v>57</v>
      </c>
      <c r="AE14" s="50" t="s">
        <v>57</v>
      </c>
      <c r="AF14" s="22">
        <f t="shared" ref="AF14" si="3">IF(AE14="Preventivo",25%,IF(AE14="Detectivo",15%,IF(AE14="Correctivo",10%,"")))</f>
        <v>0.25</v>
      </c>
      <c r="AG14" s="307" t="s">
        <v>216</v>
      </c>
      <c r="AH14" s="22">
        <f t="shared" ref="AH14" si="4">IF(AG14="Manual",15%,IF(AG14="Automático",25%,""))</f>
        <v>0.15</v>
      </c>
      <c r="AI14" s="22">
        <f t="shared" ref="AI14" si="5">+AH14+AF14</f>
        <v>0.4</v>
      </c>
      <c r="AJ14" s="285" t="s">
        <v>24</v>
      </c>
      <c r="AK14" s="307" t="s">
        <v>643</v>
      </c>
      <c r="AL14" s="285" t="s">
        <v>24</v>
      </c>
      <c r="AM14" s="307" t="s">
        <v>643</v>
      </c>
      <c r="AN14" s="343" t="s">
        <v>56</v>
      </c>
      <c r="AO14" s="420" t="s">
        <v>59</v>
      </c>
      <c r="AP14" s="414">
        <v>1</v>
      </c>
      <c r="AQ14" s="290" t="s">
        <v>604</v>
      </c>
      <c r="AR14" s="247" t="s">
        <v>157</v>
      </c>
      <c r="AS14" s="30">
        <v>45292</v>
      </c>
      <c r="AT14" s="30">
        <v>45657</v>
      </c>
      <c r="AU14" s="30" t="s">
        <v>605</v>
      </c>
    </row>
    <row r="15" spans="1:49" s="621" customFormat="1" ht="409.5" x14ac:dyDescent="0.2">
      <c r="A15" s="606" t="s">
        <v>51</v>
      </c>
      <c r="B15" s="29" t="s">
        <v>1281</v>
      </c>
      <c r="C15" s="29" t="s">
        <v>58</v>
      </c>
      <c r="D15" s="29" t="s">
        <v>79</v>
      </c>
      <c r="E15" s="29" t="s">
        <v>80</v>
      </c>
      <c r="F15" s="41" t="s">
        <v>1278</v>
      </c>
      <c r="G15" s="185" t="s">
        <v>534</v>
      </c>
      <c r="H15" s="626" t="s">
        <v>1279</v>
      </c>
      <c r="I15" s="41" t="s">
        <v>1280</v>
      </c>
      <c r="J15" s="607" t="s">
        <v>95</v>
      </c>
      <c r="K15" s="608">
        <v>1</v>
      </c>
      <c r="L15" s="609">
        <f>IF(J15="Diaria",+(K15/360),IF(J15="Mensual",+(K15/12),IF(J15="Bimestral",+(K15/6),IF(J15="Trimestral",+(K15/4),IF(J15="Semestral",+(K15/2),IF(J15="Anual",+(K15/1),""))))))</f>
        <v>0.5</v>
      </c>
      <c r="M15" s="608" t="s">
        <v>47</v>
      </c>
      <c r="N15" s="592">
        <f t="shared" ref="N15" si="6">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10" t="s">
        <v>76</v>
      </c>
      <c r="P15" s="592" t="str">
        <f t="shared" ref="P15" si="7">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08" t="s">
        <v>73</v>
      </c>
      <c r="R15" s="59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11" t="s">
        <v>60</v>
      </c>
      <c r="T15" s="611" t="s">
        <v>73</v>
      </c>
      <c r="U15" s="612">
        <f>+MAX(N15,P15,R15)</f>
        <v>0.4</v>
      </c>
      <c r="V15" s="613" t="str">
        <f>IF(L15&lt;=20%,"Muy baja",IF(L15&lt;=40%,"Baja",IF(L15&lt;=60%,"Media",IF(L15&lt;=80%,"Alta",IF(L15&lt;=100%,"Muy alta",IF(L15&gt;=100%,"Muy alta",""))))))</f>
        <v>Media</v>
      </c>
      <c r="W15" s="614">
        <f>+IFERROR(VLOOKUP(V15,[3]Fórmula!$F$1:$G$6,2,FALSE),"")</f>
        <v>0.6</v>
      </c>
      <c r="X15" s="615" t="s">
        <v>56</v>
      </c>
      <c r="Y15" s="614">
        <f>+IFERROR(VLOOKUP(X15,[3]Fórmula!$H$1:$I$6,2,FALSE),"")</f>
        <v>0.6</v>
      </c>
      <c r="Z15" s="615" t="str">
        <f>+IFERROR(VLOOKUP(V15&amp;X15,[3]Fórmula!$C$2:$D$26,2,FALSE),"")</f>
        <v>Moderado</v>
      </c>
      <c r="AA15" s="616">
        <f>IF(Z15="Bajo",25%,IF(Z15="Moderado",50%,IF(Z15="Alto",75%,IF(Z15="Extremo",100%,""))))</f>
        <v>0.5</v>
      </c>
      <c r="AB15" s="617"/>
      <c r="AC15" s="607" t="s">
        <v>1328</v>
      </c>
      <c r="AD15" s="41" t="s">
        <v>57</v>
      </c>
      <c r="AE15" s="593">
        <f t="shared" ref="AE15" si="8">IF(AD15="Preventivo",25%,IF(AD15="Detectivo",15%,IF(AD15="Correctivo",10%,"")))</f>
        <v>0.25</v>
      </c>
      <c r="AF15" s="41" t="s">
        <v>216</v>
      </c>
      <c r="AG15" s="593">
        <f t="shared" ref="AG15" si="9">IF(AF15="Manual",15%,IF(AF15="Automático",25%,""))</f>
        <v>0.15</v>
      </c>
      <c r="AH15" s="593">
        <f t="shared" ref="AH15" si="10">+AG15+AE15</f>
        <v>0.4</v>
      </c>
      <c r="AI15" s="41" t="s">
        <v>217</v>
      </c>
      <c r="AJ15" s="41" t="s">
        <v>24</v>
      </c>
      <c r="AK15" s="41" t="s">
        <v>1329</v>
      </c>
      <c r="AL15" s="29">
        <f>+AA15*AH15</f>
        <v>0.2</v>
      </c>
      <c r="AM15" s="618">
        <f>+AA15-AL15</f>
        <v>0.3</v>
      </c>
      <c r="AN15" s="619" t="str">
        <f>IF(AM15&lt;=25%,"Bajo",IF(AM15&lt;=50%,"Moderado",IF(AM15&lt;=75%,"Alto",IF(AM15&gt;75%,"Extremo",""))))</f>
        <v>Moderado</v>
      </c>
      <c r="AO15" s="620" t="s">
        <v>59</v>
      </c>
      <c r="AP15" s="185"/>
      <c r="AQ15" s="47"/>
      <c r="AR15" s="622"/>
      <c r="AS15" s="622"/>
      <c r="AT15" s="47"/>
      <c r="AU15" s="623"/>
    </row>
    <row r="1048574" spans="41:41" ht="15" customHeight="1" thickBot="1" x14ac:dyDescent="0.3"/>
    <row r="1048575" spans="41:41" ht="15" customHeight="1" x14ac:dyDescent="0.25">
      <c r="AO1048575" s="418"/>
    </row>
  </sheetData>
  <sheetProtection formatCells="0" formatColumns="0" formatRows="0"/>
  <autoFilter ref="A3:XDP12" xr:uid="{00000000-0001-0000-0800-000000000000}">
    <filterColumn colId="6" showButton="0"/>
    <filterColumn colId="35" showButton="0"/>
    <filterColumn colId="37" showButton="0"/>
    <filterColumn colId="38" showButton="0"/>
    <filterColumn colId="41" showButton="0"/>
  </autoFilter>
  <mergeCells count="108">
    <mergeCell ref="A1:AU1"/>
    <mergeCell ref="A2:T3"/>
    <mergeCell ref="U2:AB3"/>
    <mergeCell ref="AC2:AK2"/>
    <mergeCell ref="AM2:AO2"/>
    <mergeCell ref="AP2:AU2"/>
    <mergeCell ref="AC3:AC4"/>
    <mergeCell ref="AD3:AG3"/>
    <mergeCell ref="AH3:AH4"/>
    <mergeCell ref="AI3:AK3"/>
    <mergeCell ref="AL3:AN4"/>
    <mergeCell ref="AO3:AO4"/>
    <mergeCell ref="AP3:AQ4"/>
    <mergeCell ref="AR3:AR4"/>
    <mergeCell ref="AS3:AS4"/>
    <mergeCell ref="AT3:AT4"/>
    <mergeCell ref="AU3:AU4"/>
    <mergeCell ref="G4:H4"/>
    <mergeCell ref="AJ4:AK4"/>
    <mergeCell ref="AA12:AA13"/>
    <mergeCell ref="AN12:AN13"/>
    <mergeCell ref="AO12:AO13"/>
    <mergeCell ref="V12:V13"/>
    <mergeCell ref="X12:X13"/>
    <mergeCell ref="Z12:Z13"/>
    <mergeCell ref="N12:N13"/>
    <mergeCell ref="P12:P13"/>
    <mergeCell ref="R12:R13"/>
    <mergeCell ref="U12:U13"/>
    <mergeCell ref="W12:W13"/>
    <mergeCell ref="Y12:Y13"/>
    <mergeCell ref="M12:M13"/>
    <mergeCell ref="O12:O13"/>
    <mergeCell ref="Q12:Q13"/>
    <mergeCell ref="S12:S13"/>
    <mergeCell ref="T12:T13"/>
    <mergeCell ref="F12:F13"/>
    <mergeCell ref="G12:G13"/>
    <mergeCell ref="H12:H13"/>
    <mergeCell ref="I12:I13"/>
    <mergeCell ref="J12:J13"/>
    <mergeCell ref="K12:K13"/>
    <mergeCell ref="A12:A13"/>
    <mergeCell ref="B12:B13"/>
    <mergeCell ref="C12:C13"/>
    <mergeCell ref="D12:D13"/>
    <mergeCell ref="E12:E13"/>
    <mergeCell ref="Z5:Z8"/>
    <mergeCell ref="Y5:Y8"/>
    <mergeCell ref="X5:X8"/>
    <mergeCell ref="H5:H8"/>
    <mergeCell ref="J5:J8"/>
    <mergeCell ref="K5:K8"/>
    <mergeCell ref="L5:L8"/>
    <mergeCell ref="E5:E8"/>
    <mergeCell ref="F5:F8"/>
    <mergeCell ref="G5:G8"/>
    <mergeCell ref="A10:A11"/>
    <mergeCell ref="B10:B11"/>
    <mergeCell ref="C10:C11"/>
    <mergeCell ref="D10:D11"/>
    <mergeCell ref="E10:E11"/>
    <mergeCell ref="K10:K11"/>
    <mergeCell ref="L10:L11"/>
    <mergeCell ref="N5:N8"/>
    <mergeCell ref="L12:L13"/>
    <mergeCell ref="V10:V11"/>
    <mergeCell ref="W10:W11"/>
    <mergeCell ref="U10:U11"/>
    <mergeCell ref="S10:S11"/>
    <mergeCell ref="T10:T11"/>
    <mergeCell ref="S5:S8"/>
    <mergeCell ref="U5:U8"/>
    <mergeCell ref="T5:T8"/>
    <mergeCell ref="AO5:AO8"/>
    <mergeCell ref="AN5:AN8"/>
    <mergeCell ref="V5:V8"/>
    <mergeCell ref="W5:W8"/>
    <mergeCell ref="AA5:AA8"/>
    <mergeCell ref="AB5:AB8"/>
    <mergeCell ref="AO10:AO11"/>
    <mergeCell ref="AN10:AN11"/>
    <mergeCell ref="AB10:AB11"/>
    <mergeCell ref="X10:X11"/>
    <mergeCell ref="Y10:Y11"/>
    <mergeCell ref="Z10:Z11"/>
    <mergeCell ref="AA10:AA11"/>
    <mergeCell ref="I5:I8"/>
    <mergeCell ref="A5:A8"/>
    <mergeCell ref="B5:B8"/>
    <mergeCell ref="C5:C8"/>
    <mergeCell ref="R10:R11"/>
    <mergeCell ref="H10:H11"/>
    <mergeCell ref="I10:I11"/>
    <mergeCell ref="G10:G11"/>
    <mergeCell ref="F10:F11"/>
    <mergeCell ref="J10:J11"/>
    <mergeCell ref="M10:M11"/>
    <mergeCell ref="N10:N11"/>
    <mergeCell ref="O10:O11"/>
    <mergeCell ref="P10:P11"/>
    <mergeCell ref="Q10:Q11"/>
    <mergeCell ref="Q5:Q8"/>
    <mergeCell ref="R5:R8"/>
    <mergeCell ref="O5:O8"/>
    <mergeCell ref="M5:M8"/>
    <mergeCell ref="P5:P8"/>
    <mergeCell ref="D5:D8"/>
  </mergeCells>
  <conditionalFormatting sqref="AC8 AJ14:AM14 AR14">
    <cfRule type="containsText" dxfId="675" priority="81" operator="containsText" text="BAJA">
      <formula>NOT(ISERROR(SEARCH("BAJA",AC8)))</formula>
    </cfRule>
    <cfRule type="containsText" dxfId="674" priority="82" operator="containsText" text="MEDIA">
      <formula>NOT(ISERROR(SEARCH("MEDIA",AC8)))</formula>
    </cfRule>
    <cfRule type="containsText" dxfId="673" priority="83" operator="containsText" text="ALTA">
      <formula>NOT(ISERROR(SEARCH("ALTA",AC8)))</formula>
    </cfRule>
  </conditionalFormatting>
  <conditionalFormatting sqref="AC10">
    <cfRule type="containsText" dxfId="672" priority="78" operator="containsText" text="BAJA">
      <formula>NOT(ISERROR(SEARCH("BAJA",AC10)))</formula>
    </cfRule>
    <cfRule type="containsText" dxfId="671" priority="79" operator="containsText" text="MEDIA">
      <formula>NOT(ISERROR(SEARCH("MEDIA",AC10)))</formula>
    </cfRule>
    <cfRule type="containsText" dxfId="670" priority="80" operator="containsText" text="ALTA">
      <formula>NOT(ISERROR(SEARCH("ALTA",AC10)))</formula>
    </cfRule>
  </conditionalFormatting>
  <conditionalFormatting sqref="AC12:AC13">
    <cfRule type="containsText" dxfId="669" priority="72" operator="containsText" text="BAJA">
      <formula>NOT(ISERROR(SEARCH("BAJA",AC12)))</formula>
    </cfRule>
    <cfRule type="containsText" dxfId="668" priority="73" operator="containsText" text="MEDIA">
      <formula>NOT(ISERROR(SEARCH("MEDIA",AC12)))</formula>
    </cfRule>
    <cfRule type="containsText" dxfId="667" priority="74" operator="containsText" text="ALTA">
      <formula>NOT(ISERROR(SEARCH("ALTA",AC12)))</formula>
    </cfRule>
  </conditionalFormatting>
  <conditionalFormatting sqref="AI5:AI13 AK9:AM9">
    <cfRule type="containsText" dxfId="666" priority="76" operator="containsText" text="MEDIA">
      <formula>NOT(ISERROR(SEARCH("MEDIA",AI5)))</formula>
    </cfRule>
    <cfRule type="containsText" dxfId="665" priority="75" operator="containsText" text="BAJA">
      <formula>NOT(ISERROR(SEARCH("BAJA",AI5)))</formula>
    </cfRule>
  </conditionalFormatting>
  <conditionalFormatting sqref="AI5:AI13 AK9:AQ9">
    <cfRule type="containsText" dxfId="664" priority="77" operator="containsText" text="ALTA">
      <formula>NOT(ISERROR(SEARCH("ALTA",AI5)))</formula>
    </cfRule>
  </conditionalFormatting>
  <conditionalFormatting sqref="AI15">
    <cfRule type="containsText" dxfId="663" priority="2" operator="containsText" text="MEDIA">
      <formula>NOT(ISERROR(SEARCH("MEDIA",AI15)))</formula>
    </cfRule>
    <cfRule type="containsText" dxfId="662" priority="3" operator="containsText" text="ALTA">
      <formula>NOT(ISERROR(SEARCH("ALTA",AI15)))</formula>
    </cfRule>
    <cfRule type="containsText" dxfId="661" priority="1" operator="containsText" text="BAJA">
      <formula>NOT(ISERROR(SEARCH("BAJA",AI15)))</formula>
    </cfRule>
  </conditionalFormatting>
  <conditionalFormatting sqref="AJ12:AJ13">
    <cfRule type="containsText" dxfId="660" priority="86" operator="containsText" text="ALTA">
      <formula>NOT(ISERROR(SEARCH("ALTA",AJ12)))</formula>
    </cfRule>
    <cfRule type="containsText" dxfId="659" priority="84" operator="containsText" text="BAJA">
      <formula>NOT(ISERROR(SEARCH("BAJA",AJ12)))</formula>
    </cfRule>
    <cfRule type="containsText" dxfId="658" priority="85" operator="containsText" text="MEDIA">
      <formula>NOT(ISERROR(SEARCH("MEDIA",AJ12)))</formula>
    </cfRule>
  </conditionalFormatting>
  <conditionalFormatting sqref="AK8">
    <cfRule type="containsText" dxfId="657" priority="141" operator="containsText" text="ALTA">
      <formula>NOT(ISERROR(SEARCH("ALTA",AK8)))</formula>
    </cfRule>
    <cfRule type="containsText" dxfId="656" priority="140" operator="containsText" text="MEDIA">
      <formula>NOT(ISERROR(SEARCH("MEDIA",AK8)))</formula>
    </cfRule>
    <cfRule type="containsText" dxfId="655" priority="139" operator="containsText" text="BAJA">
      <formula>NOT(ISERROR(SEARCH("BAJA",AK8)))</formula>
    </cfRule>
  </conditionalFormatting>
  <conditionalFormatting sqref="AL5:AM8">
    <cfRule type="containsText" dxfId="654" priority="132" operator="containsText" text="ALTA">
      <formula>NOT(ISERROR(SEARCH("ALTA",AL5)))</formula>
    </cfRule>
    <cfRule type="containsText" dxfId="653" priority="131" operator="containsText" text="MEDIA">
      <formula>NOT(ISERROR(SEARCH("MEDIA",AL5)))</formula>
    </cfRule>
    <cfRule type="containsText" dxfId="652" priority="130" operator="containsText" text="BAJA">
      <formula>NOT(ISERROR(SEARCH("BAJA",AL5)))</formula>
    </cfRule>
  </conditionalFormatting>
  <conditionalFormatting sqref="AL10:AM10">
    <cfRule type="cellIs" dxfId="651" priority="108" operator="between">
      <formula>51%</formula>
      <formula>75%</formula>
    </cfRule>
    <cfRule type="cellIs" dxfId="650" priority="109" operator="between">
      <formula>26%</formula>
      <formula>50%</formula>
    </cfRule>
    <cfRule type="cellIs" dxfId="649" priority="110" operator="between">
      <formula>0%</formula>
      <formula>25%</formula>
    </cfRule>
    <cfRule type="containsText" dxfId="648" priority="112" operator="containsText" text="MEDIA">
      <formula>NOT(ISERROR(SEARCH("MEDIA",AL10)))</formula>
    </cfRule>
    <cfRule type="containsText" dxfId="647" priority="113" operator="containsText" text="ALTA">
      <formula>NOT(ISERROR(SEARCH("ALTA",AL10)))</formula>
    </cfRule>
    <cfRule type="containsText" dxfId="646" priority="111" operator="containsText" text="BAJA">
      <formula>NOT(ISERROR(SEARCH("BAJA",AL10)))</formula>
    </cfRule>
    <cfRule type="cellIs" dxfId="645" priority="107" operator="greaterThan">
      <formula>75%</formula>
    </cfRule>
  </conditionalFormatting>
  <conditionalFormatting sqref="AL11:AM11">
    <cfRule type="containsText" dxfId="644" priority="105" operator="containsText" text="MEDIA">
      <formula>NOT(ISERROR(SEARCH("MEDIA",AL11)))</formula>
    </cfRule>
    <cfRule type="containsText" dxfId="643" priority="106" operator="containsText" text="ALTA">
      <formula>NOT(ISERROR(SEARCH("ALTA",AL11)))</formula>
    </cfRule>
    <cfRule type="containsText" dxfId="642" priority="104" operator="containsText" text="BAJA">
      <formula>NOT(ISERROR(SEARCH("BAJA",AL11)))</formula>
    </cfRule>
  </conditionalFormatting>
  <conditionalFormatting sqref="AL12:AM13">
    <cfRule type="containsText" dxfId="641" priority="91" operator="containsText" text="BAJA">
      <formula>NOT(ISERROR(SEARCH("BAJA",AL12)))</formula>
    </cfRule>
    <cfRule type="containsText" dxfId="640" priority="92" operator="containsText" text="MEDIA">
      <formula>NOT(ISERROR(SEARCH("MEDIA",AL12)))</formula>
    </cfRule>
    <cfRule type="containsText" dxfId="639" priority="93" operator="containsText" text="ALTA">
      <formula>NOT(ISERROR(SEARCH("ALTA",AL12)))</formula>
    </cfRule>
    <cfRule type="cellIs" dxfId="638" priority="90" operator="between">
      <formula>0%</formula>
      <formula>25%</formula>
    </cfRule>
    <cfRule type="cellIs" dxfId="637" priority="89" operator="between">
      <formula>26%</formula>
      <formula>50%</formula>
    </cfRule>
    <cfRule type="cellIs" dxfId="636" priority="88" operator="between">
      <formula>51%</formula>
      <formula>75%</formula>
    </cfRule>
    <cfRule type="cellIs" dxfId="635" priority="87" operator="greaterThan">
      <formula>75%</formula>
    </cfRule>
  </conditionalFormatting>
  <conditionalFormatting sqref="AL15:AM15">
    <cfRule type="cellIs" dxfId="634" priority="4" operator="greaterThan">
      <formula>75%</formula>
    </cfRule>
    <cfRule type="cellIs" dxfId="633" priority="5" operator="between">
      <formula>51%</formula>
      <formula>75%</formula>
    </cfRule>
    <cfRule type="cellIs" dxfId="632" priority="6" operator="between">
      <formula>26%</formula>
      <formula>50%</formula>
    </cfRule>
    <cfRule type="cellIs" dxfId="631" priority="7" operator="between">
      <formula>0%</formula>
      <formula>25%</formula>
    </cfRule>
    <cfRule type="containsText" dxfId="630" priority="9" operator="containsText" text="MEDIA">
      <formula>NOT(ISERROR(SEARCH("MEDIA",AL15)))</formula>
    </cfRule>
    <cfRule type="containsText" dxfId="629" priority="8" operator="containsText" text="BAJA">
      <formula>NOT(ISERROR(SEARCH("BAJA",AL15)))</formula>
    </cfRule>
    <cfRule type="containsText" dxfId="628" priority="10" operator="containsText" text="ALTA">
      <formula>NOT(ISERROR(SEARCH("ALTA",AL15)))</formula>
    </cfRule>
  </conditionalFormatting>
  <conditionalFormatting sqref="AM5:AM9">
    <cfRule type="cellIs" dxfId="627" priority="126" operator="greaterThan">
      <formula>75%</formula>
    </cfRule>
    <cfRule type="cellIs" dxfId="626" priority="127" operator="between">
      <formula>51%</formula>
      <formula>75%</formula>
    </cfRule>
    <cfRule type="cellIs" dxfId="625" priority="129" operator="between">
      <formula>0%</formula>
      <formula>25%</formula>
    </cfRule>
    <cfRule type="cellIs" dxfId="624" priority="128" operator="between">
      <formula>26%</formula>
      <formula>50%</formula>
    </cfRule>
  </conditionalFormatting>
  <conditionalFormatting sqref="AM11">
    <cfRule type="cellIs" dxfId="623" priority="100" operator="greaterThan">
      <formula>75%</formula>
    </cfRule>
    <cfRule type="cellIs" dxfId="622" priority="101" operator="between">
      <formula>51%</formula>
      <formula>75%</formula>
    </cfRule>
    <cfRule type="cellIs" dxfId="621" priority="102" operator="between">
      <formula>26%</formula>
      <formula>50%</formula>
    </cfRule>
    <cfRule type="cellIs" dxfId="620" priority="103" operator="between">
      <formula>0%</formula>
      <formula>25%</formula>
    </cfRule>
  </conditionalFormatting>
  <conditionalFormatting sqref="AQ9">
    <cfRule type="containsText" dxfId="619" priority="120" operator="containsText" text="BAJA">
      <formula>NOT(ISERROR(SEARCH("BAJA",AQ9)))</formula>
    </cfRule>
    <cfRule type="containsText" dxfId="618" priority="121" operator="containsText" text="MEDIA">
      <formula>NOT(ISERROR(SEARCH("MEDIA",AQ9)))</formula>
    </cfRule>
  </conditionalFormatting>
  <dataValidations count="3">
    <dataValidation type="list" allowBlank="1" showInputMessage="1" showErrorMessage="1" sqref="AF5:AF13 AG14 AF15" xr:uid="{00000000-0002-0000-0800-000004000000}">
      <formula1>"Manual,Automático"</formula1>
    </dataValidation>
    <dataValidation type="list" allowBlank="1" showInputMessage="1" showErrorMessage="1" sqref="AI5:AI13 AI15" xr:uid="{00000000-0002-0000-0800-000001000000}">
      <formula1>"Confiable,No confiable"</formula1>
    </dataValidation>
    <dataValidation type="list" allowBlank="1" showInputMessage="1" showErrorMessage="1" sqref="A5 A9:A12 A14:A15" xr:uid="{00000000-0002-0000-08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A8BD2D1-8CA8-46A1-AEE6-8E0F1E985263}">
          <x14:formula1>
            <xm:f>Listas!$K$2:$K$6</xm:f>
          </x14:formula1>
          <xm:sqref>S14</xm:sqref>
        </x14:dataValidation>
        <x14:dataValidation type="list" allowBlank="1" showInputMessage="1" showErrorMessage="1" xr:uid="{D84153DD-DD35-4742-B989-8EAF66BD849D}">
          <x14:formula1>
            <xm:f>Listas!$M$2:$M$15</xm:f>
          </x14:formula1>
          <xm:sqref>B14</xm:sqref>
        </x14:dataValidation>
        <x14:dataValidation type="list" allowBlank="1" showInputMessage="1" showErrorMessage="1" xr:uid="{A1EC0C52-72E3-4BA1-B6E7-45630F1E2FFF}">
          <x14:formula1>
            <xm:f>Listas!$L$2:$L$5</xm:f>
          </x14:formula1>
          <xm:sqref>T14</xm:sqref>
        </x14:dataValidation>
        <x14:dataValidation type="list" allowBlank="1" showInputMessage="1" showErrorMessage="1" xr:uid="{D0F9E551-71DF-46F7-927D-4A61BB428D66}">
          <x14:formula1>
            <xm:f>Listas!$G$2:$G$11</xm:f>
          </x14:formula1>
          <xm:sqref>C14</xm:sqref>
        </x14:dataValidation>
        <x14:dataValidation type="list" allowBlank="1" showInputMessage="1" showErrorMessage="1" xr:uid="{63D23BA6-9019-451E-9D19-41631437BF20}">
          <x14:formula1>
            <xm:f>Listas!$B$2:$B$7</xm:f>
          </x14:formula1>
          <xm:sqref>D14</xm:sqref>
        </x14:dataValidation>
        <x14:dataValidation type="list" allowBlank="1" showInputMessage="1" showErrorMessage="1" xr:uid="{76F8FDDA-FD2B-4304-8266-C7BF7F4B66BF}">
          <x14:formula1>
            <xm:f>Listas!$H$2:$H$3</xm:f>
          </x14:formula1>
          <xm:sqref>AJ14 AL14</xm:sqref>
        </x14:dataValidation>
        <x14:dataValidation type="list" allowBlank="1" showInputMessage="1" showErrorMessage="1" xr:uid="{ABC1353B-F1F9-4830-BEFD-24F95AB86CF1}">
          <x14:formula1>
            <xm:f>Listas!$C$2:$C$8</xm:f>
          </x14:formula1>
          <xm:sqref>E14</xm:sqref>
        </x14:dataValidation>
        <x14:dataValidation type="list" allowBlank="1" showInputMessage="1" showErrorMessage="1" xr:uid="{1470661C-8CEB-4A59-8B20-C637B6198DA7}">
          <x14:formula1>
            <xm:f>Listas!$F$2:$F$4</xm:f>
          </x14:formula1>
          <xm:sqref>AD14:AE14</xm:sqref>
        </x14:dataValidation>
        <x14:dataValidation type="list" allowBlank="1" showInputMessage="1" showErrorMessage="1" xr:uid="{31DEA624-3CD5-4764-94F2-F4E955F2EB61}">
          <x14:formula1>
            <xm:f>Listas!$Q$2:$Q$8</xm:f>
          </x14:formula1>
          <xm:sqref>J14</xm:sqref>
        </x14:dataValidation>
        <x14:dataValidation type="list" allowBlank="1" showInputMessage="1" showErrorMessage="1" xr:uid="{B50B51A6-10B0-4D9B-8989-8BD56054DD61}">
          <x14:formula1>
            <xm:f>Listas!$P$2:$P$7</xm:f>
          </x14:formula1>
          <xm:sqref>Q14</xm:sqref>
        </x14:dataValidation>
        <x14:dataValidation type="list" allowBlank="1" showInputMessage="1" showErrorMessage="1" xr:uid="{AA84866A-EB66-46FB-A5D9-6831603C7F44}">
          <x14:formula1>
            <xm:f>Listas!$O$2:$O$7</xm:f>
          </x14:formula1>
          <xm:sqref>O14</xm:sqref>
        </x14:dataValidation>
        <x14:dataValidation type="list" allowBlank="1" showInputMessage="1" showErrorMessage="1" xr:uid="{F0E90B33-7F47-4322-A6FC-1827AF61D542}">
          <x14:formula1>
            <xm:f>Listas!$N$2:$N$7</xm:f>
          </x14:formula1>
          <xm:sqref>M14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9"/>
  <sheetViews>
    <sheetView topLeftCell="AQ1" zoomScale="85" zoomScaleNormal="70" workbookViewId="0">
      <pane ySplit="3" topLeftCell="A4" activePane="bottomLeft" state="frozen"/>
      <selection activeCell="G4" sqref="G4:G13"/>
      <selection pane="bottomLeft" activeCell="AV1" sqref="AV1:AW1"/>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28515625" style="2" customWidth="1"/>
    <col min="29" max="29" width="60.71093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3.7109375" style="5" customWidth="1"/>
    <col min="43" max="43" width="17" style="4" customWidth="1"/>
    <col min="44" max="45" width="11.5703125" style="3" customWidth="1"/>
    <col min="46" max="46" width="21.85546875" style="2" customWidth="1"/>
    <col min="47" max="47" width="14.85546875" style="1" customWidth="1"/>
    <col min="48" max="201" width="11.5703125" style="1"/>
    <col min="202" max="202" width="21.85546875" style="1" customWidth="1"/>
    <col min="203" max="203" width="13.85546875" style="1" customWidth="1"/>
    <col min="204" max="204" width="38.7109375" style="1" customWidth="1"/>
    <col min="205" max="205" width="3" style="1" bestFit="1" customWidth="1"/>
    <col min="206" max="206" width="32.28515625" style="1" customWidth="1"/>
    <col min="207" max="207" width="46.28515625" style="1" customWidth="1"/>
    <col min="208" max="208" width="19" style="1" customWidth="1"/>
    <col min="209" max="209" width="0" style="1" hidden="1" customWidth="1"/>
    <col min="210" max="210" width="17.7109375" style="1" customWidth="1"/>
    <col min="211" max="211" width="0" style="1" hidden="1" customWidth="1"/>
    <col min="212" max="212" width="22.28515625" style="1" customWidth="1"/>
    <col min="213" max="213" width="5.28515625" style="1" customWidth="1"/>
    <col min="214" max="214" width="36.28515625" style="1" customWidth="1"/>
    <col min="215" max="215" width="5.7109375" style="1" customWidth="1"/>
    <col min="216" max="216" width="0" style="1" hidden="1" customWidth="1"/>
    <col min="217" max="217" width="20.7109375" style="1" customWidth="1"/>
    <col min="218" max="218" width="4.85546875" style="1" customWidth="1"/>
    <col min="219" max="219" width="0" style="1" hidden="1" customWidth="1"/>
    <col min="220" max="220" width="24.7109375" style="1" customWidth="1"/>
    <col min="221" max="221" width="12.28515625" style="1" customWidth="1"/>
    <col min="222" max="222" width="0" style="1" hidden="1" customWidth="1"/>
    <col min="223" max="223" width="3.42578125" style="1" customWidth="1"/>
    <col min="224" max="224" width="0" style="1" hidden="1" customWidth="1"/>
    <col min="225" max="225" width="17.7109375" style="1" customWidth="1"/>
    <col min="226" max="226" width="3.42578125" style="1" customWidth="1"/>
    <col min="227" max="227" width="0" style="1" hidden="1" customWidth="1"/>
    <col min="228" max="228" width="23.7109375" style="1" customWidth="1"/>
    <col min="229" max="229" width="10" style="1" customWidth="1"/>
    <col min="230" max="230" width="0" style="1" hidden="1" customWidth="1"/>
    <col min="231" max="232" width="14.7109375" style="1" customWidth="1"/>
    <col min="233" max="233" width="12.85546875" style="1" customWidth="1"/>
    <col min="234" max="234" width="3.28515625" style="1" customWidth="1"/>
    <col min="235" max="235" width="30.28515625" style="1" customWidth="1"/>
    <col min="236" max="236" width="5" style="1" customWidth="1"/>
    <col min="237" max="237" width="0" style="1" hidden="1" customWidth="1"/>
    <col min="238" max="238" width="14.28515625" style="1" customWidth="1"/>
    <col min="239" max="239" width="5.7109375" style="1" customWidth="1"/>
    <col min="240" max="240" width="0" style="1" hidden="1" customWidth="1"/>
    <col min="241" max="241" width="17.28515625" style="1" customWidth="1"/>
    <col min="242" max="242" width="12.7109375" style="1" customWidth="1"/>
    <col min="243" max="243" width="0" style="1" hidden="1" customWidth="1"/>
    <col min="244" max="244" width="5.28515625" style="1" customWidth="1"/>
    <col min="245" max="245" width="0" style="1" hidden="1" customWidth="1"/>
    <col min="246" max="246" width="17" style="1" customWidth="1"/>
    <col min="247" max="247" width="6.28515625" style="1" customWidth="1"/>
    <col min="248" max="248" width="0" style="1" hidden="1" customWidth="1"/>
    <col min="249" max="249" width="14.28515625" style="1" customWidth="1"/>
    <col min="250" max="250" width="7.5703125" style="1" customWidth="1"/>
    <col min="251" max="251" width="0" style="1" hidden="1" customWidth="1"/>
    <col min="252" max="253" width="14.28515625" style="1" customWidth="1"/>
    <col min="254" max="254" width="20.85546875" style="1" customWidth="1"/>
    <col min="255" max="255" width="14.42578125" style="1" customWidth="1"/>
    <col min="256" max="256" width="15" style="1" customWidth="1"/>
    <col min="257" max="257" width="2.7109375" style="1" customWidth="1"/>
    <col min="258" max="258" width="11.7109375" style="1" customWidth="1"/>
    <col min="259" max="259" width="11.5703125" style="1" customWidth="1"/>
    <col min="260" max="260" width="2.28515625" style="1" customWidth="1"/>
    <col min="261" max="261" width="41" style="1" customWidth="1"/>
    <col min="262" max="262" width="14.28515625" style="1" customWidth="1"/>
    <col min="263" max="264" width="11.5703125" style="1" customWidth="1"/>
    <col min="265" max="265" width="21.85546875" style="1" customWidth="1"/>
    <col min="266" max="457" width="11.5703125" style="1"/>
    <col min="458" max="458" width="21.85546875" style="1" customWidth="1"/>
    <col min="459" max="459" width="13.85546875" style="1" customWidth="1"/>
    <col min="460" max="460" width="38.7109375" style="1" customWidth="1"/>
    <col min="461" max="461" width="3" style="1" bestFit="1" customWidth="1"/>
    <col min="462" max="462" width="32.28515625" style="1" customWidth="1"/>
    <col min="463" max="463" width="46.28515625" style="1" customWidth="1"/>
    <col min="464" max="464" width="19" style="1" customWidth="1"/>
    <col min="465" max="465" width="0" style="1" hidden="1" customWidth="1"/>
    <col min="466" max="466" width="17.7109375" style="1" customWidth="1"/>
    <col min="467" max="467" width="0" style="1" hidden="1" customWidth="1"/>
    <col min="468" max="468" width="22.28515625" style="1" customWidth="1"/>
    <col min="469" max="469" width="5.28515625" style="1" customWidth="1"/>
    <col min="470" max="470" width="36.28515625" style="1" customWidth="1"/>
    <col min="471" max="471" width="5.7109375" style="1" customWidth="1"/>
    <col min="472" max="472" width="0" style="1" hidden="1" customWidth="1"/>
    <col min="473" max="473" width="20.7109375" style="1" customWidth="1"/>
    <col min="474" max="474" width="4.85546875" style="1" customWidth="1"/>
    <col min="475" max="475" width="0" style="1" hidden="1" customWidth="1"/>
    <col min="476" max="476" width="24.7109375" style="1" customWidth="1"/>
    <col min="477" max="477" width="12.28515625" style="1" customWidth="1"/>
    <col min="478" max="478" width="0" style="1" hidden="1" customWidth="1"/>
    <col min="479" max="479" width="3.42578125" style="1" customWidth="1"/>
    <col min="480" max="480" width="0" style="1" hidden="1" customWidth="1"/>
    <col min="481" max="481" width="17.7109375" style="1" customWidth="1"/>
    <col min="482" max="482" width="3.42578125" style="1" customWidth="1"/>
    <col min="483" max="483" width="0" style="1" hidden="1" customWidth="1"/>
    <col min="484" max="484" width="23.7109375" style="1" customWidth="1"/>
    <col min="485" max="485" width="10" style="1" customWidth="1"/>
    <col min="486" max="486" width="0" style="1" hidden="1" customWidth="1"/>
    <col min="487" max="488" width="14.7109375" style="1" customWidth="1"/>
    <col min="489" max="489" width="12.85546875" style="1" customWidth="1"/>
    <col min="490" max="490" width="3.28515625" style="1" customWidth="1"/>
    <col min="491" max="491" width="30.28515625" style="1" customWidth="1"/>
    <col min="492" max="492" width="5" style="1" customWidth="1"/>
    <col min="493" max="493" width="0" style="1" hidden="1" customWidth="1"/>
    <col min="494" max="494" width="14.28515625" style="1" customWidth="1"/>
    <col min="495" max="495" width="5.7109375" style="1" customWidth="1"/>
    <col min="496" max="496" width="0" style="1" hidden="1" customWidth="1"/>
    <col min="497" max="497" width="17.28515625" style="1" customWidth="1"/>
    <col min="498" max="498" width="12.7109375" style="1" customWidth="1"/>
    <col min="499" max="499" width="0" style="1" hidden="1" customWidth="1"/>
    <col min="500" max="500" width="5.28515625" style="1" customWidth="1"/>
    <col min="501" max="501" width="0" style="1" hidden="1" customWidth="1"/>
    <col min="502" max="502" width="17" style="1" customWidth="1"/>
    <col min="503" max="503" width="6.28515625" style="1" customWidth="1"/>
    <col min="504" max="504" width="0" style="1" hidden="1" customWidth="1"/>
    <col min="505" max="505" width="14.28515625" style="1" customWidth="1"/>
    <col min="506" max="506" width="7.5703125" style="1" customWidth="1"/>
    <col min="507" max="507" width="0" style="1" hidden="1" customWidth="1"/>
    <col min="508" max="509" width="14.28515625" style="1" customWidth="1"/>
    <col min="510" max="510" width="20.85546875" style="1" customWidth="1"/>
    <col min="511" max="511" width="14.42578125" style="1" customWidth="1"/>
    <col min="512" max="512" width="15" style="1" customWidth="1"/>
    <col min="513" max="513" width="2.7109375" style="1" customWidth="1"/>
    <col min="514" max="514" width="11.7109375" style="1" customWidth="1"/>
    <col min="515" max="515" width="11.5703125" style="1" customWidth="1"/>
    <col min="516" max="516" width="2.28515625" style="1" customWidth="1"/>
    <col min="517" max="517" width="41" style="1" customWidth="1"/>
    <col min="518" max="518" width="14.28515625" style="1" customWidth="1"/>
    <col min="519" max="520" width="11.5703125" style="1" customWidth="1"/>
    <col min="521" max="521" width="21.85546875" style="1" customWidth="1"/>
    <col min="522" max="713" width="11.5703125" style="1"/>
    <col min="714" max="714" width="21.85546875" style="1" customWidth="1"/>
    <col min="715" max="715" width="13.85546875" style="1" customWidth="1"/>
    <col min="716" max="716" width="38.7109375" style="1" customWidth="1"/>
    <col min="717" max="717" width="3" style="1" bestFit="1" customWidth="1"/>
    <col min="718" max="718" width="32.28515625" style="1" customWidth="1"/>
    <col min="719" max="719" width="46.28515625" style="1" customWidth="1"/>
    <col min="720" max="720" width="19" style="1" customWidth="1"/>
    <col min="721" max="721" width="0" style="1" hidden="1" customWidth="1"/>
    <col min="722" max="722" width="17.7109375" style="1" customWidth="1"/>
    <col min="723" max="723" width="0" style="1" hidden="1" customWidth="1"/>
    <col min="724" max="724" width="22.28515625" style="1" customWidth="1"/>
    <col min="725" max="725" width="5.28515625" style="1" customWidth="1"/>
    <col min="726" max="726" width="36.28515625" style="1" customWidth="1"/>
    <col min="727" max="727" width="5.7109375" style="1" customWidth="1"/>
    <col min="728" max="728" width="0" style="1" hidden="1" customWidth="1"/>
    <col min="729" max="729" width="20.7109375" style="1" customWidth="1"/>
    <col min="730" max="730" width="4.85546875" style="1" customWidth="1"/>
    <col min="731" max="731" width="0" style="1" hidden="1" customWidth="1"/>
    <col min="732" max="732" width="24.7109375" style="1" customWidth="1"/>
    <col min="733" max="733" width="12.28515625" style="1" customWidth="1"/>
    <col min="734" max="734" width="0" style="1" hidden="1" customWidth="1"/>
    <col min="735" max="735" width="3.42578125" style="1" customWidth="1"/>
    <col min="736" max="736" width="0" style="1" hidden="1" customWidth="1"/>
    <col min="737" max="737" width="17.7109375" style="1" customWidth="1"/>
    <col min="738" max="738" width="3.42578125" style="1" customWidth="1"/>
    <col min="739" max="739" width="0" style="1" hidden="1" customWidth="1"/>
    <col min="740" max="740" width="23.7109375" style="1" customWidth="1"/>
    <col min="741" max="741" width="10" style="1" customWidth="1"/>
    <col min="742" max="742" width="0" style="1" hidden="1" customWidth="1"/>
    <col min="743" max="744" width="14.7109375" style="1" customWidth="1"/>
    <col min="745" max="745" width="12.85546875" style="1" customWidth="1"/>
    <col min="746" max="746" width="3.28515625" style="1" customWidth="1"/>
    <col min="747" max="747" width="30.28515625" style="1" customWidth="1"/>
    <col min="748" max="748" width="5" style="1" customWidth="1"/>
    <col min="749" max="749" width="0" style="1" hidden="1" customWidth="1"/>
    <col min="750" max="750" width="14.28515625" style="1" customWidth="1"/>
    <col min="751" max="751" width="5.7109375" style="1" customWidth="1"/>
    <col min="752" max="752" width="0" style="1" hidden="1" customWidth="1"/>
    <col min="753" max="753" width="17.28515625" style="1" customWidth="1"/>
    <col min="754" max="754" width="12.7109375" style="1" customWidth="1"/>
    <col min="755" max="755" width="0" style="1" hidden="1" customWidth="1"/>
    <col min="756" max="756" width="5.28515625" style="1" customWidth="1"/>
    <col min="757" max="757" width="0" style="1" hidden="1" customWidth="1"/>
    <col min="758" max="758" width="17" style="1" customWidth="1"/>
    <col min="759" max="759" width="6.28515625" style="1" customWidth="1"/>
    <col min="760" max="760" width="0" style="1" hidden="1" customWidth="1"/>
    <col min="761" max="761" width="14.28515625" style="1" customWidth="1"/>
    <col min="762" max="762" width="7.5703125" style="1" customWidth="1"/>
    <col min="763" max="763" width="0" style="1" hidden="1" customWidth="1"/>
    <col min="764" max="765" width="14.28515625" style="1" customWidth="1"/>
    <col min="766" max="766" width="20.85546875" style="1" customWidth="1"/>
    <col min="767" max="767" width="14.42578125" style="1" customWidth="1"/>
    <col min="768" max="768" width="15" style="1" customWidth="1"/>
    <col min="769" max="769" width="2.7109375" style="1" customWidth="1"/>
    <col min="770" max="770" width="11.7109375" style="1" customWidth="1"/>
    <col min="771" max="771" width="11.5703125" style="1" customWidth="1"/>
    <col min="772" max="772" width="2.28515625" style="1" customWidth="1"/>
    <col min="773" max="773" width="41" style="1" customWidth="1"/>
    <col min="774" max="774" width="14.28515625" style="1" customWidth="1"/>
    <col min="775" max="776" width="11.5703125" style="1" customWidth="1"/>
    <col min="777" max="777" width="21.85546875" style="1" customWidth="1"/>
    <col min="778" max="969" width="11.5703125" style="1"/>
    <col min="970" max="970" width="21.85546875" style="1" customWidth="1"/>
    <col min="971" max="971" width="13.85546875" style="1" customWidth="1"/>
    <col min="972" max="972" width="38.7109375" style="1" customWidth="1"/>
    <col min="973" max="973" width="3" style="1" bestFit="1" customWidth="1"/>
    <col min="974" max="974" width="32.28515625" style="1" customWidth="1"/>
    <col min="975" max="975" width="46.28515625" style="1" customWidth="1"/>
    <col min="976" max="976" width="19" style="1" customWidth="1"/>
    <col min="977" max="977" width="0" style="1" hidden="1" customWidth="1"/>
    <col min="978" max="978" width="17.7109375" style="1" customWidth="1"/>
    <col min="979" max="979" width="0" style="1" hidden="1" customWidth="1"/>
    <col min="980" max="980" width="22.28515625" style="1" customWidth="1"/>
    <col min="981" max="981" width="5.28515625" style="1" customWidth="1"/>
    <col min="982" max="982" width="36.28515625" style="1" customWidth="1"/>
    <col min="983" max="983" width="5.7109375" style="1" customWidth="1"/>
    <col min="984" max="984" width="0" style="1" hidden="1" customWidth="1"/>
    <col min="985" max="985" width="20.7109375" style="1" customWidth="1"/>
    <col min="986" max="986" width="4.85546875" style="1" customWidth="1"/>
    <col min="987" max="987" width="0" style="1" hidden="1" customWidth="1"/>
    <col min="988" max="988" width="24.7109375" style="1" customWidth="1"/>
    <col min="989" max="989" width="12.28515625" style="1" customWidth="1"/>
    <col min="990" max="990" width="0" style="1" hidden="1" customWidth="1"/>
    <col min="991" max="991" width="3.42578125" style="1" customWidth="1"/>
    <col min="992" max="992" width="0" style="1" hidden="1" customWidth="1"/>
    <col min="993" max="993" width="17.7109375" style="1" customWidth="1"/>
    <col min="994" max="994" width="3.42578125" style="1" customWidth="1"/>
    <col min="995" max="995" width="0" style="1" hidden="1" customWidth="1"/>
    <col min="996" max="996" width="23.7109375" style="1" customWidth="1"/>
    <col min="997" max="997" width="10" style="1" customWidth="1"/>
    <col min="998" max="998" width="0" style="1" hidden="1" customWidth="1"/>
    <col min="999" max="1000" width="14.7109375" style="1" customWidth="1"/>
    <col min="1001" max="1001" width="12.85546875" style="1" customWidth="1"/>
    <col min="1002" max="1002" width="3.28515625" style="1" customWidth="1"/>
    <col min="1003" max="1003" width="30.28515625" style="1" customWidth="1"/>
    <col min="1004" max="1004" width="5" style="1" customWidth="1"/>
    <col min="1005" max="1005" width="0" style="1" hidden="1" customWidth="1"/>
    <col min="1006" max="1006" width="14.28515625" style="1" customWidth="1"/>
    <col min="1007" max="1007" width="5.7109375" style="1" customWidth="1"/>
    <col min="1008" max="1008" width="0" style="1" hidden="1" customWidth="1"/>
    <col min="1009" max="1009" width="17.28515625" style="1" customWidth="1"/>
    <col min="1010" max="1010" width="12.7109375" style="1" customWidth="1"/>
    <col min="1011" max="1011" width="0" style="1" hidden="1" customWidth="1"/>
    <col min="1012" max="1012" width="5.28515625" style="1" customWidth="1"/>
    <col min="1013" max="1013" width="0" style="1" hidden="1" customWidth="1"/>
    <col min="1014" max="1014" width="17" style="1" customWidth="1"/>
    <col min="1015" max="1015" width="6.28515625" style="1" customWidth="1"/>
    <col min="1016" max="1016" width="0" style="1" hidden="1" customWidth="1"/>
    <col min="1017" max="1017" width="14.28515625" style="1" customWidth="1"/>
    <col min="1018" max="1018" width="7.5703125" style="1" customWidth="1"/>
    <col min="1019" max="1019" width="0" style="1" hidden="1" customWidth="1"/>
    <col min="1020" max="1021" width="14.28515625" style="1" customWidth="1"/>
    <col min="1022" max="1022" width="20.85546875" style="1" customWidth="1"/>
    <col min="1023" max="1023" width="14.42578125" style="1" customWidth="1"/>
    <col min="1024" max="1024" width="15" style="1" customWidth="1"/>
    <col min="1025" max="1025" width="2.7109375" style="1" customWidth="1"/>
    <col min="1026" max="1026" width="11.7109375" style="1" customWidth="1"/>
    <col min="1027" max="1027" width="11.5703125" style="1" customWidth="1"/>
    <col min="1028" max="1028" width="2.28515625" style="1" customWidth="1"/>
    <col min="1029" max="1029" width="41" style="1" customWidth="1"/>
    <col min="1030" max="1030" width="14.28515625" style="1" customWidth="1"/>
    <col min="1031" max="1032" width="11.5703125" style="1" customWidth="1"/>
    <col min="1033" max="1033" width="21.85546875" style="1" customWidth="1"/>
    <col min="1034" max="1225" width="11.5703125" style="1"/>
    <col min="1226" max="1226" width="21.85546875" style="1" customWidth="1"/>
    <col min="1227" max="1227" width="13.85546875" style="1" customWidth="1"/>
    <col min="1228" max="1228" width="38.7109375" style="1" customWidth="1"/>
    <col min="1229" max="1229" width="3" style="1" bestFit="1" customWidth="1"/>
    <col min="1230" max="1230" width="32.28515625" style="1" customWidth="1"/>
    <col min="1231" max="1231" width="46.28515625" style="1" customWidth="1"/>
    <col min="1232" max="1232" width="19" style="1" customWidth="1"/>
    <col min="1233" max="1233" width="0" style="1" hidden="1" customWidth="1"/>
    <col min="1234" max="1234" width="17.7109375" style="1" customWidth="1"/>
    <col min="1235" max="1235" width="0" style="1" hidden="1" customWidth="1"/>
    <col min="1236" max="1236" width="22.28515625" style="1" customWidth="1"/>
    <col min="1237" max="1237" width="5.28515625" style="1" customWidth="1"/>
    <col min="1238" max="1238" width="36.28515625" style="1" customWidth="1"/>
    <col min="1239" max="1239" width="5.7109375" style="1" customWidth="1"/>
    <col min="1240" max="1240" width="0" style="1" hidden="1" customWidth="1"/>
    <col min="1241" max="1241" width="20.7109375" style="1" customWidth="1"/>
    <col min="1242" max="1242" width="4.85546875" style="1" customWidth="1"/>
    <col min="1243" max="1243" width="0" style="1" hidden="1" customWidth="1"/>
    <col min="1244" max="1244" width="24.7109375" style="1" customWidth="1"/>
    <col min="1245" max="1245" width="12.28515625" style="1" customWidth="1"/>
    <col min="1246" max="1246" width="0" style="1" hidden="1" customWidth="1"/>
    <col min="1247" max="1247" width="3.42578125" style="1" customWidth="1"/>
    <col min="1248" max="1248" width="0" style="1" hidden="1" customWidth="1"/>
    <col min="1249" max="1249" width="17.7109375" style="1" customWidth="1"/>
    <col min="1250" max="1250" width="3.42578125" style="1" customWidth="1"/>
    <col min="1251" max="1251" width="0" style="1" hidden="1" customWidth="1"/>
    <col min="1252" max="1252" width="23.7109375" style="1" customWidth="1"/>
    <col min="1253" max="1253" width="10" style="1" customWidth="1"/>
    <col min="1254" max="1254" width="0" style="1" hidden="1" customWidth="1"/>
    <col min="1255" max="1256" width="14.7109375" style="1" customWidth="1"/>
    <col min="1257" max="1257" width="12.85546875" style="1" customWidth="1"/>
    <col min="1258" max="1258" width="3.28515625" style="1" customWidth="1"/>
    <col min="1259" max="1259" width="30.28515625" style="1" customWidth="1"/>
    <col min="1260" max="1260" width="5" style="1" customWidth="1"/>
    <col min="1261" max="1261" width="0" style="1" hidden="1" customWidth="1"/>
    <col min="1262" max="1262" width="14.28515625" style="1" customWidth="1"/>
    <col min="1263" max="1263" width="5.7109375" style="1" customWidth="1"/>
    <col min="1264" max="1264" width="0" style="1" hidden="1" customWidth="1"/>
    <col min="1265" max="1265" width="17.28515625" style="1" customWidth="1"/>
    <col min="1266" max="1266" width="12.7109375" style="1" customWidth="1"/>
    <col min="1267" max="1267" width="0" style="1" hidden="1" customWidth="1"/>
    <col min="1268" max="1268" width="5.28515625" style="1" customWidth="1"/>
    <col min="1269" max="1269" width="0" style="1" hidden="1" customWidth="1"/>
    <col min="1270" max="1270" width="17" style="1" customWidth="1"/>
    <col min="1271" max="1271" width="6.28515625" style="1" customWidth="1"/>
    <col min="1272" max="1272" width="0" style="1" hidden="1" customWidth="1"/>
    <col min="1273" max="1273" width="14.28515625" style="1" customWidth="1"/>
    <col min="1274" max="1274" width="7.5703125" style="1" customWidth="1"/>
    <col min="1275" max="1275" width="0" style="1" hidden="1" customWidth="1"/>
    <col min="1276" max="1277" width="14.28515625" style="1" customWidth="1"/>
    <col min="1278" max="1278" width="20.85546875" style="1" customWidth="1"/>
    <col min="1279" max="1279" width="14.42578125" style="1" customWidth="1"/>
    <col min="1280" max="1280" width="15" style="1" customWidth="1"/>
    <col min="1281" max="1281" width="2.7109375" style="1" customWidth="1"/>
    <col min="1282" max="1282" width="11.7109375" style="1" customWidth="1"/>
    <col min="1283" max="1283" width="11.5703125" style="1" customWidth="1"/>
    <col min="1284" max="1284" width="2.28515625" style="1" customWidth="1"/>
    <col min="1285" max="1285" width="41" style="1" customWidth="1"/>
    <col min="1286" max="1286" width="14.28515625" style="1" customWidth="1"/>
    <col min="1287" max="1288" width="11.5703125" style="1" customWidth="1"/>
    <col min="1289" max="1289" width="21.85546875" style="1" customWidth="1"/>
    <col min="1290" max="1481" width="11.5703125" style="1"/>
    <col min="1482" max="1482" width="21.85546875" style="1" customWidth="1"/>
    <col min="1483" max="1483" width="13.85546875" style="1" customWidth="1"/>
    <col min="1484" max="1484" width="38.7109375" style="1" customWidth="1"/>
    <col min="1485" max="1485" width="3" style="1" bestFit="1" customWidth="1"/>
    <col min="1486" max="1486" width="32.28515625" style="1" customWidth="1"/>
    <col min="1487" max="1487" width="46.28515625" style="1" customWidth="1"/>
    <col min="1488" max="1488" width="19" style="1" customWidth="1"/>
    <col min="1489" max="1489" width="0" style="1" hidden="1" customWidth="1"/>
    <col min="1490" max="1490" width="17.7109375" style="1" customWidth="1"/>
    <col min="1491" max="1491" width="0" style="1" hidden="1" customWidth="1"/>
    <col min="1492" max="1492" width="22.28515625" style="1" customWidth="1"/>
    <col min="1493" max="1493" width="5.28515625" style="1" customWidth="1"/>
    <col min="1494" max="1494" width="36.28515625" style="1" customWidth="1"/>
    <col min="1495" max="1495" width="5.7109375" style="1" customWidth="1"/>
    <col min="1496" max="1496" width="0" style="1" hidden="1" customWidth="1"/>
    <col min="1497" max="1497" width="20.7109375" style="1" customWidth="1"/>
    <col min="1498" max="1498" width="4.85546875" style="1" customWidth="1"/>
    <col min="1499" max="1499" width="0" style="1" hidden="1" customWidth="1"/>
    <col min="1500" max="1500" width="24.7109375" style="1" customWidth="1"/>
    <col min="1501" max="1501" width="12.28515625" style="1" customWidth="1"/>
    <col min="1502" max="1502" width="0" style="1" hidden="1" customWidth="1"/>
    <col min="1503" max="1503" width="3.42578125" style="1" customWidth="1"/>
    <col min="1504" max="1504" width="0" style="1" hidden="1" customWidth="1"/>
    <col min="1505" max="1505" width="17.7109375" style="1" customWidth="1"/>
    <col min="1506" max="1506" width="3.42578125" style="1" customWidth="1"/>
    <col min="1507" max="1507" width="0" style="1" hidden="1" customWidth="1"/>
    <col min="1508" max="1508" width="23.7109375" style="1" customWidth="1"/>
    <col min="1509" max="1509" width="10" style="1" customWidth="1"/>
    <col min="1510" max="1510" width="0" style="1" hidden="1" customWidth="1"/>
    <col min="1511" max="1512" width="14.7109375" style="1" customWidth="1"/>
    <col min="1513" max="1513" width="12.85546875" style="1" customWidth="1"/>
    <col min="1514" max="1514" width="3.28515625" style="1" customWidth="1"/>
    <col min="1515" max="1515" width="30.28515625" style="1" customWidth="1"/>
    <col min="1516" max="1516" width="5" style="1" customWidth="1"/>
    <col min="1517" max="1517" width="0" style="1" hidden="1" customWidth="1"/>
    <col min="1518" max="1518" width="14.28515625" style="1" customWidth="1"/>
    <col min="1519" max="1519" width="5.7109375" style="1" customWidth="1"/>
    <col min="1520" max="1520" width="0" style="1" hidden="1" customWidth="1"/>
    <col min="1521" max="1521" width="17.28515625" style="1" customWidth="1"/>
    <col min="1522" max="1522" width="12.7109375" style="1" customWidth="1"/>
    <col min="1523" max="1523" width="0" style="1" hidden="1" customWidth="1"/>
    <col min="1524" max="1524" width="5.28515625" style="1" customWidth="1"/>
    <col min="1525" max="1525" width="0" style="1" hidden="1" customWidth="1"/>
    <col min="1526" max="1526" width="17" style="1" customWidth="1"/>
    <col min="1527" max="1527" width="6.28515625" style="1" customWidth="1"/>
    <col min="1528" max="1528" width="0" style="1" hidden="1" customWidth="1"/>
    <col min="1529" max="1529" width="14.28515625" style="1" customWidth="1"/>
    <col min="1530" max="1530" width="7.5703125" style="1" customWidth="1"/>
    <col min="1531" max="1531" width="0" style="1" hidden="1" customWidth="1"/>
    <col min="1532" max="1533" width="14.28515625" style="1" customWidth="1"/>
    <col min="1534" max="1534" width="20.85546875" style="1" customWidth="1"/>
    <col min="1535" max="1535" width="14.42578125" style="1" customWidth="1"/>
    <col min="1536" max="1536" width="15" style="1" customWidth="1"/>
    <col min="1537" max="1537" width="2.7109375" style="1" customWidth="1"/>
    <col min="1538" max="1538" width="11.7109375" style="1" customWidth="1"/>
    <col min="1539" max="1539" width="11.5703125" style="1" customWidth="1"/>
    <col min="1540" max="1540" width="2.28515625" style="1" customWidth="1"/>
    <col min="1541" max="1541" width="41" style="1" customWidth="1"/>
    <col min="1542" max="1542" width="14.28515625" style="1" customWidth="1"/>
    <col min="1543" max="1544" width="11.5703125" style="1" customWidth="1"/>
    <col min="1545" max="1545" width="21.85546875" style="1" customWidth="1"/>
    <col min="1546" max="1737" width="11.5703125" style="1"/>
    <col min="1738" max="1738" width="21.85546875" style="1" customWidth="1"/>
    <col min="1739" max="1739" width="13.85546875" style="1" customWidth="1"/>
    <col min="1740" max="1740" width="38.7109375" style="1" customWidth="1"/>
    <col min="1741" max="1741" width="3" style="1" bestFit="1" customWidth="1"/>
    <col min="1742" max="1742" width="32.28515625" style="1" customWidth="1"/>
    <col min="1743" max="1743" width="46.28515625" style="1" customWidth="1"/>
    <col min="1744" max="1744" width="19" style="1" customWidth="1"/>
    <col min="1745" max="1745" width="0" style="1" hidden="1" customWidth="1"/>
    <col min="1746" max="1746" width="17.7109375" style="1" customWidth="1"/>
    <col min="1747" max="1747" width="0" style="1" hidden="1" customWidth="1"/>
    <col min="1748" max="1748" width="22.28515625" style="1" customWidth="1"/>
    <col min="1749" max="1749" width="5.28515625" style="1" customWidth="1"/>
    <col min="1750" max="1750" width="36.28515625" style="1" customWidth="1"/>
    <col min="1751" max="1751" width="5.7109375" style="1" customWidth="1"/>
    <col min="1752" max="1752" width="0" style="1" hidden="1" customWidth="1"/>
    <col min="1753" max="1753" width="20.7109375" style="1" customWidth="1"/>
    <col min="1754" max="1754" width="4.85546875" style="1" customWidth="1"/>
    <col min="1755" max="1755" width="0" style="1" hidden="1" customWidth="1"/>
    <col min="1756" max="1756" width="24.7109375" style="1" customWidth="1"/>
    <col min="1757" max="1757" width="12.28515625" style="1" customWidth="1"/>
    <col min="1758" max="1758" width="0" style="1" hidden="1" customWidth="1"/>
    <col min="1759" max="1759" width="3.42578125" style="1" customWidth="1"/>
    <col min="1760" max="1760" width="0" style="1" hidden="1" customWidth="1"/>
    <col min="1761" max="1761" width="17.7109375" style="1" customWidth="1"/>
    <col min="1762" max="1762" width="3.42578125" style="1" customWidth="1"/>
    <col min="1763" max="1763" width="0" style="1" hidden="1" customWidth="1"/>
    <col min="1764" max="1764" width="23.7109375" style="1" customWidth="1"/>
    <col min="1765" max="1765" width="10" style="1" customWidth="1"/>
    <col min="1766" max="1766" width="0" style="1" hidden="1" customWidth="1"/>
    <col min="1767" max="1768" width="14.7109375" style="1" customWidth="1"/>
    <col min="1769" max="1769" width="12.85546875" style="1" customWidth="1"/>
    <col min="1770" max="1770" width="3.28515625" style="1" customWidth="1"/>
    <col min="1771" max="1771" width="30.28515625" style="1" customWidth="1"/>
    <col min="1772" max="1772" width="5" style="1" customWidth="1"/>
    <col min="1773" max="1773" width="0" style="1" hidden="1" customWidth="1"/>
    <col min="1774" max="1774" width="14.28515625" style="1" customWidth="1"/>
    <col min="1775" max="1775" width="5.7109375" style="1" customWidth="1"/>
    <col min="1776" max="1776" width="0" style="1" hidden="1" customWidth="1"/>
    <col min="1777" max="1777" width="17.28515625" style="1" customWidth="1"/>
    <col min="1778" max="1778" width="12.7109375" style="1" customWidth="1"/>
    <col min="1779" max="1779" width="0" style="1" hidden="1" customWidth="1"/>
    <col min="1780" max="1780" width="5.28515625" style="1" customWidth="1"/>
    <col min="1781" max="1781" width="0" style="1" hidden="1" customWidth="1"/>
    <col min="1782" max="1782" width="17" style="1" customWidth="1"/>
    <col min="1783" max="1783" width="6.28515625" style="1" customWidth="1"/>
    <col min="1784" max="1784" width="0" style="1" hidden="1" customWidth="1"/>
    <col min="1785" max="1785" width="14.28515625" style="1" customWidth="1"/>
    <col min="1786" max="1786" width="7.5703125" style="1" customWidth="1"/>
    <col min="1787" max="1787" width="0" style="1" hidden="1" customWidth="1"/>
    <col min="1788" max="1789" width="14.28515625" style="1" customWidth="1"/>
    <col min="1790" max="1790" width="20.85546875" style="1" customWidth="1"/>
    <col min="1791" max="1791" width="14.42578125" style="1" customWidth="1"/>
    <col min="1792" max="1792" width="15" style="1" customWidth="1"/>
    <col min="1793" max="1793" width="2.7109375" style="1" customWidth="1"/>
    <col min="1794" max="1794" width="11.7109375" style="1" customWidth="1"/>
    <col min="1795" max="1795" width="11.5703125" style="1" customWidth="1"/>
    <col min="1796" max="1796" width="2.28515625" style="1" customWidth="1"/>
    <col min="1797" max="1797" width="41" style="1" customWidth="1"/>
    <col min="1798" max="1798" width="14.28515625" style="1" customWidth="1"/>
    <col min="1799" max="1800" width="11.5703125" style="1" customWidth="1"/>
    <col min="1801" max="1801" width="21.85546875" style="1" customWidth="1"/>
    <col min="1802" max="1993" width="11.5703125" style="1"/>
    <col min="1994" max="1994" width="21.85546875" style="1" customWidth="1"/>
    <col min="1995" max="1995" width="13.85546875" style="1" customWidth="1"/>
    <col min="1996" max="1996" width="38.7109375" style="1" customWidth="1"/>
    <col min="1997" max="1997" width="3" style="1" bestFit="1" customWidth="1"/>
    <col min="1998" max="1998" width="32.28515625" style="1" customWidth="1"/>
    <col min="1999" max="1999" width="46.28515625" style="1" customWidth="1"/>
    <col min="2000" max="2000" width="19" style="1" customWidth="1"/>
    <col min="2001" max="2001" width="0" style="1" hidden="1" customWidth="1"/>
    <col min="2002" max="2002" width="17.7109375" style="1" customWidth="1"/>
    <col min="2003" max="2003" width="0" style="1" hidden="1" customWidth="1"/>
    <col min="2004" max="2004" width="22.28515625" style="1" customWidth="1"/>
    <col min="2005" max="2005" width="5.28515625" style="1" customWidth="1"/>
    <col min="2006" max="2006" width="36.28515625" style="1" customWidth="1"/>
    <col min="2007" max="2007" width="5.7109375" style="1" customWidth="1"/>
    <col min="2008" max="2008" width="0" style="1" hidden="1" customWidth="1"/>
    <col min="2009" max="2009" width="20.7109375" style="1" customWidth="1"/>
    <col min="2010" max="2010" width="4.85546875" style="1" customWidth="1"/>
    <col min="2011" max="2011" width="0" style="1" hidden="1" customWidth="1"/>
    <col min="2012" max="2012" width="24.7109375" style="1" customWidth="1"/>
    <col min="2013" max="2013" width="12.28515625" style="1" customWidth="1"/>
    <col min="2014" max="2014" width="0" style="1" hidden="1" customWidth="1"/>
    <col min="2015" max="2015" width="3.42578125" style="1" customWidth="1"/>
    <col min="2016" max="2016" width="0" style="1" hidden="1" customWidth="1"/>
    <col min="2017" max="2017" width="17.7109375" style="1" customWidth="1"/>
    <col min="2018" max="2018" width="3.42578125" style="1" customWidth="1"/>
    <col min="2019" max="2019" width="0" style="1" hidden="1" customWidth="1"/>
    <col min="2020" max="2020" width="23.7109375" style="1" customWidth="1"/>
    <col min="2021" max="2021" width="10" style="1" customWidth="1"/>
    <col min="2022" max="2022" width="0" style="1" hidden="1" customWidth="1"/>
    <col min="2023" max="2024" width="14.7109375" style="1" customWidth="1"/>
    <col min="2025" max="2025" width="12.85546875" style="1" customWidth="1"/>
    <col min="2026" max="2026" width="3.28515625" style="1" customWidth="1"/>
    <col min="2027" max="2027" width="30.28515625" style="1" customWidth="1"/>
    <col min="2028" max="2028" width="5" style="1" customWidth="1"/>
    <col min="2029" max="2029" width="0" style="1" hidden="1" customWidth="1"/>
    <col min="2030" max="2030" width="14.28515625" style="1" customWidth="1"/>
    <col min="2031" max="2031" width="5.7109375" style="1" customWidth="1"/>
    <col min="2032" max="2032" width="0" style="1" hidden="1" customWidth="1"/>
    <col min="2033" max="2033" width="17.28515625" style="1" customWidth="1"/>
    <col min="2034" max="2034" width="12.7109375" style="1" customWidth="1"/>
    <col min="2035" max="2035" width="0" style="1" hidden="1" customWidth="1"/>
    <col min="2036" max="2036" width="5.28515625" style="1" customWidth="1"/>
    <col min="2037" max="2037" width="0" style="1" hidden="1" customWidth="1"/>
    <col min="2038" max="2038" width="17" style="1" customWidth="1"/>
    <col min="2039" max="2039" width="6.28515625" style="1" customWidth="1"/>
    <col min="2040" max="2040" width="0" style="1" hidden="1" customWidth="1"/>
    <col min="2041" max="2041" width="14.28515625" style="1" customWidth="1"/>
    <col min="2042" max="2042" width="7.5703125" style="1" customWidth="1"/>
    <col min="2043" max="2043" width="0" style="1" hidden="1" customWidth="1"/>
    <col min="2044" max="2045" width="14.28515625" style="1" customWidth="1"/>
    <col min="2046" max="2046" width="20.85546875" style="1" customWidth="1"/>
    <col min="2047" max="2047" width="14.42578125" style="1" customWidth="1"/>
    <col min="2048" max="2048" width="15" style="1" customWidth="1"/>
    <col min="2049" max="2049" width="2.7109375" style="1" customWidth="1"/>
    <col min="2050" max="2050" width="11.7109375" style="1" customWidth="1"/>
    <col min="2051" max="2051" width="11.5703125" style="1" customWidth="1"/>
    <col min="2052" max="2052" width="2.28515625" style="1" customWidth="1"/>
    <col min="2053" max="2053" width="41" style="1" customWidth="1"/>
    <col min="2054" max="2054" width="14.28515625" style="1" customWidth="1"/>
    <col min="2055" max="2056" width="11.5703125" style="1" customWidth="1"/>
    <col min="2057" max="2057" width="21.85546875" style="1" customWidth="1"/>
    <col min="2058" max="2249" width="11.5703125" style="1"/>
    <col min="2250" max="2250" width="21.85546875" style="1" customWidth="1"/>
    <col min="2251" max="2251" width="13.85546875" style="1" customWidth="1"/>
    <col min="2252" max="2252" width="38.7109375" style="1" customWidth="1"/>
    <col min="2253" max="2253" width="3" style="1" bestFit="1" customWidth="1"/>
    <col min="2254" max="2254" width="32.28515625" style="1" customWidth="1"/>
    <col min="2255" max="2255" width="46.28515625" style="1" customWidth="1"/>
    <col min="2256" max="2256" width="19" style="1" customWidth="1"/>
    <col min="2257" max="2257" width="0" style="1" hidden="1" customWidth="1"/>
    <col min="2258" max="2258" width="17.7109375" style="1" customWidth="1"/>
    <col min="2259" max="2259" width="0" style="1" hidden="1" customWidth="1"/>
    <col min="2260" max="2260" width="22.28515625" style="1" customWidth="1"/>
    <col min="2261" max="2261" width="5.28515625" style="1" customWidth="1"/>
    <col min="2262" max="2262" width="36.28515625" style="1" customWidth="1"/>
    <col min="2263" max="2263" width="5.7109375" style="1" customWidth="1"/>
    <col min="2264" max="2264" width="0" style="1" hidden="1" customWidth="1"/>
    <col min="2265" max="2265" width="20.7109375" style="1" customWidth="1"/>
    <col min="2266" max="2266" width="4.85546875" style="1" customWidth="1"/>
    <col min="2267" max="2267" width="0" style="1" hidden="1" customWidth="1"/>
    <col min="2268" max="2268" width="24.7109375" style="1" customWidth="1"/>
    <col min="2269" max="2269" width="12.28515625" style="1" customWidth="1"/>
    <col min="2270" max="2270" width="0" style="1" hidden="1" customWidth="1"/>
    <col min="2271" max="2271" width="3.42578125" style="1" customWidth="1"/>
    <col min="2272" max="2272" width="0" style="1" hidden="1" customWidth="1"/>
    <col min="2273" max="2273" width="17.7109375" style="1" customWidth="1"/>
    <col min="2274" max="2274" width="3.42578125" style="1" customWidth="1"/>
    <col min="2275" max="2275" width="0" style="1" hidden="1" customWidth="1"/>
    <col min="2276" max="2276" width="23.7109375" style="1" customWidth="1"/>
    <col min="2277" max="2277" width="10" style="1" customWidth="1"/>
    <col min="2278" max="2278" width="0" style="1" hidden="1" customWidth="1"/>
    <col min="2279" max="2280" width="14.7109375" style="1" customWidth="1"/>
    <col min="2281" max="2281" width="12.85546875" style="1" customWidth="1"/>
    <col min="2282" max="2282" width="3.28515625" style="1" customWidth="1"/>
    <col min="2283" max="2283" width="30.28515625" style="1" customWidth="1"/>
    <col min="2284" max="2284" width="5" style="1" customWidth="1"/>
    <col min="2285" max="2285" width="0" style="1" hidden="1" customWidth="1"/>
    <col min="2286" max="2286" width="14.28515625" style="1" customWidth="1"/>
    <col min="2287" max="2287" width="5.7109375" style="1" customWidth="1"/>
    <col min="2288" max="2288" width="0" style="1" hidden="1" customWidth="1"/>
    <col min="2289" max="2289" width="17.28515625" style="1" customWidth="1"/>
    <col min="2290" max="2290" width="12.7109375" style="1" customWidth="1"/>
    <col min="2291" max="2291" width="0" style="1" hidden="1" customWidth="1"/>
    <col min="2292" max="2292" width="5.28515625" style="1" customWidth="1"/>
    <col min="2293" max="2293" width="0" style="1" hidden="1" customWidth="1"/>
    <col min="2294" max="2294" width="17" style="1" customWidth="1"/>
    <col min="2295" max="2295" width="6.28515625" style="1" customWidth="1"/>
    <col min="2296" max="2296" width="0" style="1" hidden="1" customWidth="1"/>
    <col min="2297" max="2297" width="14.28515625" style="1" customWidth="1"/>
    <col min="2298" max="2298" width="7.5703125" style="1" customWidth="1"/>
    <col min="2299" max="2299" width="0" style="1" hidden="1" customWidth="1"/>
    <col min="2300" max="2301" width="14.28515625" style="1" customWidth="1"/>
    <col min="2302" max="2302" width="20.85546875" style="1" customWidth="1"/>
    <col min="2303" max="2303" width="14.42578125" style="1" customWidth="1"/>
    <col min="2304" max="2304" width="15" style="1" customWidth="1"/>
    <col min="2305" max="2305" width="2.7109375" style="1" customWidth="1"/>
    <col min="2306" max="2306" width="11.7109375" style="1" customWidth="1"/>
    <col min="2307" max="2307" width="11.5703125" style="1" customWidth="1"/>
    <col min="2308" max="2308" width="2.28515625" style="1" customWidth="1"/>
    <col min="2309" max="2309" width="41" style="1" customWidth="1"/>
    <col min="2310" max="2310" width="14.28515625" style="1" customWidth="1"/>
    <col min="2311" max="2312" width="11.5703125" style="1" customWidth="1"/>
    <col min="2313" max="2313" width="21.85546875" style="1" customWidth="1"/>
    <col min="2314" max="2505" width="11.5703125" style="1"/>
    <col min="2506" max="2506" width="21.85546875" style="1" customWidth="1"/>
    <col min="2507" max="2507" width="13.85546875" style="1" customWidth="1"/>
    <col min="2508" max="2508" width="38.7109375" style="1" customWidth="1"/>
    <col min="2509" max="2509" width="3" style="1" bestFit="1" customWidth="1"/>
    <col min="2510" max="2510" width="32.28515625" style="1" customWidth="1"/>
    <col min="2511" max="2511" width="46.28515625" style="1" customWidth="1"/>
    <col min="2512" max="2512" width="19" style="1" customWidth="1"/>
    <col min="2513" max="2513" width="0" style="1" hidden="1" customWidth="1"/>
    <col min="2514" max="2514" width="17.7109375" style="1" customWidth="1"/>
    <col min="2515" max="2515" width="0" style="1" hidden="1" customWidth="1"/>
    <col min="2516" max="2516" width="22.28515625" style="1" customWidth="1"/>
    <col min="2517" max="2517" width="5.28515625" style="1" customWidth="1"/>
    <col min="2518" max="2518" width="36.28515625" style="1" customWidth="1"/>
    <col min="2519" max="2519" width="5.7109375" style="1" customWidth="1"/>
    <col min="2520" max="2520" width="0" style="1" hidden="1" customWidth="1"/>
    <col min="2521" max="2521" width="20.7109375" style="1" customWidth="1"/>
    <col min="2522" max="2522" width="4.85546875" style="1" customWidth="1"/>
    <col min="2523" max="2523" width="0" style="1" hidden="1" customWidth="1"/>
    <col min="2524" max="2524" width="24.7109375" style="1" customWidth="1"/>
    <col min="2525" max="2525" width="12.28515625" style="1" customWidth="1"/>
    <col min="2526" max="2526" width="0" style="1" hidden="1" customWidth="1"/>
    <col min="2527" max="2527" width="3.42578125" style="1" customWidth="1"/>
    <col min="2528" max="2528" width="0" style="1" hidden="1" customWidth="1"/>
    <col min="2529" max="2529" width="17.7109375" style="1" customWidth="1"/>
    <col min="2530" max="2530" width="3.42578125" style="1" customWidth="1"/>
    <col min="2531" max="2531" width="0" style="1" hidden="1" customWidth="1"/>
    <col min="2532" max="2532" width="23.7109375" style="1" customWidth="1"/>
    <col min="2533" max="2533" width="10" style="1" customWidth="1"/>
    <col min="2534" max="2534" width="0" style="1" hidden="1" customWidth="1"/>
    <col min="2535" max="2536" width="14.7109375" style="1" customWidth="1"/>
    <col min="2537" max="2537" width="12.85546875" style="1" customWidth="1"/>
    <col min="2538" max="2538" width="3.28515625" style="1" customWidth="1"/>
    <col min="2539" max="2539" width="30.28515625" style="1" customWidth="1"/>
    <col min="2540" max="2540" width="5" style="1" customWidth="1"/>
    <col min="2541" max="2541" width="0" style="1" hidden="1" customWidth="1"/>
    <col min="2542" max="2542" width="14.28515625" style="1" customWidth="1"/>
    <col min="2543" max="2543" width="5.7109375" style="1" customWidth="1"/>
    <col min="2544" max="2544" width="0" style="1" hidden="1" customWidth="1"/>
    <col min="2545" max="2545" width="17.28515625" style="1" customWidth="1"/>
    <col min="2546" max="2546" width="12.7109375" style="1" customWidth="1"/>
    <col min="2547" max="2547" width="0" style="1" hidden="1" customWidth="1"/>
    <col min="2548" max="2548" width="5.28515625" style="1" customWidth="1"/>
    <col min="2549" max="2549" width="0" style="1" hidden="1" customWidth="1"/>
    <col min="2550" max="2550" width="17" style="1" customWidth="1"/>
    <col min="2551" max="2551" width="6.28515625" style="1" customWidth="1"/>
    <col min="2552" max="2552" width="0" style="1" hidden="1" customWidth="1"/>
    <col min="2553" max="2553" width="14.28515625" style="1" customWidth="1"/>
    <col min="2554" max="2554" width="7.5703125" style="1" customWidth="1"/>
    <col min="2555" max="2555" width="0" style="1" hidden="1" customWidth="1"/>
    <col min="2556" max="2557" width="14.28515625" style="1" customWidth="1"/>
    <col min="2558" max="2558" width="20.85546875" style="1" customWidth="1"/>
    <col min="2559" max="2559" width="14.42578125" style="1" customWidth="1"/>
    <col min="2560" max="2560" width="15" style="1" customWidth="1"/>
    <col min="2561" max="2561" width="2.7109375" style="1" customWidth="1"/>
    <col min="2562" max="2562" width="11.7109375" style="1" customWidth="1"/>
    <col min="2563" max="2563" width="11.5703125" style="1" customWidth="1"/>
    <col min="2564" max="2564" width="2.28515625" style="1" customWidth="1"/>
    <col min="2565" max="2565" width="41" style="1" customWidth="1"/>
    <col min="2566" max="2566" width="14.28515625" style="1" customWidth="1"/>
    <col min="2567" max="2568" width="11.5703125" style="1" customWidth="1"/>
    <col min="2569" max="2569" width="21.85546875" style="1" customWidth="1"/>
    <col min="2570" max="2761" width="11.5703125" style="1"/>
    <col min="2762" max="2762" width="21.85546875" style="1" customWidth="1"/>
    <col min="2763" max="2763" width="13.85546875" style="1" customWidth="1"/>
    <col min="2764" max="2764" width="38.7109375" style="1" customWidth="1"/>
    <col min="2765" max="2765" width="3" style="1" bestFit="1" customWidth="1"/>
    <col min="2766" max="2766" width="32.28515625" style="1" customWidth="1"/>
    <col min="2767" max="2767" width="46.28515625" style="1" customWidth="1"/>
    <col min="2768" max="2768" width="19" style="1" customWidth="1"/>
    <col min="2769" max="2769" width="0" style="1" hidden="1" customWidth="1"/>
    <col min="2770" max="2770" width="17.7109375" style="1" customWidth="1"/>
    <col min="2771" max="2771" width="0" style="1" hidden="1" customWidth="1"/>
    <col min="2772" max="2772" width="22.28515625" style="1" customWidth="1"/>
    <col min="2773" max="2773" width="5.28515625" style="1" customWidth="1"/>
    <col min="2774" max="2774" width="36.28515625" style="1" customWidth="1"/>
    <col min="2775" max="2775" width="5.7109375" style="1" customWidth="1"/>
    <col min="2776" max="2776" width="0" style="1" hidden="1" customWidth="1"/>
    <col min="2777" max="2777" width="20.7109375" style="1" customWidth="1"/>
    <col min="2778" max="2778" width="4.85546875" style="1" customWidth="1"/>
    <col min="2779" max="2779" width="0" style="1" hidden="1" customWidth="1"/>
    <col min="2780" max="2780" width="24.7109375" style="1" customWidth="1"/>
    <col min="2781" max="2781" width="12.28515625" style="1" customWidth="1"/>
    <col min="2782" max="2782" width="0" style="1" hidden="1" customWidth="1"/>
    <col min="2783" max="2783" width="3.42578125" style="1" customWidth="1"/>
    <col min="2784" max="2784" width="0" style="1" hidden="1" customWidth="1"/>
    <col min="2785" max="2785" width="17.7109375" style="1" customWidth="1"/>
    <col min="2786" max="2786" width="3.42578125" style="1" customWidth="1"/>
    <col min="2787" max="2787" width="0" style="1" hidden="1" customWidth="1"/>
    <col min="2788" max="2788" width="23.7109375" style="1" customWidth="1"/>
    <col min="2789" max="2789" width="10" style="1" customWidth="1"/>
    <col min="2790" max="2790" width="0" style="1" hidden="1" customWidth="1"/>
    <col min="2791" max="2792" width="14.7109375" style="1" customWidth="1"/>
    <col min="2793" max="2793" width="12.85546875" style="1" customWidth="1"/>
    <col min="2794" max="2794" width="3.28515625" style="1" customWidth="1"/>
    <col min="2795" max="2795" width="30.28515625" style="1" customWidth="1"/>
    <col min="2796" max="2796" width="5" style="1" customWidth="1"/>
    <col min="2797" max="2797" width="0" style="1" hidden="1" customWidth="1"/>
    <col min="2798" max="2798" width="14.28515625" style="1" customWidth="1"/>
    <col min="2799" max="2799" width="5.7109375" style="1" customWidth="1"/>
    <col min="2800" max="2800" width="0" style="1" hidden="1" customWidth="1"/>
    <col min="2801" max="2801" width="17.28515625" style="1" customWidth="1"/>
    <col min="2802" max="2802" width="12.7109375" style="1" customWidth="1"/>
    <col min="2803" max="2803" width="0" style="1" hidden="1" customWidth="1"/>
    <col min="2804" max="2804" width="5.28515625" style="1" customWidth="1"/>
    <col min="2805" max="2805" width="0" style="1" hidden="1" customWidth="1"/>
    <col min="2806" max="2806" width="17" style="1" customWidth="1"/>
    <col min="2807" max="2807" width="6.28515625" style="1" customWidth="1"/>
    <col min="2808" max="2808" width="0" style="1" hidden="1" customWidth="1"/>
    <col min="2809" max="2809" width="14.28515625" style="1" customWidth="1"/>
    <col min="2810" max="2810" width="7.5703125" style="1" customWidth="1"/>
    <col min="2811" max="2811" width="0" style="1" hidden="1" customWidth="1"/>
    <col min="2812" max="2813" width="14.28515625" style="1" customWidth="1"/>
    <col min="2814" max="2814" width="20.85546875" style="1" customWidth="1"/>
    <col min="2815" max="2815" width="14.42578125" style="1" customWidth="1"/>
    <col min="2816" max="2816" width="15" style="1" customWidth="1"/>
    <col min="2817" max="2817" width="2.7109375" style="1" customWidth="1"/>
    <col min="2818" max="2818" width="11.7109375" style="1" customWidth="1"/>
    <col min="2819" max="2819" width="11.5703125" style="1" customWidth="1"/>
    <col min="2820" max="2820" width="2.28515625" style="1" customWidth="1"/>
    <col min="2821" max="2821" width="41" style="1" customWidth="1"/>
    <col min="2822" max="2822" width="14.28515625" style="1" customWidth="1"/>
    <col min="2823" max="2824" width="11.5703125" style="1" customWidth="1"/>
    <col min="2825" max="2825" width="21.85546875" style="1" customWidth="1"/>
    <col min="2826" max="3017" width="11.5703125" style="1"/>
    <col min="3018" max="3018" width="21.85546875" style="1" customWidth="1"/>
    <col min="3019" max="3019" width="13.85546875" style="1" customWidth="1"/>
    <col min="3020" max="3020" width="38.7109375" style="1" customWidth="1"/>
    <col min="3021" max="3021" width="3" style="1" bestFit="1" customWidth="1"/>
    <col min="3022" max="3022" width="32.28515625" style="1" customWidth="1"/>
    <col min="3023" max="3023" width="46.28515625" style="1" customWidth="1"/>
    <col min="3024" max="3024" width="19" style="1" customWidth="1"/>
    <col min="3025" max="3025" width="0" style="1" hidden="1" customWidth="1"/>
    <col min="3026" max="3026" width="17.7109375" style="1" customWidth="1"/>
    <col min="3027" max="3027" width="0" style="1" hidden="1" customWidth="1"/>
    <col min="3028" max="3028" width="22.28515625" style="1" customWidth="1"/>
    <col min="3029" max="3029" width="5.28515625" style="1" customWidth="1"/>
    <col min="3030" max="3030" width="36.28515625" style="1" customWidth="1"/>
    <col min="3031" max="3031" width="5.7109375" style="1" customWidth="1"/>
    <col min="3032" max="3032" width="0" style="1" hidden="1" customWidth="1"/>
    <col min="3033" max="3033" width="20.7109375" style="1" customWidth="1"/>
    <col min="3034" max="3034" width="4.85546875" style="1" customWidth="1"/>
    <col min="3035" max="3035" width="0" style="1" hidden="1" customWidth="1"/>
    <col min="3036" max="3036" width="24.7109375" style="1" customWidth="1"/>
    <col min="3037" max="3037" width="12.28515625" style="1" customWidth="1"/>
    <col min="3038" max="3038" width="0" style="1" hidden="1" customWidth="1"/>
    <col min="3039" max="3039" width="3.42578125" style="1" customWidth="1"/>
    <col min="3040" max="3040" width="0" style="1" hidden="1" customWidth="1"/>
    <col min="3041" max="3041" width="17.7109375" style="1" customWidth="1"/>
    <col min="3042" max="3042" width="3.42578125" style="1" customWidth="1"/>
    <col min="3043" max="3043" width="0" style="1" hidden="1" customWidth="1"/>
    <col min="3044" max="3044" width="23.7109375" style="1" customWidth="1"/>
    <col min="3045" max="3045" width="10" style="1" customWidth="1"/>
    <col min="3046" max="3046" width="0" style="1" hidden="1" customWidth="1"/>
    <col min="3047" max="3048" width="14.7109375" style="1" customWidth="1"/>
    <col min="3049" max="3049" width="12.85546875" style="1" customWidth="1"/>
    <col min="3050" max="3050" width="3.28515625" style="1" customWidth="1"/>
    <col min="3051" max="3051" width="30.28515625" style="1" customWidth="1"/>
    <col min="3052" max="3052" width="5" style="1" customWidth="1"/>
    <col min="3053" max="3053" width="0" style="1" hidden="1" customWidth="1"/>
    <col min="3054" max="3054" width="14.28515625" style="1" customWidth="1"/>
    <col min="3055" max="3055" width="5.7109375" style="1" customWidth="1"/>
    <col min="3056" max="3056" width="0" style="1" hidden="1" customWidth="1"/>
    <col min="3057" max="3057" width="17.28515625" style="1" customWidth="1"/>
    <col min="3058" max="3058" width="12.7109375" style="1" customWidth="1"/>
    <col min="3059" max="3059" width="0" style="1" hidden="1" customWidth="1"/>
    <col min="3060" max="3060" width="5.28515625" style="1" customWidth="1"/>
    <col min="3061" max="3061" width="0" style="1" hidden="1" customWidth="1"/>
    <col min="3062" max="3062" width="17" style="1" customWidth="1"/>
    <col min="3063" max="3063" width="6.28515625" style="1" customWidth="1"/>
    <col min="3064" max="3064" width="0" style="1" hidden="1" customWidth="1"/>
    <col min="3065" max="3065" width="14.28515625" style="1" customWidth="1"/>
    <col min="3066" max="3066" width="7.5703125" style="1" customWidth="1"/>
    <col min="3067" max="3067" width="0" style="1" hidden="1" customWidth="1"/>
    <col min="3068" max="3069" width="14.28515625" style="1" customWidth="1"/>
    <col min="3070" max="3070" width="20.85546875" style="1" customWidth="1"/>
    <col min="3071" max="3071" width="14.42578125" style="1" customWidth="1"/>
    <col min="3072" max="3072" width="15" style="1" customWidth="1"/>
    <col min="3073" max="3073" width="2.7109375" style="1" customWidth="1"/>
    <col min="3074" max="3074" width="11.7109375" style="1" customWidth="1"/>
    <col min="3075" max="3075" width="11.5703125" style="1" customWidth="1"/>
    <col min="3076" max="3076" width="2.28515625" style="1" customWidth="1"/>
    <col min="3077" max="3077" width="41" style="1" customWidth="1"/>
    <col min="3078" max="3078" width="14.28515625" style="1" customWidth="1"/>
    <col min="3079" max="3080" width="11.5703125" style="1" customWidth="1"/>
    <col min="3081" max="3081" width="21.85546875" style="1" customWidth="1"/>
    <col min="3082" max="3273" width="11.5703125" style="1"/>
    <col min="3274" max="3274" width="21.85546875" style="1" customWidth="1"/>
    <col min="3275" max="3275" width="13.85546875" style="1" customWidth="1"/>
    <col min="3276" max="3276" width="38.7109375" style="1" customWidth="1"/>
    <col min="3277" max="3277" width="3" style="1" bestFit="1" customWidth="1"/>
    <col min="3278" max="3278" width="32.28515625" style="1" customWidth="1"/>
    <col min="3279" max="3279" width="46.28515625" style="1" customWidth="1"/>
    <col min="3280" max="3280" width="19" style="1" customWidth="1"/>
    <col min="3281" max="3281" width="0" style="1" hidden="1" customWidth="1"/>
    <col min="3282" max="3282" width="17.7109375" style="1" customWidth="1"/>
    <col min="3283" max="3283" width="0" style="1" hidden="1" customWidth="1"/>
    <col min="3284" max="3284" width="22.28515625" style="1" customWidth="1"/>
    <col min="3285" max="3285" width="5.28515625" style="1" customWidth="1"/>
    <col min="3286" max="3286" width="36.28515625" style="1" customWidth="1"/>
    <col min="3287" max="3287" width="5.7109375" style="1" customWidth="1"/>
    <col min="3288" max="3288" width="0" style="1" hidden="1" customWidth="1"/>
    <col min="3289" max="3289" width="20.7109375" style="1" customWidth="1"/>
    <col min="3290" max="3290" width="4.85546875" style="1" customWidth="1"/>
    <col min="3291" max="3291" width="0" style="1" hidden="1" customWidth="1"/>
    <col min="3292" max="3292" width="24.7109375" style="1" customWidth="1"/>
    <col min="3293" max="3293" width="12.28515625" style="1" customWidth="1"/>
    <col min="3294" max="3294" width="0" style="1" hidden="1" customWidth="1"/>
    <col min="3295" max="3295" width="3.42578125" style="1" customWidth="1"/>
    <col min="3296" max="3296" width="0" style="1" hidden="1" customWidth="1"/>
    <col min="3297" max="3297" width="17.7109375" style="1" customWidth="1"/>
    <col min="3298" max="3298" width="3.42578125" style="1" customWidth="1"/>
    <col min="3299" max="3299" width="0" style="1" hidden="1" customWidth="1"/>
    <col min="3300" max="3300" width="23.7109375" style="1" customWidth="1"/>
    <col min="3301" max="3301" width="10" style="1" customWidth="1"/>
    <col min="3302" max="3302" width="0" style="1" hidden="1" customWidth="1"/>
    <col min="3303" max="3304" width="14.7109375" style="1" customWidth="1"/>
    <col min="3305" max="3305" width="12.85546875" style="1" customWidth="1"/>
    <col min="3306" max="3306" width="3.28515625" style="1" customWidth="1"/>
    <col min="3307" max="3307" width="30.28515625" style="1" customWidth="1"/>
    <col min="3308" max="3308" width="5" style="1" customWidth="1"/>
    <col min="3309" max="3309" width="0" style="1" hidden="1" customWidth="1"/>
    <col min="3310" max="3310" width="14.28515625" style="1" customWidth="1"/>
    <col min="3311" max="3311" width="5.7109375" style="1" customWidth="1"/>
    <col min="3312" max="3312" width="0" style="1" hidden="1" customWidth="1"/>
    <col min="3313" max="3313" width="17.28515625" style="1" customWidth="1"/>
    <col min="3314" max="3314" width="12.7109375" style="1" customWidth="1"/>
    <col min="3315" max="3315" width="0" style="1" hidden="1" customWidth="1"/>
    <col min="3316" max="3316" width="5.28515625" style="1" customWidth="1"/>
    <col min="3317" max="3317" width="0" style="1" hidden="1" customWidth="1"/>
    <col min="3318" max="3318" width="17" style="1" customWidth="1"/>
    <col min="3319" max="3319" width="6.28515625" style="1" customWidth="1"/>
    <col min="3320" max="3320" width="0" style="1" hidden="1" customWidth="1"/>
    <col min="3321" max="3321" width="14.28515625" style="1" customWidth="1"/>
    <col min="3322" max="3322" width="7.5703125" style="1" customWidth="1"/>
    <col min="3323" max="3323" width="0" style="1" hidden="1" customWidth="1"/>
    <col min="3324" max="3325" width="14.28515625" style="1" customWidth="1"/>
    <col min="3326" max="3326" width="20.85546875" style="1" customWidth="1"/>
    <col min="3327" max="3327" width="14.42578125" style="1" customWidth="1"/>
    <col min="3328" max="3328" width="15" style="1" customWidth="1"/>
    <col min="3329" max="3329" width="2.7109375" style="1" customWidth="1"/>
    <col min="3330" max="3330" width="11.7109375" style="1" customWidth="1"/>
    <col min="3331" max="3331" width="11.5703125" style="1" customWidth="1"/>
    <col min="3332" max="3332" width="2.28515625" style="1" customWidth="1"/>
    <col min="3333" max="3333" width="41" style="1" customWidth="1"/>
    <col min="3334" max="3334" width="14.28515625" style="1" customWidth="1"/>
    <col min="3335" max="3336" width="11.5703125" style="1" customWidth="1"/>
    <col min="3337" max="3337" width="21.85546875" style="1" customWidth="1"/>
    <col min="3338" max="3529" width="11.5703125" style="1"/>
    <col min="3530" max="3530" width="21.85546875" style="1" customWidth="1"/>
    <col min="3531" max="3531" width="13.85546875" style="1" customWidth="1"/>
    <col min="3532" max="3532" width="38.7109375" style="1" customWidth="1"/>
    <col min="3533" max="3533" width="3" style="1" bestFit="1" customWidth="1"/>
    <col min="3534" max="3534" width="32.28515625" style="1" customWidth="1"/>
    <col min="3535" max="3535" width="46.28515625" style="1" customWidth="1"/>
    <col min="3536" max="3536" width="19" style="1" customWidth="1"/>
    <col min="3537" max="3537" width="0" style="1" hidden="1" customWidth="1"/>
    <col min="3538" max="3538" width="17.7109375" style="1" customWidth="1"/>
    <col min="3539" max="3539" width="0" style="1" hidden="1" customWidth="1"/>
    <col min="3540" max="3540" width="22.28515625" style="1" customWidth="1"/>
    <col min="3541" max="3541" width="5.28515625" style="1" customWidth="1"/>
    <col min="3542" max="3542" width="36.28515625" style="1" customWidth="1"/>
    <col min="3543" max="3543" width="5.7109375" style="1" customWidth="1"/>
    <col min="3544" max="3544" width="0" style="1" hidden="1" customWidth="1"/>
    <col min="3545" max="3545" width="20.7109375" style="1" customWidth="1"/>
    <col min="3546" max="3546" width="4.85546875" style="1" customWidth="1"/>
    <col min="3547" max="3547" width="0" style="1" hidden="1" customWidth="1"/>
    <col min="3548" max="3548" width="24.7109375" style="1" customWidth="1"/>
    <col min="3549" max="3549" width="12.28515625" style="1" customWidth="1"/>
    <col min="3550" max="3550" width="0" style="1" hidden="1" customWidth="1"/>
    <col min="3551" max="3551" width="3.42578125" style="1" customWidth="1"/>
    <col min="3552" max="3552" width="0" style="1" hidden="1" customWidth="1"/>
    <col min="3553" max="3553" width="17.7109375" style="1" customWidth="1"/>
    <col min="3554" max="3554" width="3.42578125" style="1" customWidth="1"/>
    <col min="3555" max="3555" width="0" style="1" hidden="1" customWidth="1"/>
    <col min="3556" max="3556" width="23.7109375" style="1" customWidth="1"/>
    <col min="3557" max="3557" width="10" style="1" customWidth="1"/>
    <col min="3558" max="3558" width="0" style="1" hidden="1" customWidth="1"/>
    <col min="3559" max="3560" width="14.7109375" style="1" customWidth="1"/>
    <col min="3561" max="3561" width="12.85546875" style="1" customWidth="1"/>
    <col min="3562" max="3562" width="3.28515625" style="1" customWidth="1"/>
    <col min="3563" max="3563" width="30.28515625" style="1" customWidth="1"/>
    <col min="3564" max="3564" width="5" style="1" customWidth="1"/>
    <col min="3565" max="3565" width="0" style="1" hidden="1" customWidth="1"/>
    <col min="3566" max="3566" width="14.28515625" style="1" customWidth="1"/>
    <col min="3567" max="3567" width="5.7109375" style="1" customWidth="1"/>
    <col min="3568" max="3568" width="0" style="1" hidden="1" customWidth="1"/>
    <col min="3569" max="3569" width="17.28515625" style="1" customWidth="1"/>
    <col min="3570" max="3570" width="12.7109375" style="1" customWidth="1"/>
    <col min="3571" max="3571" width="0" style="1" hidden="1" customWidth="1"/>
    <col min="3572" max="3572" width="5.28515625" style="1" customWidth="1"/>
    <col min="3573" max="3573" width="0" style="1" hidden="1" customWidth="1"/>
    <col min="3574" max="3574" width="17" style="1" customWidth="1"/>
    <col min="3575" max="3575" width="6.28515625" style="1" customWidth="1"/>
    <col min="3576" max="3576" width="0" style="1" hidden="1" customWidth="1"/>
    <col min="3577" max="3577" width="14.28515625" style="1" customWidth="1"/>
    <col min="3578" max="3578" width="7.5703125" style="1" customWidth="1"/>
    <col min="3579" max="3579" width="0" style="1" hidden="1" customWidth="1"/>
    <col min="3580" max="3581" width="14.28515625" style="1" customWidth="1"/>
    <col min="3582" max="3582" width="20.85546875" style="1" customWidth="1"/>
    <col min="3583" max="3583" width="14.42578125" style="1" customWidth="1"/>
    <col min="3584" max="3584" width="15" style="1" customWidth="1"/>
    <col min="3585" max="3585" width="2.7109375" style="1" customWidth="1"/>
    <col min="3586" max="3586" width="11.7109375" style="1" customWidth="1"/>
    <col min="3587" max="3587" width="11.5703125" style="1" customWidth="1"/>
    <col min="3588" max="3588" width="2.28515625" style="1" customWidth="1"/>
    <col min="3589" max="3589" width="41" style="1" customWidth="1"/>
    <col min="3590" max="3590" width="14.28515625" style="1" customWidth="1"/>
    <col min="3591" max="3592" width="11.5703125" style="1" customWidth="1"/>
    <col min="3593" max="3593" width="21.85546875" style="1" customWidth="1"/>
    <col min="3594" max="3785" width="11.5703125" style="1"/>
    <col min="3786" max="3786" width="21.85546875" style="1" customWidth="1"/>
    <col min="3787" max="3787" width="13.85546875" style="1" customWidth="1"/>
    <col min="3788" max="3788" width="38.7109375" style="1" customWidth="1"/>
    <col min="3789" max="3789" width="3" style="1" bestFit="1" customWidth="1"/>
    <col min="3790" max="3790" width="32.28515625" style="1" customWidth="1"/>
    <col min="3791" max="3791" width="46.28515625" style="1" customWidth="1"/>
    <col min="3792" max="3792" width="19" style="1" customWidth="1"/>
    <col min="3793" max="3793" width="0" style="1" hidden="1" customWidth="1"/>
    <col min="3794" max="3794" width="17.7109375" style="1" customWidth="1"/>
    <col min="3795" max="3795" width="0" style="1" hidden="1" customWidth="1"/>
    <col min="3796" max="3796" width="22.28515625" style="1" customWidth="1"/>
    <col min="3797" max="3797" width="5.28515625" style="1" customWidth="1"/>
    <col min="3798" max="3798" width="36.28515625" style="1" customWidth="1"/>
    <col min="3799" max="3799" width="5.7109375" style="1" customWidth="1"/>
    <col min="3800" max="3800" width="0" style="1" hidden="1" customWidth="1"/>
    <col min="3801" max="3801" width="20.7109375" style="1" customWidth="1"/>
    <col min="3802" max="3802" width="4.85546875" style="1" customWidth="1"/>
    <col min="3803" max="3803" width="0" style="1" hidden="1" customWidth="1"/>
    <col min="3804" max="3804" width="24.7109375" style="1" customWidth="1"/>
    <col min="3805" max="3805" width="12.28515625" style="1" customWidth="1"/>
    <col min="3806" max="3806" width="0" style="1" hidden="1" customWidth="1"/>
    <col min="3807" max="3807" width="3.42578125" style="1" customWidth="1"/>
    <col min="3808" max="3808" width="0" style="1" hidden="1" customWidth="1"/>
    <col min="3809" max="3809" width="17.7109375" style="1" customWidth="1"/>
    <col min="3810" max="3810" width="3.42578125" style="1" customWidth="1"/>
    <col min="3811" max="3811" width="0" style="1" hidden="1" customWidth="1"/>
    <col min="3812" max="3812" width="23.7109375" style="1" customWidth="1"/>
    <col min="3813" max="3813" width="10" style="1" customWidth="1"/>
    <col min="3814" max="3814" width="0" style="1" hidden="1" customWidth="1"/>
    <col min="3815" max="3816" width="14.7109375" style="1" customWidth="1"/>
    <col min="3817" max="3817" width="12.85546875" style="1" customWidth="1"/>
    <col min="3818" max="3818" width="3.28515625" style="1" customWidth="1"/>
    <col min="3819" max="3819" width="30.28515625" style="1" customWidth="1"/>
    <col min="3820" max="3820" width="5" style="1" customWidth="1"/>
    <col min="3821" max="3821" width="0" style="1" hidden="1" customWidth="1"/>
    <col min="3822" max="3822" width="14.28515625" style="1" customWidth="1"/>
    <col min="3823" max="3823" width="5.7109375" style="1" customWidth="1"/>
    <col min="3824" max="3824" width="0" style="1" hidden="1" customWidth="1"/>
    <col min="3825" max="3825" width="17.28515625" style="1" customWidth="1"/>
    <col min="3826" max="3826" width="12.7109375" style="1" customWidth="1"/>
    <col min="3827" max="3827" width="0" style="1" hidden="1" customWidth="1"/>
    <col min="3828" max="3828" width="5.28515625" style="1" customWidth="1"/>
    <col min="3829" max="3829" width="0" style="1" hidden="1" customWidth="1"/>
    <col min="3830" max="3830" width="17" style="1" customWidth="1"/>
    <col min="3831" max="3831" width="6.28515625" style="1" customWidth="1"/>
    <col min="3832" max="3832" width="0" style="1" hidden="1" customWidth="1"/>
    <col min="3833" max="3833" width="14.28515625" style="1" customWidth="1"/>
    <col min="3834" max="3834" width="7.5703125" style="1" customWidth="1"/>
    <col min="3835" max="3835" width="0" style="1" hidden="1" customWidth="1"/>
    <col min="3836" max="3837" width="14.28515625" style="1" customWidth="1"/>
    <col min="3838" max="3838" width="20.85546875" style="1" customWidth="1"/>
    <col min="3839" max="3839" width="14.42578125" style="1" customWidth="1"/>
    <col min="3840" max="3840" width="15" style="1" customWidth="1"/>
    <col min="3841" max="3841" width="2.7109375" style="1" customWidth="1"/>
    <col min="3842" max="3842" width="11.7109375" style="1" customWidth="1"/>
    <col min="3843" max="3843" width="11.5703125" style="1" customWidth="1"/>
    <col min="3844" max="3844" width="2.28515625" style="1" customWidth="1"/>
    <col min="3845" max="3845" width="41" style="1" customWidth="1"/>
    <col min="3846" max="3846" width="14.28515625" style="1" customWidth="1"/>
    <col min="3847" max="3848" width="11.5703125" style="1" customWidth="1"/>
    <col min="3849" max="3849" width="21.85546875" style="1" customWidth="1"/>
    <col min="3850" max="4041" width="11.5703125" style="1"/>
    <col min="4042" max="4042" width="21.85546875" style="1" customWidth="1"/>
    <col min="4043" max="4043" width="13.85546875" style="1" customWidth="1"/>
    <col min="4044" max="4044" width="38.7109375" style="1" customWidth="1"/>
    <col min="4045" max="4045" width="3" style="1" bestFit="1" customWidth="1"/>
    <col min="4046" max="4046" width="32.28515625" style="1" customWidth="1"/>
    <col min="4047" max="4047" width="46.28515625" style="1" customWidth="1"/>
    <col min="4048" max="4048" width="19" style="1" customWidth="1"/>
    <col min="4049" max="4049" width="0" style="1" hidden="1" customWidth="1"/>
    <col min="4050" max="4050" width="17.7109375" style="1" customWidth="1"/>
    <col min="4051" max="4051" width="0" style="1" hidden="1" customWidth="1"/>
    <col min="4052" max="4052" width="22.28515625" style="1" customWidth="1"/>
    <col min="4053" max="4053" width="5.28515625" style="1" customWidth="1"/>
    <col min="4054" max="4054" width="36.28515625" style="1" customWidth="1"/>
    <col min="4055" max="4055" width="5.7109375" style="1" customWidth="1"/>
    <col min="4056" max="4056" width="0" style="1" hidden="1" customWidth="1"/>
    <col min="4057" max="4057" width="20.7109375" style="1" customWidth="1"/>
    <col min="4058" max="4058" width="4.85546875" style="1" customWidth="1"/>
    <col min="4059" max="4059" width="0" style="1" hidden="1" customWidth="1"/>
    <col min="4060" max="4060" width="24.7109375" style="1" customWidth="1"/>
    <col min="4061" max="4061" width="12.28515625" style="1" customWidth="1"/>
    <col min="4062" max="4062" width="0" style="1" hidden="1" customWidth="1"/>
    <col min="4063" max="4063" width="3.42578125" style="1" customWidth="1"/>
    <col min="4064" max="4064" width="0" style="1" hidden="1" customWidth="1"/>
    <col min="4065" max="4065" width="17.7109375" style="1" customWidth="1"/>
    <col min="4066" max="4066" width="3.42578125" style="1" customWidth="1"/>
    <col min="4067" max="4067" width="0" style="1" hidden="1" customWidth="1"/>
    <col min="4068" max="4068" width="23.7109375" style="1" customWidth="1"/>
    <col min="4069" max="4069" width="10" style="1" customWidth="1"/>
    <col min="4070" max="4070" width="0" style="1" hidden="1" customWidth="1"/>
    <col min="4071" max="4072" width="14.7109375" style="1" customWidth="1"/>
    <col min="4073" max="4073" width="12.85546875" style="1" customWidth="1"/>
    <col min="4074" max="4074" width="3.28515625" style="1" customWidth="1"/>
    <col min="4075" max="4075" width="30.28515625" style="1" customWidth="1"/>
    <col min="4076" max="4076" width="5" style="1" customWidth="1"/>
    <col min="4077" max="4077" width="0" style="1" hidden="1" customWidth="1"/>
    <col min="4078" max="4078" width="14.28515625" style="1" customWidth="1"/>
    <col min="4079" max="4079" width="5.7109375" style="1" customWidth="1"/>
    <col min="4080" max="4080" width="0" style="1" hidden="1" customWidth="1"/>
    <col min="4081" max="4081" width="17.28515625" style="1" customWidth="1"/>
    <col min="4082" max="4082" width="12.7109375" style="1" customWidth="1"/>
    <col min="4083" max="4083" width="0" style="1" hidden="1" customWidth="1"/>
    <col min="4084" max="4084" width="5.28515625" style="1" customWidth="1"/>
    <col min="4085" max="4085" width="0" style="1" hidden="1" customWidth="1"/>
    <col min="4086" max="4086" width="17" style="1" customWidth="1"/>
    <col min="4087" max="4087" width="6.28515625" style="1" customWidth="1"/>
    <col min="4088" max="4088" width="0" style="1" hidden="1" customWidth="1"/>
    <col min="4089" max="4089" width="14.28515625" style="1" customWidth="1"/>
    <col min="4090" max="4090" width="7.5703125" style="1" customWidth="1"/>
    <col min="4091" max="4091" width="0" style="1" hidden="1" customWidth="1"/>
    <col min="4092" max="4093" width="14.28515625" style="1" customWidth="1"/>
    <col min="4094" max="4094" width="20.85546875" style="1" customWidth="1"/>
    <col min="4095" max="4095" width="14.42578125" style="1" customWidth="1"/>
    <col min="4096" max="4096" width="15" style="1" customWidth="1"/>
    <col min="4097" max="4097" width="2.7109375" style="1" customWidth="1"/>
    <col min="4098" max="4098" width="11.7109375" style="1" customWidth="1"/>
    <col min="4099" max="4099" width="11.5703125" style="1" customWidth="1"/>
    <col min="4100" max="4100" width="2.28515625" style="1" customWidth="1"/>
    <col min="4101" max="4101" width="41" style="1" customWidth="1"/>
    <col min="4102" max="4102" width="14.28515625" style="1" customWidth="1"/>
    <col min="4103" max="4104" width="11.5703125" style="1" customWidth="1"/>
    <col min="4105" max="4105" width="21.85546875" style="1" customWidth="1"/>
    <col min="4106" max="4297" width="11.5703125" style="1"/>
    <col min="4298" max="4298" width="21.85546875" style="1" customWidth="1"/>
    <col min="4299" max="4299" width="13.85546875" style="1" customWidth="1"/>
    <col min="4300" max="4300" width="38.7109375" style="1" customWidth="1"/>
    <col min="4301" max="4301" width="3" style="1" bestFit="1" customWidth="1"/>
    <col min="4302" max="4302" width="32.28515625" style="1" customWidth="1"/>
    <col min="4303" max="4303" width="46.28515625" style="1" customWidth="1"/>
    <col min="4304" max="4304" width="19" style="1" customWidth="1"/>
    <col min="4305" max="4305" width="0" style="1" hidden="1" customWidth="1"/>
    <col min="4306" max="4306" width="17.7109375" style="1" customWidth="1"/>
    <col min="4307" max="4307" width="0" style="1" hidden="1" customWidth="1"/>
    <col min="4308" max="4308" width="22.28515625" style="1" customWidth="1"/>
    <col min="4309" max="4309" width="5.28515625" style="1" customWidth="1"/>
    <col min="4310" max="4310" width="36.28515625" style="1" customWidth="1"/>
    <col min="4311" max="4311" width="5.7109375" style="1" customWidth="1"/>
    <col min="4312" max="4312" width="0" style="1" hidden="1" customWidth="1"/>
    <col min="4313" max="4313" width="20.7109375" style="1" customWidth="1"/>
    <col min="4314" max="4314" width="4.85546875" style="1" customWidth="1"/>
    <col min="4315" max="4315" width="0" style="1" hidden="1" customWidth="1"/>
    <col min="4316" max="4316" width="24.7109375" style="1" customWidth="1"/>
    <col min="4317" max="4317" width="12.28515625" style="1" customWidth="1"/>
    <col min="4318" max="4318" width="0" style="1" hidden="1" customWidth="1"/>
    <col min="4319" max="4319" width="3.42578125" style="1" customWidth="1"/>
    <col min="4320" max="4320" width="0" style="1" hidden="1" customWidth="1"/>
    <col min="4321" max="4321" width="17.7109375" style="1" customWidth="1"/>
    <col min="4322" max="4322" width="3.42578125" style="1" customWidth="1"/>
    <col min="4323" max="4323" width="0" style="1" hidden="1" customWidth="1"/>
    <col min="4324" max="4324" width="23.7109375" style="1" customWidth="1"/>
    <col min="4325" max="4325" width="10" style="1" customWidth="1"/>
    <col min="4326" max="4326" width="0" style="1" hidden="1" customWidth="1"/>
    <col min="4327" max="4328" width="14.7109375" style="1" customWidth="1"/>
    <col min="4329" max="4329" width="12.85546875" style="1" customWidth="1"/>
    <col min="4330" max="4330" width="3.28515625" style="1" customWidth="1"/>
    <col min="4331" max="4331" width="30.28515625" style="1" customWidth="1"/>
    <col min="4332" max="4332" width="5" style="1" customWidth="1"/>
    <col min="4333" max="4333" width="0" style="1" hidden="1" customWidth="1"/>
    <col min="4334" max="4334" width="14.28515625" style="1" customWidth="1"/>
    <col min="4335" max="4335" width="5.7109375" style="1" customWidth="1"/>
    <col min="4336" max="4336" width="0" style="1" hidden="1" customWidth="1"/>
    <col min="4337" max="4337" width="17.28515625" style="1" customWidth="1"/>
    <col min="4338" max="4338" width="12.7109375" style="1" customWidth="1"/>
    <col min="4339" max="4339" width="0" style="1" hidden="1" customWidth="1"/>
    <col min="4340" max="4340" width="5.28515625" style="1" customWidth="1"/>
    <col min="4341" max="4341" width="0" style="1" hidden="1" customWidth="1"/>
    <col min="4342" max="4342" width="17" style="1" customWidth="1"/>
    <col min="4343" max="4343" width="6.28515625" style="1" customWidth="1"/>
    <col min="4344" max="4344" width="0" style="1" hidden="1" customWidth="1"/>
    <col min="4345" max="4345" width="14.28515625" style="1" customWidth="1"/>
    <col min="4346" max="4346" width="7.5703125" style="1" customWidth="1"/>
    <col min="4347" max="4347" width="0" style="1" hidden="1" customWidth="1"/>
    <col min="4348" max="4349" width="14.28515625" style="1" customWidth="1"/>
    <col min="4350" max="4350" width="20.85546875" style="1" customWidth="1"/>
    <col min="4351" max="4351" width="14.42578125" style="1" customWidth="1"/>
    <col min="4352" max="4352" width="15" style="1" customWidth="1"/>
    <col min="4353" max="4353" width="2.7109375" style="1" customWidth="1"/>
    <col min="4354" max="4354" width="11.7109375" style="1" customWidth="1"/>
    <col min="4355" max="4355" width="11.5703125" style="1" customWidth="1"/>
    <col min="4356" max="4356" width="2.28515625" style="1" customWidth="1"/>
    <col min="4357" max="4357" width="41" style="1" customWidth="1"/>
    <col min="4358" max="4358" width="14.28515625" style="1" customWidth="1"/>
    <col min="4359" max="4360" width="11.5703125" style="1" customWidth="1"/>
    <col min="4361" max="4361" width="21.85546875" style="1" customWidth="1"/>
    <col min="4362" max="4553" width="11.5703125" style="1"/>
    <col min="4554" max="4554" width="21.85546875" style="1" customWidth="1"/>
    <col min="4555" max="4555" width="13.85546875" style="1" customWidth="1"/>
    <col min="4556" max="4556" width="38.7109375" style="1" customWidth="1"/>
    <col min="4557" max="4557" width="3" style="1" bestFit="1" customWidth="1"/>
    <col min="4558" max="4558" width="32.28515625" style="1" customWidth="1"/>
    <col min="4559" max="4559" width="46.28515625" style="1" customWidth="1"/>
    <col min="4560" max="4560" width="19" style="1" customWidth="1"/>
    <col min="4561" max="4561" width="0" style="1" hidden="1" customWidth="1"/>
    <col min="4562" max="4562" width="17.7109375" style="1" customWidth="1"/>
    <col min="4563" max="4563" width="0" style="1" hidden="1" customWidth="1"/>
    <col min="4564" max="4564" width="22.28515625" style="1" customWidth="1"/>
    <col min="4565" max="4565" width="5.28515625" style="1" customWidth="1"/>
    <col min="4566" max="4566" width="36.28515625" style="1" customWidth="1"/>
    <col min="4567" max="4567" width="5.7109375" style="1" customWidth="1"/>
    <col min="4568" max="4568" width="0" style="1" hidden="1" customWidth="1"/>
    <col min="4569" max="4569" width="20.7109375" style="1" customWidth="1"/>
    <col min="4570" max="4570" width="4.85546875" style="1" customWidth="1"/>
    <col min="4571" max="4571" width="0" style="1" hidden="1" customWidth="1"/>
    <col min="4572" max="4572" width="24.7109375" style="1" customWidth="1"/>
    <col min="4573" max="4573" width="12.28515625" style="1" customWidth="1"/>
    <col min="4574" max="4574" width="0" style="1" hidden="1" customWidth="1"/>
    <col min="4575" max="4575" width="3.42578125" style="1" customWidth="1"/>
    <col min="4576" max="4576" width="0" style="1" hidden="1" customWidth="1"/>
    <col min="4577" max="4577" width="17.7109375" style="1" customWidth="1"/>
    <col min="4578" max="4578" width="3.42578125" style="1" customWidth="1"/>
    <col min="4579" max="4579" width="0" style="1" hidden="1" customWidth="1"/>
    <col min="4580" max="4580" width="23.7109375" style="1" customWidth="1"/>
    <col min="4581" max="4581" width="10" style="1" customWidth="1"/>
    <col min="4582" max="4582" width="0" style="1" hidden="1" customWidth="1"/>
    <col min="4583" max="4584" width="14.7109375" style="1" customWidth="1"/>
    <col min="4585" max="4585" width="12.85546875" style="1" customWidth="1"/>
    <col min="4586" max="4586" width="3.28515625" style="1" customWidth="1"/>
    <col min="4587" max="4587" width="30.28515625" style="1" customWidth="1"/>
    <col min="4588" max="4588" width="5" style="1" customWidth="1"/>
    <col min="4589" max="4589" width="0" style="1" hidden="1" customWidth="1"/>
    <col min="4590" max="4590" width="14.28515625" style="1" customWidth="1"/>
    <col min="4591" max="4591" width="5.7109375" style="1" customWidth="1"/>
    <col min="4592" max="4592" width="0" style="1" hidden="1" customWidth="1"/>
    <col min="4593" max="4593" width="17.28515625" style="1" customWidth="1"/>
    <col min="4594" max="4594" width="12.7109375" style="1" customWidth="1"/>
    <col min="4595" max="4595" width="0" style="1" hidden="1" customWidth="1"/>
    <col min="4596" max="4596" width="5.28515625" style="1" customWidth="1"/>
    <col min="4597" max="4597" width="0" style="1" hidden="1" customWidth="1"/>
    <col min="4598" max="4598" width="17" style="1" customWidth="1"/>
    <col min="4599" max="4599" width="6.28515625" style="1" customWidth="1"/>
    <col min="4600" max="4600" width="0" style="1" hidden="1" customWidth="1"/>
    <col min="4601" max="4601" width="14.28515625" style="1" customWidth="1"/>
    <col min="4602" max="4602" width="7.5703125" style="1" customWidth="1"/>
    <col min="4603" max="4603" width="0" style="1" hidden="1" customWidth="1"/>
    <col min="4604" max="4605" width="14.28515625" style="1" customWidth="1"/>
    <col min="4606" max="4606" width="20.85546875" style="1" customWidth="1"/>
    <col min="4607" max="4607" width="14.42578125" style="1" customWidth="1"/>
    <col min="4608" max="4608" width="15" style="1" customWidth="1"/>
    <col min="4609" max="4609" width="2.7109375" style="1" customWidth="1"/>
    <col min="4610" max="4610" width="11.7109375" style="1" customWidth="1"/>
    <col min="4611" max="4611" width="11.5703125" style="1" customWidth="1"/>
    <col min="4612" max="4612" width="2.28515625" style="1" customWidth="1"/>
    <col min="4613" max="4613" width="41" style="1" customWidth="1"/>
    <col min="4614" max="4614" width="14.28515625" style="1" customWidth="1"/>
    <col min="4615" max="4616" width="11.5703125" style="1" customWidth="1"/>
    <col min="4617" max="4617" width="21.85546875" style="1" customWidth="1"/>
    <col min="4618" max="4809" width="11.5703125" style="1"/>
    <col min="4810" max="4810" width="21.85546875" style="1" customWidth="1"/>
    <col min="4811" max="4811" width="13.85546875" style="1" customWidth="1"/>
    <col min="4812" max="4812" width="38.7109375" style="1" customWidth="1"/>
    <col min="4813" max="4813" width="3" style="1" bestFit="1" customWidth="1"/>
    <col min="4814" max="4814" width="32.28515625" style="1" customWidth="1"/>
    <col min="4815" max="4815" width="46.28515625" style="1" customWidth="1"/>
    <col min="4816" max="4816" width="19" style="1" customWidth="1"/>
    <col min="4817" max="4817" width="0" style="1" hidden="1" customWidth="1"/>
    <col min="4818" max="4818" width="17.7109375" style="1" customWidth="1"/>
    <col min="4819" max="4819" width="0" style="1" hidden="1" customWidth="1"/>
    <col min="4820" max="4820" width="22.28515625" style="1" customWidth="1"/>
    <col min="4821" max="4821" width="5.28515625" style="1" customWidth="1"/>
    <col min="4822" max="4822" width="36.28515625" style="1" customWidth="1"/>
    <col min="4823" max="4823" width="5.7109375" style="1" customWidth="1"/>
    <col min="4824" max="4824" width="0" style="1" hidden="1" customWidth="1"/>
    <col min="4825" max="4825" width="20.7109375" style="1" customWidth="1"/>
    <col min="4826" max="4826" width="4.85546875" style="1" customWidth="1"/>
    <col min="4827" max="4827" width="0" style="1" hidden="1" customWidth="1"/>
    <col min="4828" max="4828" width="24.7109375" style="1" customWidth="1"/>
    <col min="4829" max="4829" width="12.28515625" style="1" customWidth="1"/>
    <col min="4830" max="4830" width="0" style="1" hidden="1" customWidth="1"/>
    <col min="4831" max="4831" width="3.42578125" style="1" customWidth="1"/>
    <col min="4832" max="4832" width="0" style="1" hidden="1" customWidth="1"/>
    <col min="4833" max="4833" width="17.7109375" style="1" customWidth="1"/>
    <col min="4834" max="4834" width="3.42578125" style="1" customWidth="1"/>
    <col min="4835" max="4835" width="0" style="1" hidden="1" customWidth="1"/>
    <col min="4836" max="4836" width="23.7109375" style="1" customWidth="1"/>
    <col min="4837" max="4837" width="10" style="1" customWidth="1"/>
    <col min="4838" max="4838" width="0" style="1" hidden="1" customWidth="1"/>
    <col min="4839" max="4840" width="14.7109375" style="1" customWidth="1"/>
    <col min="4841" max="4841" width="12.85546875" style="1" customWidth="1"/>
    <col min="4842" max="4842" width="3.28515625" style="1" customWidth="1"/>
    <col min="4843" max="4843" width="30.28515625" style="1" customWidth="1"/>
    <col min="4844" max="4844" width="5" style="1" customWidth="1"/>
    <col min="4845" max="4845" width="0" style="1" hidden="1" customWidth="1"/>
    <col min="4846" max="4846" width="14.28515625" style="1" customWidth="1"/>
    <col min="4847" max="4847" width="5.7109375" style="1" customWidth="1"/>
    <col min="4848" max="4848" width="0" style="1" hidden="1" customWidth="1"/>
    <col min="4849" max="4849" width="17.28515625" style="1" customWidth="1"/>
    <col min="4850" max="4850" width="12.7109375" style="1" customWidth="1"/>
    <col min="4851" max="4851" width="0" style="1" hidden="1" customWidth="1"/>
    <col min="4852" max="4852" width="5.28515625" style="1" customWidth="1"/>
    <col min="4853" max="4853" width="0" style="1" hidden="1" customWidth="1"/>
    <col min="4854" max="4854" width="17" style="1" customWidth="1"/>
    <col min="4855" max="4855" width="6.28515625" style="1" customWidth="1"/>
    <col min="4856" max="4856" width="0" style="1" hidden="1" customWidth="1"/>
    <col min="4857" max="4857" width="14.28515625" style="1" customWidth="1"/>
    <col min="4858" max="4858" width="7.5703125" style="1" customWidth="1"/>
    <col min="4859" max="4859" width="0" style="1" hidden="1" customWidth="1"/>
    <col min="4860" max="4861" width="14.28515625" style="1" customWidth="1"/>
    <col min="4862" max="4862" width="20.85546875" style="1" customWidth="1"/>
    <col min="4863" max="4863" width="14.42578125" style="1" customWidth="1"/>
    <col min="4864" max="4864" width="15" style="1" customWidth="1"/>
    <col min="4865" max="4865" width="2.7109375" style="1" customWidth="1"/>
    <col min="4866" max="4866" width="11.7109375" style="1" customWidth="1"/>
    <col min="4867" max="4867" width="11.5703125" style="1" customWidth="1"/>
    <col min="4868" max="4868" width="2.28515625" style="1" customWidth="1"/>
    <col min="4869" max="4869" width="41" style="1" customWidth="1"/>
    <col min="4870" max="4870" width="14.28515625" style="1" customWidth="1"/>
    <col min="4871" max="4872" width="11.5703125" style="1" customWidth="1"/>
    <col min="4873" max="4873" width="21.85546875" style="1" customWidth="1"/>
    <col min="4874" max="5065" width="11.5703125" style="1"/>
    <col min="5066" max="5066" width="21.85546875" style="1" customWidth="1"/>
    <col min="5067" max="5067" width="13.85546875" style="1" customWidth="1"/>
    <col min="5068" max="5068" width="38.7109375" style="1" customWidth="1"/>
    <col min="5069" max="5069" width="3" style="1" bestFit="1" customWidth="1"/>
    <col min="5070" max="5070" width="32.28515625" style="1" customWidth="1"/>
    <col min="5071" max="5071" width="46.28515625" style="1" customWidth="1"/>
    <col min="5072" max="5072" width="19" style="1" customWidth="1"/>
    <col min="5073" max="5073" width="0" style="1" hidden="1" customWidth="1"/>
    <col min="5074" max="5074" width="17.7109375" style="1" customWidth="1"/>
    <col min="5075" max="5075" width="0" style="1" hidden="1" customWidth="1"/>
    <col min="5076" max="5076" width="22.28515625" style="1" customWidth="1"/>
    <col min="5077" max="5077" width="5.28515625" style="1" customWidth="1"/>
    <col min="5078" max="5078" width="36.28515625" style="1" customWidth="1"/>
    <col min="5079" max="5079" width="5.7109375" style="1" customWidth="1"/>
    <col min="5080" max="5080" width="0" style="1" hidden="1" customWidth="1"/>
    <col min="5081" max="5081" width="20.7109375" style="1" customWidth="1"/>
    <col min="5082" max="5082" width="4.85546875" style="1" customWidth="1"/>
    <col min="5083" max="5083" width="0" style="1" hidden="1" customWidth="1"/>
    <col min="5084" max="5084" width="24.7109375" style="1" customWidth="1"/>
    <col min="5085" max="5085" width="12.28515625" style="1" customWidth="1"/>
    <col min="5086" max="5086" width="0" style="1" hidden="1" customWidth="1"/>
    <col min="5087" max="5087" width="3.42578125" style="1" customWidth="1"/>
    <col min="5088" max="5088" width="0" style="1" hidden="1" customWidth="1"/>
    <col min="5089" max="5089" width="17.7109375" style="1" customWidth="1"/>
    <col min="5090" max="5090" width="3.42578125" style="1" customWidth="1"/>
    <col min="5091" max="5091" width="0" style="1" hidden="1" customWidth="1"/>
    <col min="5092" max="5092" width="23.7109375" style="1" customWidth="1"/>
    <col min="5093" max="5093" width="10" style="1" customWidth="1"/>
    <col min="5094" max="5094" width="0" style="1" hidden="1" customWidth="1"/>
    <col min="5095" max="5096" width="14.7109375" style="1" customWidth="1"/>
    <col min="5097" max="5097" width="12.85546875" style="1" customWidth="1"/>
    <col min="5098" max="5098" width="3.28515625" style="1" customWidth="1"/>
    <col min="5099" max="5099" width="30.28515625" style="1" customWidth="1"/>
    <col min="5100" max="5100" width="5" style="1" customWidth="1"/>
    <col min="5101" max="5101" width="0" style="1" hidden="1" customWidth="1"/>
    <col min="5102" max="5102" width="14.28515625" style="1" customWidth="1"/>
    <col min="5103" max="5103" width="5.7109375" style="1" customWidth="1"/>
    <col min="5104" max="5104" width="0" style="1" hidden="1" customWidth="1"/>
    <col min="5105" max="5105" width="17.28515625" style="1" customWidth="1"/>
    <col min="5106" max="5106" width="12.7109375" style="1" customWidth="1"/>
    <col min="5107" max="5107" width="0" style="1" hidden="1" customWidth="1"/>
    <col min="5108" max="5108" width="5.28515625" style="1" customWidth="1"/>
    <col min="5109" max="5109" width="0" style="1" hidden="1" customWidth="1"/>
    <col min="5110" max="5110" width="17" style="1" customWidth="1"/>
    <col min="5111" max="5111" width="6.28515625" style="1" customWidth="1"/>
    <col min="5112" max="5112" width="0" style="1" hidden="1" customWidth="1"/>
    <col min="5113" max="5113" width="14.28515625" style="1" customWidth="1"/>
    <col min="5114" max="5114" width="7.5703125" style="1" customWidth="1"/>
    <col min="5115" max="5115" width="0" style="1" hidden="1" customWidth="1"/>
    <col min="5116" max="5117" width="14.28515625" style="1" customWidth="1"/>
    <col min="5118" max="5118" width="20.85546875" style="1" customWidth="1"/>
    <col min="5119" max="5119" width="14.42578125" style="1" customWidth="1"/>
    <col min="5120" max="5120" width="15" style="1" customWidth="1"/>
    <col min="5121" max="5121" width="2.7109375" style="1" customWidth="1"/>
    <col min="5122" max="5122" width="11.7109375" style="1" customWidth="1"/>
    <col min="5123" max="5123" width="11.5703125" style="1" customWidth="1"/>
    <col min="5124" max="5124" width="2.28515625" style="1" customWidth="1"/>
    <col min="5125" max="5125" width="41" style="1" customWidth="1"/>
    <col min="5126" max="5126" width="14.28515625" style="1" customWidth="1"/>
    <col min="5127" max="5128" width="11.5703125" style="1" customWidth="1"/>
    <col min="5129" max="5129" width="21.85546875" style="1" customWidth="1"/>
    <col min="5130" max="5321" width="11.5703125" style="1"/>
    <col min="5322" max="5322" width="21.85546875" style="1" customWidth="1"/>
    <col min="5323" max="5323" width="13.85546875" style="1" customWidth="1"/>
    <col min="5324" max="5324" width="38.7109375" style="1" customWidth="1"/>
    <col min="5325" max="5325" width="3" style="1" bestFit="1" customWidth="1"/>
    <col min="5326" max="5326" width="32.28515625" style="1" customWidth="1"/>
    <col min="5327" max="5327" width="46.28515625" style="1" customWidth="1"/>
    <col min="5328" max="5328" width="19" style="1" customWidth="1"/>
    <col min="5329" max="5329" width="0" style="1" hidden="1" customWidth="1"/>
    <col min="5330" max="5330" width="17.7109375" style="1" customWidth="1"/>
    <col min="5331" max="5331" width="0" style="1" hidden="1" customWidth="1"/>
    <col min="5332" max="5332" width="22.28515625" style="1" customWidth="1"/>
    <col min="5333" max="5333" width="5.28515625" style="1" customWidth="1"/>
    <col min="5334" max="5334" width="36.28515625" style="1" customWidth="1"/>
    <col min="5335" max="5335" width="5.7109375" style="1" customWidth="1"/>
    <col min="5336" max="5336" width="0" style="1" hidden="1" customWidth="1"/>
    <col min="5337" max="5337" width="20.7109375" style="1" customWidth="1"/>
    <col min="5338" max="5338" width="4.85546875" style="1" customWidth="1"/>
    <col min="5339" max="5339" width="0" style="1" hidden="1" customWidth="1"/>
    <col min="5340" max="5340" width="24.7109375" style="1" customWidth="1"/>
    <col min="5341" max="5341" width="12.28515625" style="1" customWidth="1"/>
    <col min="5342" max="5342" width="0" style="1" hidden="1" customWidth="1"/>
    <col min="5343" max="5343" width="3.42578125" style="1" customWidth="1"/>
    <col min="5344" max="5344" width="0" style="1" hidden="1" customWidth="1"/>
    <col min="5345" max="5345" width="17.7109375" style="1" customWidth="1"/>
    <col min="5346" max="5346" width="3.42578125" style="1" customWidth="1"/>
    <col min="5347" max="5347" width="0" style="1" hidden="1" customWidth="1"/>
    <col min="5348" max="5348" width="23.7109375" style="1" customWidth="1"/>
    <col min="5349" max="5349" width="10" style="1" customWidth="1"/>
    <col min="5350" max="5350" width="0" style="1" hidden="1" customWidth="1"/>
    <col min="5351" max="5352" width="14.7109375" style="1" customWidth="1"/>
    <col min="5353" max="5353" width="12.85546875" style="1" customWidth="1"/>
    <col min="5354" max="5354" width="3.28515625" style="1" customWidth="1"/>
    <col min="5355" max="5355" width="30.28515625" style="1" customWidth="1"/>
    <col min="5356" max="5356" width="5" style="1" customWidth="1"/>
    <col min="5357" max="5357" width="0" style="1" hidden="1" customWidth="1"/>
    <col min="5358" max="5358" width="14.28515625" style="1" customWidth="1"/>
    <col min="5359" max="5359" width="5.7109375" style="1" customWidth="1"/>
    <col min="5360" max="5360" width="0" style="1" hidden="1" customWidth="1"/>
    <col min="5361" max="5361" width="17.28515625" style="1" customWidth="1"/>
    <col min="5362" max="5362" width="12.7109375" style="1" customWidth="1"/>
    <col min="5363" max="5363" width="0" style="1" hidden="1" customWidth="1"/>
    <col min="5364" max="5364" width="5.28515625" style="1" customWidth="1"/>
    <col min="5365" max="5365" width="0" style="1" hidden="1" customWidth="1"/>
    <col min="5366" max="5366" width="17" style="1" customWidth="1"/>
    <col min="5367" max="5367" width="6.28515625" style="1" customWidth="1"/>
    <col min="5368" max="5368" width="0" style="1" hidden="1" customWidth="1"/>
    <col min="5369" max="5369" width="14.28515625" style="1" customWidth="1"/>
    <col min="5370" max="5370" width="7.5703125" style="1" customWidth="1"/>
    <col min="5371" max="5371" width="0" style="1" hidden="1" customWidth="1"/>
    <col min="5372" max="5373" width="14.28515625" style="1" customWidth="1"/>
    <col min="5374" max="5374" width="20.85546875" style="1" customWidth="1"/>
    <col min="5375" max="5375" width="14.42578125" style="1" customWidth="1"/>
    <col min="5376" max="5376" width="15" style="1" customWidth="1"/>
    <col min="5377" max="5377" width="2.7109375" style="1" customWidth="1"/>
    <col min="5378" max="5378" width="11.7109375" style="1" customWidth="1"/>
    <col min="5379" max="5379" width="11.5703125" style="1" customWidth="1"/>
    <col min="5380" max="5380" width="2.28515625" style="1" customWidth="1"/>
    <col min="5381" max="5381" width="41" style="1" customWidth="1"/>
    <col min="5382" max="5382" width="14.28515625" style="1" customWidth="1"/>
    <col min="5383" max="5384" width="11.5703125" style="1" customWidth="1"/>
    <col min="5385" max="5385" width="21.85546875" style="1" customWidth="1"/>
    <col min="5386" max="5577" width="11.5703125" style="1"/>
    <col min="5578" max="5578" width="21.85546875" style="1" customWidth="1"/>
    <col min="5579" max="5579" width="13.85546875" style="1" customWidth="1"/>
    <col min="5580" max="5580" width="38.7109375" style="1" customWidth="1"/>
    <col min="5581" max="5581" width="3" style="1" bestFit="1" customWidth="1"/>
    <col min="5582" max="5582" width="32.28515625" style="1" customWidth="1"/>
    <col min="5583" max="5583" width="46.28515625" style="1" customWidth="1"/>
    <col min="5584" max="5584" width="19" style="1" customWidth="1"/>
    <col min="5585" max="5585" width="0" style="1" hidden="1" customWidth="1"/>
    <col min="5586" max="5586" width="17.7109375" style="1" customWidth="1"/>
    <col min="5587" max="5587" width="0" style="1" hidden="1" customWidth="1"/>
    <col min="5588" max="5588" width="22.28515625" style="1" customWidth="1"/>
    <col min="5589" max="5589" width="5.28515625" style="1" customWidth="1"/>
    <col min="5590" max="5590" width="36.28515625" style="1" customWidth="1"/>
    <col min="5591" max="5591" width="5.7109375" style="1" customWidth="1"/>
    <col min="5592" max="5592" width="0" style="1" hidden="1" customWidth="1"/>
    <col min="5593" max="5593" width="20.7109375" style="1" customWidth="1"/>
    <col min="5594" max="5594" width="4.85546875" style="1" customWidth="1"/>
    <col min="5595" max="5595" width="0" style="1" hidden="1" customWidth="1"/>
    <col min="5596" max="5596" width="24.7109375" style="1" customWidth="1"/>
    <col min="5597" max="5597" width="12.28515625" style="1" customWidth="1"/>
    <col min="5598" max="5598" width="0" style="1" hidden="1" customWidth="1"/>
    <col min="5599" max="5599" width="3.42578125" style="1" customWidth="1"/>
    <col min="5600" max="5600" width="0" style="1" hidden="1" customWidth="1"/>
    <col min="5601" max="5601" width="17.7109375" style="1" customWidth="1"/>
    <col min="5602" max="5602" width="3.42578125" style="1" customWidth="1"/>
    <col min="5603" max="5603" width="0" style="1" hidden="1" customWidth="1"/>
    <col min="5604" max="5604" width="23.7109375" style="1" customWidth="1"/>
    <col min="5605" max="5605" width="10" style="1" customWidth="1"/>
    <col min="5606" max="5606" width="0" style="1" hidden="1" customWidth="1"/>
    <col min="5607" max="5608" width="14.7109375" style="1" customWidth="1"/>
    <col min="5609" max="5609" width="12.85546875" style="1" customWidth="1"/>
    <col min="5610" max="5610" width="3.28515625" style="1" customWidth="1"/>
    <col min="5611" max="5611" width="30.28515625" style="1" customWidth="1"/>
    <col min="5612" max="5612" width="5" style="1" customWidth="1"/>
    <col min="5613" max="5613" width="0" style="1" hidden="1" customWidth="1"/>
    <col min="5614" max="5614" width="14.28515625" style="1" customWidth="1"/>
    <col min="5615" max="5615" width="5.7109375" style="1" customWidth="1"/>
    <col min="5616" max="5616" width="0" style="1" hidden="1" customWidth="1"/>
    <col min="5617" max="5617" width="17.28515625" style="1" customWidth="1"/>
    <col min="5618" max="5618" width="12.7109375" style="1" customWidth="1"/>
    <col min="5619" max="5619" width="0" style="1" hidden="1" customWidth="1"/>
    <col min="5620" max="5620" width="5.28515625" style="1" customWidth="1"/>
    <col min="5621" max="5621" width="0" style="1" hidden="1" customWidth="1"/>
    <col min="5622" max="5622" width="17" style="1" customWidth="1"/>
    <col min="5623" max="5623" width="6.28515625" style="1" customWidth="1"/>
    <col min="5624" max="5624" width="0" style="1" hidden="1" customWidth="1"/>
    <col min="5625" max="5625" width="14.28515625" style="1" customWidth="1"/>
    <col min="5626" max="5626" width="7.5703125" style="1" customWidth="1"/>
    <col min="5627" max="5627" width="0" style="1" hidden="1" customWidth="1"/>
    <col min="5628" max="5629" width="14.28515625" style="1" customWidth="1"/>
    <col min="5630" max="5630" width="20.85546875" style="1" customWidth="1"/>
    <col min="5631" max="5631" width="14.42578125" style="1" customWidth="1"/>
    <col min="5632" max="5632" width="15" style="1" customWidth="1"/>
    <col min="5633" max="5633" width="2.7109375" style="1" customWidth="1"/>
    <col min="5634" max="5634" width="11.7109375" style="1" customWidth="1"/>
    <col min="5635" max="5635" width="11.5703125" style="1" customWidth="1"/>
    <col min="5636" max="5636" width="2.28515625" style="1" customWidth="1"/>
    <col min="5637" max="5637" width="41" style="1" customWidth="1"/>
    <col min="5638" max="5638" width="14.28515625" style="1" customWidth="1"/>
    <col min="5639" max="5640" width="11.5703125" style="1" customWidth="1"/>
    <col min="5641" max="5641" width="21.85546875" style="1" customWidth="1"/>
    <col min="5642" max="5833" width="11.5703125" style="1"/>
    <col min="5834" max="5834" width="21.85546875" style="1" customWidth="1"/>
    <col min="5835" max="5835" width="13.85546875" style="1" customWidth="1"/>
    <col min="5836" max="5836" width="38.7109375" style="1" customWidth="1"/>
    <col min="5837" max="5837" width="3" style="1" bestFit="1" customWidth="1"/>
    <col min="5838" max="5838" width="32.28515625" style="1" customWidth="1"/>
    <col min="5839" max="5839" width="46.28515625" style="1" customWidth="1"/>
    <col min="5840" max="5840" width="19" style="1" customWidth="1"/>
    <col min="5841" max="5841" width="0" style="1" hidden="1" customWidth="1"/>
    <col min="5842" max="5842" width="17.7109375" style="1" customWidth="1"/>
    <col min="5843" max="5843" width="0" style="1" hidden="1" customWidth="1"/>
    <col min="5844" max="5844" width="22.28515625" style="1" customWidth="1"/>
    <col min="5845" max="5845" width="5.28515625" style="1" customWidth="1"/>
    <col min="5846" max="5846" width="36.28515625" style="1" customWidth="1"/>
    <col min="5847" max="5847" width="5.7109375" style="1" customWidth="1"/>
    <col min="5848" max="5848" width="0" style="1" hidden="1" customWidth="1"/>
    <col min="5849" max="5849" width="20.7109375" style="1" customWidth="1"/>
    <col min="5850" max="5850" width="4.85546875" style="1" customWidth="1"/>
    <col min="5851" max="5851" width="0" style="1" hidden="1" customWidth="1"/>
    <col min="5852" max="5852" width="24.7109375" style="1" customWidth="1"/>
    <col min="5853" max="5853" width="12.28515625" style="1" customWidth="1"/>
    <col min="5854" max="5854" width="0" style="1" hidden="1" customWidth="1"/>
    <col min="5855" max="5855" width="3.42578125" style="1" customWidth="1"/>
    <col min="5856" max="5856" width="0" style="1" hidden="1" customWidth="1"/>
    <col min="5857" max="5857" width="17.7109375" style="1" customWidth="1"/>
    <col min="5858" max="5858" width="3.42578125" style="1" customWidth="1"/>
    <col min="5859" max="5859" width="0" style="1" hidden="1" customWidth="1"/>
    <col min="5860" max="5860" width="23.7109375" style="1" customWidth="1"/>
    <col min="5861" max="5861" width="10" style="1" customWidth="1"/>
    <col min="5862" max="5862" width="0" style="1" hidden="1" customWidth="1"/>
    <col min="5863" max="5864" width="14.7109375" style="1" customWidth="1"/>
    <col min="5865" max="5865" width="12.85546875" style="1" customWidth="1"/>
    <col min="5866" max="5866" width="3.28515625" style="1" customWidth="1"/>
    <col min="5867" max="5867" width="30.28515625" style="1" customWidth="1"/>
    <col min="5868" max="5868" width="5" style="1" customWidth="1"/>
    <col min="5869" max="5869" width="0" style="1" hidden="1" customWidth="1"/>
    <col min="5870" max="5870" width="14.28515625" style="1" customWidth="1"/>
    <col min="5871" max="5871" width="5.7109375" style="1" customWidth="1"/>
    <col min="5872" max="5872" width="0" style="1" hidden="1" customWidth="1"/>
    <col min="5873" max="5873" width="17.28515625" style="1" customWidth="1"/>
    <col min="5874" max="5874" width="12.7109375" style="1" customWidth="1"/>
    <col min="5875" max="5875" width="0" style="1" hidden="1" customWidth="1"/>
    <col min="5876" max="5876" width="5.28515625" style="1" customWidth="1"/>
    <col min="5877" max="5877" width="0" style="1" hidden="1" customWidth="1"/>
    <col min="5878" max="5878" width="17" style="1" customWidth="1"/>
    <col min="5879" max="5879" width="6.28515625" style="1" customWidth="1"/>
    <col min="5880" max="5880" width="0" style="1" hidden="1" customWidth="1"/>
    <col min="5881" max="5881" width="14.28515625" style="1" customWidth="1"/>
    <col min="5882" max="5882" width="7.5703125" style="1" customWidth="1"/>
    <col min="5883" max="5883" width="0" style="1" hidden="1" customWidth="1"/>
    <col min="5884" max="5885" width="14.28515625" style="1" customWidth="1"/>
    <col min="5886" max="5886" width="20.85546875" style="1" customWidth="1"/>
    <col min="5887" max="5887" width="14.42578125" style="1" customWidth="1"/>
    <col min="5888" max="5888" width="15" style="1" customWidth="1"/>
    <col min="5889" max="5889" width="2.7109375" style="1" customWidth="1"/>
    <col min="5890" max="5890" width="11.7109375" style="1" customWidth="1"/>
    <col min="5891" max="5891" width="11.5703125" style="1" customWidth="1"/>
    <col min="5892" max="5892" width="2.28515625" style="1" customWidth="1"/>
    <col min="5893" max="5893" width="41" style="1" customWidth="1"/>
    <col min="5894" max="5894" width="14.28515625" style="1" customWidth="1"/>
    <col min="5895" max="5896" width="11.5703125" style="1" customWidth="1"/>
    <col min="5897" max="5897" width="21.85546875" style="1" customWidth="1"/>
    <col min="5898" max="6089" width="11.5703125" style="1"/>
    <col min="6090" max="6090" width="21.85546875" style="1" customWidth="1"/>
    <col min="6091" max="6091" width="13.85546875" style="1" customWidth="1"/>
    <col min="6092" max="6092" width="38.7109375" style="1" customWidth="1"/>
    <col min="6093" max="6093" width="3" style="1" bestFit="1" customWidth="1"/>
    <col min="6094" max="6094" width="32.28515625" style="1" customWidth="1"/>
    <col min="6095" max="6095" width="46.28515625" style="1" customWidth="1"/>
    <col min="6096" max="6096" width="19" style="1" customWidth="1"/>
    <col min="6097" max="6097" width="0" style="1" hidden="1" customWidth="1"/>
    <col min="6098" max="6098" width="17.7109375" style="1" customWidth="1"/>
    <col min="6099" max="6099" width="0" style="1" hidden="1" customWidth="1"/>
    <col min="6100" max="6100" width="22.28515625" style="1" customWidth="1"/>
    <col min="6101" max="6101" width="5.28515625" style="1" customWidth="1"/>
    <col min="6102" max="6102" width="36.28515625" style="1" customWidth="1"/>
    <col min="6103" max="6103" width="5.7109375" style="1" customWidth="1"/>
    <col min="6104" max="6104" width="0" style="1" hidden="1" customWidth="1"/>
    <col min="6105" max="6105" width="20.7109375" style="1" customWidth="1"/>
    <col min="6106" max="6106" width="4.85546875" style="1" customWidth="1"/>
    <col min="6107" max="6107" width="0" style="1" hidden="1" customWidth="1"/>
    <col min="6108" max="6108" width="24.7109375" style="1" customWidth="1"/>
    <col min="6109" max="6109" width="12.28515625" style="1" customWidth="1"/>
    <col min="6110" max="6110" width="0" style="1" hidden="1" customWidth="1"/>
    <col min="6111" max="6111" width="3.42578125" style="1" customWidth="1"/>
    <col min="6112" max="6112" width="0" style="1" hidden="1" customWidth="1"/>
    <col min="6113" max="6113" width="17.7109375" style="1" customWidth="1"/>
    <col min="6114" max="6114" width="3.42578125" style="1" customWidth="1"/>
    <col min="6115" max="6115" width="0" style="1" hidden="1" customWidth="1"/>
    <col min="6116" max="6116" width="23.7109375" style="1" customWidth="1"/>
    <col min="6117" max="6117" width="10" style="1" customWidth="1"/>
    <col min="6118" max="6118" width="0" style="1" hidden="1" customWidth="1"/>
    <col min="6119" max="6120" width="14.7109375" style="1" customWidth="1"/>
    <col min="6121" max="6121" width="12.85546875" style="1" customWidth="1"/>
    <col min="6122" max="6122" width="3.28515625" style="1" customWidth="1"/>
    <col min="6123" max="6123" width="30.28515625" style="1" customWidth="1"/>
    <col min="6124" max="6124" width="5" style="1" customWidth="1"/>
    <col min="6125" max="6125" width="0" style="1" hidden="1" customWidth="1"/>
    <col min="6126" max="6126" width="14.28515625" style="1" customWidth="1"/>
    <col min="6127" max="6127" width="5.7109375" style="1" customWidth="1"/>
    <col min="6128" max="6128" width="0" style="1" hidden="1" customWidth="1"/>
    <col min="6129" max="6129" width="17.28515625" style="1" customWidth="1"/>
    <col min="6130" max="6130" width="12.7109375" style="1" customWidth="1"/>
    <col min="6131" max="6131" width="0" style="1" hidden="1" customWidth="1"/>
    <col min="6132" max="6132" width="5.28515625" style="1" customWidth="1"/>
    <col min="6133" max="6133" width="0" style="1" hidden="1" customWidth="1"/>
    <col min="6134" max="6134" width="17" style="1" customWidth="1"/>
    <col min="6135" max="6135" width="6.28515625" style="1" customWidth="1"/>
    <col min="6136" max="6136" width="0" style="1" hidden="1" customWidth="1"/>
    <col min="6137" max="6137" width="14.28515625" style="1" customWidth="1"/>
    <col min="6138" max="6138" width="7.5703125" style="1" customWidth="1"/>
    <col min="6139" max="6139" width="0" style="1" hidden="1" customWidth="1"/>
    <col min="6140" max="6141" width="14.28515625" style="1" customWidth="1"/>
    <col min="6142" max="6142" width="20.85546875" style="1" customWidth="1"/>
    <col min="6143" max="6143" width="14.42578125" style="1" customWidth="1"/>
    <col min="6144" max="6144" width="15" style="1" customWidth="1"/>
    <col min="6145" max="6145" width="2.7109375" style="1" customWidth="1"/>
    <col min="6146" max="6146" width="11.7109375" style="1" customWidth="1"/>
    <col min="6147" max="6147" width="11.5703125" style="1" customWidth="1"/>
    <col min="6148" max="6148" width="2.28515625" style="1" customWidth="1"/>
    <col min="6149" max="6149" width="41" style="1" customWidth="1"/>
    <col min="6150" max="6150" width="14.28515625" style="1" customWidth="1"/>
    <col min="6151" max="6152" width="11.5703125" style="1" customWidth="1"/>
    <col min="6153" max="6153" width="21.85546875" style="1" customWidth="1"/>
    <col min="6154" max="6345" width="11.5703125" style="1"/>
    <col min="6346" max="6346" width="21.85546875" style="1" customWidth="1"/>
    <col min="6347" max="6347" width="13.85546875" style="1" customWidth="1"/>
    <col min="6348" max="6348" width="38.7109375" style="1" customWidth="1"/>
    <col min="6349" max="6349" width="3" style="1" bestFit="1" customWidth="1"/>
    <col min="6350" max="6350" width="32.28515625" style="1" customWidth="1"/>
    <col min="6351" max="6351" width="46.28515625" style="1" customWidth="1"/>
    <col min="6352" max="6352" width="19" style="1" customWidth="1"/>
    <col min="6353" max="6353" width="0" style="1" hidden="1" customWidth="1"/>
    <col min="6354" max="6354" width="17.7109375" style="1" customWidth="1"/>
    <col min="6355" max="6355" width="0" style="1" hidden="1" customWidth="1"/>
    <col min="6356" max="6356" width="22.28515625" style="1" customWidth="1"/>
    <col min="6357" max="6357" width="5.28515625" style="1" customWidth="1"/>
    <col min="6358" max="6358" width="36.28515625" style="1" customWidth="1"/>
    <col min="6359" max="6359" width="5.7109375" style="1" customWidth="1"/>
    <col min="6360" max="6360" width="0" style="1" hidden="1" customWidth="1"/>
    <col min="6361" max="6361" width="20.7109375" style="1" customWidth="1"/>
    <col min="6362" max="6362" width="4.85546875" style="1" customWidth="1"/>
    <col min="6363" max="6363" width="0" style="1" hidden="1" customWidth="1"/>
    <col min="6364" max="6364" width="24.7109375" style="1" customWidth="1"/>
    <col min="6365" max="6365" width="12.28515625" style="1" customWidth="1"/>
    <col min="6366" max="6366" width="0" style="1" hidden="1" customWidth="1"/>
    <col min="6367" max="6367" width="3.42578125" style="1" customWidth="1"/>
    <col min="6368" max="6368" width="0" style="1" hidden="1" customWidth="1"/>
    <col min="6369" max="6369" width="17.7109375" style="1" customWidth="1"/>
    <col min="6370" max="6370" width="3.42578125" style="1" customWidth="1"/>
    <col min="6371" max="6371" width="0" style="1" hidden="1" customWidth="1"/>
    <col min="6372" max="6372" width="23.7109375" style="1" customWidth="1"/>
    <col min="6373" max="6373" width="10" style="1" customWidth="1"/>
    <col min="6374" max="6374" width="0" style="1" hidden="1" customWidth="1"/>
    <col min="6375" max="6376" width="14.7109375" style="1" customWidth="1"/>
    <col min="6377" max="6377" width="12.85546875" style="1" customWidth="1"/>
    <col min="6378" max="6378" width="3.28515625" style="1" customWidth="1"/>
    <col min="6379" max="6379" width="30.28515625" style="1" customWidth="1"/>
    <col min="6380" max="6380" width="5" style="1" customWidth="1"/>
    <col min="6381" max="6381" width="0" style="1" hidden="1" customWidth="1"/>
    <col min="6382" max="6382" width="14.28515625" style="1" customWidth="1"/>
    <col min="6383" max="6383" width="5.7109375" style="1" customWidth="1"/>
    <col min="6384" max="6384" width="0" style="1" hidden="1" customWidth="1"/>
    <col min="6385" max="6385" width="17.28515625" style="1" customWidth="1"/>
    <col min="6386" max="6386" width="12.7109375" style="1" customWidth="1"/>
    <col min="6387" max="6387" width="0" style="1" hidden="1" customWidth="1"/>
    <col min="6388" max="6388" width="5.28515625" style="1" customWidth="1"/>
    <col min="6389" max="6389" width="0" style="1" hidden="1" customWidth="1"/>
    <col min="6390" max="6390" width="17" style="1" customWidth="1"/>
    <col min="6391" max="6391" width="6.28515625" style="1" customWidth="1"/>
    <col min="6392" max="6392" width="0" style="1" hidden="1" customWidth="1"/>
    <col min="6393" max="6393" width="14.28515625" style="1" customWidth="1"/>
    <col min="6394" max="6394" width="7.5703125" style="1" customWidth="1"/>
    <col min="6395" max="6395" width="0" style="1" hidden="1" customWidth="1"/>
    <col min="6396" max="6397" width="14.28515625" style="1" customWidth="1"/>
    <col min="6398" max="6398" width="20.85546875" style="1" customWidth="1"/>
    <col min="6399" max="6399" width="14.42578125" style="1" customWidth="1"/>
    <col min="6400" max="6400" width="15" style="1" customWidth="1"/>
    <col min="6401" max="6401" width="2.7109375" style="1" customWidth="1"/>
    <col min="6402" max="6402" width="11.7109375" style="1" customWidth="1"/>
    <col min="6403" max="6403" width="11.5703125" style="1" customWidth="1"/>
    <col min="6404" max="6404" width="2.28515625" style="1" customWidth="1"/>
    <col min="6405" max="6405" width="41" style="1" customWidth="1"/>
    <col min="6406" max="6406" width="14.28515625" style="1" customWidth="1"/>
    <col min="6407" max="6408" width="11.5703125" style="1" customWidth="1"/>
    <col min="6409" max="6409" width="21.85546875" style="1" customWidth="1"/>
    <col min="6410" max="6601" width="11.5703125" style="1"/>
    <col min="6602" max="6602" width="21.85546875" style="1" customWidth="1"/>
    <col min="6603" max="6603" width="13.85546875" style="1" customWidth="1"/>
    <col min="6604" max="6604" width="38.7109375" style="1" customWidth="1"/>
    <col min="6605" max="6605" width="3" style="1" bestFit="1" customWidth="1"/>
    <col min="6606" max="6606" width="32.28515625" style="1" customWidth="1"/>
    <col min="6607" max="6607" width="46.28515625" style="1" customWidth="1"/>
    <col min="6608" max="6608" width="19" style="1" customWidth="1"/>
    <col min="6609" max="6609" width="0" style="1" hidden="1" customWidth="1"/>
    <col min="6610" max="6610" width="17.7109375" style="1" customWidth="1"/>
    <col min="6611" max="6611" width="0" style="1" hidden="1" customWidth="1"/>
    <col min="6612" max="6612" width="22.28515625" style="1" customWidth="1"/>
    <col min="6613" max="6613" width="5.28515625" style="1" customWidth="1"/>
    <col min="6614" max="6614" width="36.28515625" style="1" customWidth="1"/>
    <col min="6615" max="6615" width="5.7109375" style="1" customWidth="1"/>
    <col min="6616" max="6616" width="0" style="1" hidden="1" customWidth="1"/>
    <col min="6617" max="6617" width="20.7109375" style="1" customWidth="1"/>
    <col min="6618" max="6618" width="4.85546875" style="1" customWidth="1"/>
    <col min="6619" max="6619" width="0" style="1" hidden="1" customWidth="1"/>
    <col min="6620" max="6620" width="24.7109375" style="1" customWidth="1"/>
    <col min="6621" max="6621" width="12.28515625" style="1" customWidth="1"/>
    <col min="6622" max="6622" width="0" style="1" hidden="1" customWidth="1"/>
    <col min="6623" max="6623" width="3.42578125" style="1" customWidth="1"/>
    <col min="6624" max="6624" width="0" style="1" hidden="1" customWidth="1"/>
    <col min="6625" max="6625" width="17.7109375" style="1" customWidth="1"/>
    <col min="6626" max="6626" width="3.42578125" style="1" customWidth="1"/>
    <col min="6627" max="6627" width="0" style="1" hidden="1" customWidth="1"/>
    <col min="6628" max="6628" width="23.7109375" style="1" customWidth="1"/>
    <col min="6629" max="6629" width="10" style="1" customWidth="1"/>
    <col min="6630" max="6630" width="0" style="1" hidden="1" customWidth="1"/>
    <col min="6631" max="6632" width="14.7109375" style="1" customWidth="1"/>
    <col min="6633" max="6633" width="12.85546875" style="1" customWidth="1"/>
    <col min="6634" max="6634" width="3.28515625" style="1" customWidth="1"/>
    <col min="6635" max="6635" width="30.28515625" style="1" customWidth="1"/>
    <col min="6636" max="6636" width="5" style="1" customWidth="1"/>
    <col min="6637" max="6637" width="0" style="1" hidden="1" customWidth="1"/>
    <col min="6638" max="6638" width="14.28515625" style="1" customWidth="1"/>
    <col min="6639" max="6639" width="5.7109375" style="1" customWidth="1"/>
    <col min="6640" max="6640" width="0" style="1" hidden="1" customWidth="1"/>
    <col min="6641" max="6641" width="17.28515625" style="1" customWidth="1"/>
    <col min="6642" max="6642" width="12.7109375" style="1" customWidth="1"/>
    <col min="6643" max="6643" width="0" style="1" hidden="1" customWidth="1"/>
    <col min="6644" max="6644" width="5.28515625" style="1" customWidth="1"/>
    <col min="6645" max="6645" width="0" style="1" hidden="1" customWidth="1"/>
    <col min="6646" max="6646" width="17" style="1" customWidth="1"/>
    <col min="6647" max="6647" width="6.28515625" style="1" customWidth="1"/>
    <col min="6648" max="6648" width="0" style="1" hidden="1" customWidth="1"/>
    <col min="6649" max="6649" width="14.28515625" style="1" customWidth="1"/>
    <col min="6650" max="6650" width="7.5703125" style="1" customWidth="1"/>
    <col min="6651" max="6651" width="0" style="1" hidden="1" customWidth="1"/>
    <col min="6652" max="6653" width="14.28515625" style="1" customWidth="1"/>
    <col min="6654" max="6654" width="20.85546875" style="1" customWidth="1"/>
    <col min="6655" max="6655" width="14.42578125" style="1" customWidth="1"/>
    <col min="6656" max="6656" width="15" style="1" customWidth="1"/>
    <col min="6657" max="6657" width="2.7109375" style="1" customWidth="1"/>
    <col min="6658" max="6658" width="11.7109375" style="1" customWidth="1"/>
    <col min="6659" max="6659" width="11.5703125" style="1" customWidth="1"/>
    <col min="6660" max="6660" width="2.28515625" style="1" customWidth="1"/>
    <col min="6661" max="6661" width="41" style="1" customWidth="1"/>
    <col min="6662" max="6662" width="14.28515625" style="1" customWidth="1"/>
    <col min="6663" max="6664" width="11.5703125" style="1" customWidth="1"/>
    <col min="6665" max="6665" width="21.85546875" style="1" customWidth="1"/>
    <col min="6666" max="6857" width="11.5703125" style="1"/>
    <col min="6858" max="6858" width="21.85546875" style="1" customWidth="1"/>
    <col min="6859" max="6859" width="13.85546875" style="1" customWidth="1"/>
    <col min="6860" max="6860" width="38.7109375" style="1" customWidth="1"/>
    <col min="6861" max="6861" width="3" style="1" bestFit="1" customWidth="1"/>
    <col min="6862" max="6862" width="32.28515625" style="1" customWidth="1"/>
    <col min="6863" max="6863" width="46.28515625" style="1" customWidth="1"/>
    <col min="6864" max="6864" width="19" style="1" customWidth="1"/>
    <col min="6865" max="6865" width="0" style="1" hidden="1" customWidth="1"/>
    <col min="6866" max="6866" width="17.7109375" style="1" customWidth="1"/>
    <col min="6867" max="6867" width="0" style="1" hidden="1" customWidth="1"/>
    <col min="6868" max="6868" width="22.28515625" style="1" customWidth="1"/>
    <col min="6869" max="6869" width="5.28515625" style="1" customWidth="1"/>
    <col min="6870" max="6870" width="36.28515625" style="1" customWidth="1"/>
    <col min="6871" max="6871" width="5.7109375" style="1" customWidth="1"/>
    <col min="6872" max="6872" width="0" style="1" hidden="1" customWidth="1"/>
    <col min="6873" max="6873" width="20.7109375" style="1" customWidth="1"/>
    <col min="6874" max="6874" width="4.85546875" style="1" customWidth="1"/>
    <col min="6875" max="6875" width="0" style="1" hidden="1" customWidth="1"/>
    <col min="6876" max="6876" width="24.7109375" style="1" customWidth="1"/>
    <col min="6877" max="6877" width="12.28515625" style="1" customWidth="1"/>
    <col min="6878" max="6878" width="0" style="1" hidden="1" customWidth="1"/>
    <col min="6879" max="6879" width="3.42578125" style="1" customWidth="1"/>
    <col min="6880" max="6880" width="0" style="1" hidden="1" customWidth="1"/>
    <col min="6881" max="6881" width="17.7109375" style="1" customWidth="1"/>
    <col min="6882" max="6882" width="3.42578125" style="1" customWidth="1"/>
    <col min="6883" max="6883" width="0" style="1" hidden="1" customWidth="1"/>
    <col min="6884" max="6884" width="23.7109375" style="1" customWidth="1"/>
    <col min="6885" max="6885" width="10" style="1" customWidth="1"/>
    <col min="6886" max="6886" width="0" style="1" hidden="1" customWidth="1"/>
    <col min="6887" max="6888" width="14.7109375" style="1" customWidth="1"/>
    <col min="6889" max="6889" width="12.85546875" style="1" customWidth="1"/>
    <col min="6890" max="6890" width="3.28515625" style="1" customWidth="1"/>
    <col min="6891" max="6891" width="30.28515625" style="1" customWidth="1"/>
    <col min="6892" max="6892" width="5" style="1" customWidth="1"/>
    <col min="6893" max="6893" width="0" style="1" hidden="1" customWidth="1"/>
    <col min="6894" max="6894" width="14.28515625" style="1" customWidth="1"/>
    <col min="6895" max="6895" width="5.7109375" style="1" customWidth="1"/>
    <col min="6896" max="6896" width="0" style="1" hidden="1" customWidth="1"/>
    <col min="6897" max="6897" width="17.28515625" style="1" customWidth="1"/>
    <col min="6898" max="6898" width="12.7109375" style="1" customWidth="1"/>
    <col min="6899" max="6899" width="0" style="1" hidden="1" customWidth="1"/>
    <col min="6900" max="6900" width="5.28515625" style="1" customWidth="1"/>
    <col min="6901" max="6901" width="0" style="1" hidden="1" customWidth="1"/>
    <col min="6902" max="6902" width="17" style="1" customWidth="1"/>
    <col min="6903" max="6903" width="6.28515625" style="1" customWidth="1"/>
    <col min="6904" max="6904" width="0" style="1" hidden="1" customWidth="1"/>
    <col min="6905" max="6905" width="14.28515625" style="1" customWidth="1"/>
    <col min="6906" max="6906" width="7.5703125" style="1" customWidth="1"/>
    <col min="6907" max="6907" width="0" style="1" hidden="1" customWidth="1"/>
    <col min="6908" max="6909" width="14.28515625" style="1" customWidth="1"/>
    <col min="6910" max="6910" width="20.85546875" style="1" customWidth="1"/>
    <col min="6911" max="6911" width="14.42578125" style="1" customWidth="1"/>
    <col min="6912" max="6912" width="15" style="1" customWidth="1"/>
    <col min="6913" max="6913" width="2.7109375" style="1" customWidth="1"/>
    <col min="6914" max="6914" width="11.7109375" style="1" customWidth="1"/>
    <col min="6915" max="6915" width="11.5703125" style="1" customWidth="1"/>
    <col min="6916" max="6916" width="2.28515625" style="1" customWidth="1"/>
    <col min="6917" max="6917" width="41" style="1" customWidth="1"/>
    <col min="6918" max="6918" width="14.28515625" style="1" customWidth="1"/>
    <col min="6919" max="6920" width="11.5703125" style="1" customWidth="1"/>
    <col min="6921" max="6921" width="21.85546875" style="1" customWidth="1"/>
    <col min="6922" max="7113" width="11.5703125" style="1"/>
    <col min="7114" max="7114" width="21.85546875" style="1" customWidth="1"/>
    <col min="7115" max="7115" width="13.85546875" style="1" customWidth="1"/>
    <col min="7116" max="7116" width="38.7109375" style="1" customWidth="1"/>
    <col min="7117" max="7117" width="3" style="1" bestFit="1" customWidth="1"/>
    <col min="7118" max="7118" width="32.28515625" style="1" customWidth="1"/>
    <col min="7119" max="7119" width="46.28515625" style="1" customWidth="1"/>
    <col min="7120" max="7120" width="19" style="1" customWidth="1"/>
    <col min="7121" max="7121" width="0" style="1" hidden="1" customWidth="1"/>
    <col min="7122" max="7122" width="17.7109375" style="1" customWidth="1"/>
    <col min="7123" max="7123" width="0" style="1" hidden="1" customWidth="1"/>
    <col min="7124" max="7124" width="22.28515625" style="1" customWidth="1"/>
    <col min="7125" max="7125" width="5.28515625" style="1" customWidth="1"/>
    <col min="7126" max="7126" width="36.28515625" style="1" customWidth="1"/>
    <col min="7127" max="7127" width="5.7109375" style="1" customWidth="1"/>
    <col min="7128" max="7128" width="0" style="1" hidden="1" customWidth="1"/>
    <col min="7129" max="7129" width="20.7109375" style="1" customWidth="1"/>
    <col min="7130" max="7130" width="4.85546875" style="1" customWidth="1"/>
    <col min="7131" max="7131" width="0" style="1" hidden="1" customWidth="1"/>
    <col min="7132" max="7132" width="24.7109375" style="1" customWidth="1"/>
    <col min="7133" max="7133" width="12.28515625" style="1" customWidth="1"/>
    <col min="7134" max="7134" width="0" style="1" hidden="1" customWidth="1"/>
    <col min="7135" max="7135" width="3.42578125" style="1" customWidth="1"/>
    <col min="7136" max="7136" width="0" style="1" hidden="1" customWidth="1"/>
    <col min="7137" max="7137" width="17.7109375" style="1" customWidth="1"/>
    <col min="7138" max="7138" width="3.42578125" style="1" customWidth="1"/>
    <col min="7139" max="7139" width="0" style="1" hidden="1" customWidth="1"/>
    <col min="7140" max="7140" width="23.7109375" style="1" customWidth="1"/>
    <col min="7141" max="7141" width="10" style="1" customWidth="1"/>
    <col min="7142" max="7142" width="0" style="1" hidden="1" customWidth="1"/>
    <col min="7143" max="7144" width="14.7109375" style="1" customWidth="1"/>
    <col min="7145" max="7145" width="12.85546875" style="1" customWidth="1"/>
    <col min="7146" max="7146" width="3.28515625" style="1" customWidth="1"/>
    <col min="7147" max="7147" width="30.28515625" style="1" customWidth="1"/>
    <col min="7148" max="7148" width="5" style="1" customWidth="1"/>
    <col min="7149" max="7149" width="0" style="1" hidden="1" customWidth="1"/>
    <col min="7150" max="7150" width="14.28515625" style="1" customWidth="1"/>
    <col min="7151" max="7151" width="5.7109375" style="1" customWidth="1"/>
    <col min="7152" max="7152" width="0" style="1" hidden="1" customWidth="1"/>
    <col min="7153" max="7153" width="17.28515625" style="1" customWidth="1"/>
    <col min="7154" max="7154" width="12.7109375" style="1" customWidth="1"/>
    <col min="7155" max="7155" width="0" style="1" hidden="1" customWidth="1"/>
    <col min="7156" max="7156" width="5.28515625" style="1" customWidth="1"/>
    <col min="7157" max="7157" width="0" style="1" hidden="1" customWidth="1"/>
    <col min="7158" max="7158" width="17" style="1" customWidth="1"/>
    <col min="7159" max="7159" width="6.28515625" style="1" customWidth="1"/>
    <col min="7160" max="7160" width="0" style="1" hidden="1" customWidth="1"/>
    <col min="7161" max="7161" width="14.28515625" style="1" customWidth="1"/>
    <col min="7162" max="7162" width="7.5703125" style="1" customWidth="1"/>
    <col min="7163" max="7163" width="0" style="1" hidden="1" customWidth="1"/>
    <col min="7164" max="7165" width="14.28515625" style="1" customWidth="1"/>
    <col min="7166" max="7166" width="20.85546875" style="1" customWidth="1"/>
    <col min="7167" max="7167" width="14.42578125" style="1" customWidth="1"/>
    <col min="7168" max="7168" width="15" style="1" customWidth="1"/>
    <col min="7169" max="7169" width="2.7109375" style="1" customWidth="1"/>
    <col min="7170" max="7170" width="11.7109375" style="1" customWidth="1"/>
    <col min="7171" max="7171" width="11.5703125" style="1" customWidth="1"/>
    <col min="7172" max="7172" width="2.28515625" style="1" customWidth="1"/>
    <col min="7173" max="7173" width="41" style="1" customWidth="1"/>
    <col min="7174" max="7174" width="14.28515625" style="1" customWidth="1"/>
    <col min="7175" max="7176" width="11.5703125" style="1" customWidth="1"/>
    <col min="7177" max="7177" width="21.85546875" style="1" customWidth="1"/>
    <col min="7178" max="7369" width="11.5703125" style="1"/>
    <col min="7370" max="7370" width="21.85546875" style="1" customWidth="1"/>
    <col min="7371" max="7371" width="13.85546875" style="1" customWidth="1"/>
    <col min="7372" max="7372" width="38.7109375" style="1" customWidth="1"/>
    <col min="7373" max="7373" width="3" style="1" bestFit="1" customWidth="1"/>
    <col min="7374" max="7374" width="32.28515625" style="1" customWidth="1"/>
    <col min="7375" max="7375" width="46.28515625" style="1" customWidth="1"/>
    <col min="7376" max="7376" width="19" style="1" customWidth="1"/>
    <col min="7377" max="7377" width="0" style="1" hidden="1" customWidth="1"/>
    <col min="7378" max="7378" width="17.7109375" style="1" customWidth="1"/>
    <col min="7379" max="7379" width="0" style="1" hidden="1" customWidth="1"/>
    <col min="7380" max="7380" width="22.28515625" style="1" customWidth="1"/>
    <col min="7381" max="7381" width="5.28515625" style="1" customWidth="1"/>
    <col min="7382" max="7382" width="36.28515625" style="1" customWidth="1"/>
    <col min="7383" max="7383" width="5.7109375" style="1" customWidth="1"/>
    <col min="7384" max="7384" width="0" style="1" hidden="1" customWidth="1"/>
    <col min="7385" max="7385" width="20.7109375" style="1" customWidth="1"/>
    <col min="7386" max="7386" width="4.85546875" style="1" customWidth="1"/>
    <col min="7387" max="7387" width="0" style="1" hidden="1" customWidth="1"/>
    <col min="7388" max="7388" width="24.7109375" style="1" customWidth="1"/>
    <col min="7389" max="7389" width="12.28515625" style="1" customWidth="1"/>
    <col min="7390" max="7390" width="0" style="1" hidden="1" customWidth="1"/>
    <col min="7391" max="7391" width="3.42578125" style="1" customWidth="1"/>
    <col min="7392" max="7392" width="0" style="1" hidden="1" customWidth="1"/>
    <col min="7393" max="7393" width="17.7109375" style="1" customWidth="1"/>
    <col min="7394" max="7394" width="3.42578125" style="1" customWidth="1"/>
    <col min="7395" max="7395" width="0" style="1" hidden="1" customWidth="1"/>
    <col min="7396" max="7396" width="23.7109375" style="1" customWidth="1"/>
    <col min="7397" max="7397" width="10" style="1" customWidth="1"/>
    <col min="7398" max="7398" width="0" style="1" hidden="1" customWidth="1"/>
    <col min="7399" max="7400" width="14.7109375" style="1" customWidth="1"/>
    <col min="7401" max="7401" width="12.85546875" style="1" customWidth="1"/>
    <col min="7402" max="7402" width="3.28515625" style="1" customWidth="1"/>
    <col min="7403" max="7403" width="30.28515625" style="1" customWidth="1"/>
    <col min="7404" max="7404" width="5" style="1" customWidth="1"/>
    <col min="7405" max="7405" width="0" style="1" hidden="1" customWidth="1"/>
    <col min="7406" max="7406" width="14.28515625" style="1" customWidth="1"/>
    <col min="7407" max="7407" width="5.7109375" style="1" customWidth="1"/>
    <col min="7408" max="7408" width="0" style="1" hidden="1" customWidth="1"/>
    <col min="7409" max="7409" width="17.28515625" style="1" customWidth="1"/>
    <col min="7410" max="7410" width="12.7109375" style="1" customWidth="1"/>
    <col min="7411" max="7411" width="0" style="1" hidden="1" customWidth="1"/>
    <col min="7412" max="7412" width="5.28515625" style="1" customWidth="1"/>
    <col min="7413" max="7413" width="0" style="1" hidden="1" customWidth="1"/>
    <col min="7414" max="7414" width="17" style="1" customWidth="1"/>
    <col min="7415" max="7415" width="6.28515625" style="1" customWidth="1"/>
    <col min="7416" max="7416" width="0" style="1" hidden="1" customWidth="1"/>
    <col min="7417" max="7417" width="14.28515625" style="1" customWidth="1"/>
    <col min="7418" max="7418" width="7.5703125" style="1" customWidth="1"/>
    <col min="7419" max="7419" width="0" style="1" hidden="1" customWidth="1"/>
    <col min="7420" max="7421" width="14.28515625" style="1" customWidth="1"/>
    <col min="7422" max="7422" width="20.85546875" style="1" customWidth="1"/>
    <col min="7423" max="7423" width="14.42578125" style="1" customWidth="1"/>
    <col min="7424" max="7424" width="15" style="1" customWidth="1"/>
    <col min="7425" max="7425" width="2.7109375" style="1" customWidth="1"/>
    <col min="7426" max="7426" width="11.7109375" style="1" customWidth="1"/>
    <col min="7427" max="7427" width="11.5703125" style="1" customWidth="1"/>
    <col min="7428" max="7428" width="2.28515625" style="1" customWidth="1"/>
    <col min="7429" max="7429" width="41" style="1" customWidth="1"/>
    <col min="7430" max="7430" width="14.28515625" style="1" customWidth="1"/>
    <col min="7431" max="7432" width="11.5703125" style="1" customWidth="1"/>
    <col min="7433" max="7433" width="21.85546875" style="1" customWidth="1"/>
    <col min="7434" max="7625" width="11.5703125" style="1"/>
    <col min="7626" max="7626" width="21.85546875" style="1" customWidth="1"/>
    <col min="7627" max="7627" width="13.85546875" style="1" customWidth="1"/>
    <col min="7628" max="7628" width="38.7109375" style="1" customWidth="1"/>
    <col min="7629" max="7629" width="3" style="1" bestFit="1" customWidth="1"/>
    <col min="7630" max="7630" width="32.28515625" style="1" customWidth="1"/>
    <col min="7631" max="7631" width="46.28515625" style="1" customWidth="1"/>
    <col min="7632" max="7632" width="19" style="1" customWidth="1"/>
    <col min="7633" max="7633" width="0" style="1" hidden="1" customWidth="1"/>
    <col min="7634" max="7634" width="17.7109375" style="1" customWidth="1"/>
    <col min="7635" max="7635" width="0" style="1" hidden="1" customWidth="1"/>
    <col min="7636" max="7636" width="22.28515625" style="1" customWidth="1"/>
    <col min="7637" max="7637" width="5.28515625" style="1" customWidth="1"/>
    <col min="7638" max="7638" width="36.28515625" style="1" customWidth="1"/>
    <col min="7639" max="7639" width="5.7109375" style="1" customWidth="1"/>
    <col min="7640" max="7640" width="0" style="1" hidden="1" customWidth="1"/>
    <col min="7641" max="7641" width="20.7109375" style="1" customWidth="1"/>
    <col min="7642" max="7642" width="4.85546875" style="1" customWidth="1"/>
    <col min="7643" max="7643" width="0" style="1" hidden="1" customWidth="1"/>
    <col min="7644" max="7644" width="24.7109375" style="1" customWidth="1"/>
    <col min="7645" max="7645" width="12.28515625" style="1" customWidth="1"/>
    <col min="7646" max="7646" width="0" style="1" hidden="1" customWidth="1"/>
    <col min="7647" max="7647" width="3.42578125" style="1" customWidth="1"/>
    <col min="7648" max="7648" width="0" style="1" hidden="1" customWidth="1"/>
    <col min="7649" max="7649" width="17.7109375" style="1" customWidth="1"/>
    <col min="7650" max="7650" width="3.42578125" style="1" customWidth="1"/>
    <col min="7651" max="7651" width="0" style="1" hidden="1" customWidth="1"/>
    <col min="7652" max="7652" width="23.7109375" style="1" customWidth="1"/>
    <col min="7653" max="7653" width="10" style="1" customWidth="1"/>
    <col min="7654" max="7654" width="0" style="1" hidden="1" customWidth="1"/>
    <col min="7655" max="7656" width="14.7109375" style="1" customWidth="1"/>
    <col min="7657" max="7657" width="12.85546875" style="1" customWidth="1"/>
    <col min="7658" max="7658" width="3.28515625" style="1" customWidth="1"/>
    <col min="7659" max="7659" width="30.28515625" style="1" customWidth="1"/>
    <col min="7660" max="7660" width="5" style="1" customWidth="1"/>
    <col min="7661" max="7661" width="0" style="1" hidden="1" customWidth="1"/>
    <col min="7662" max="7662" width="14.28515625" style="1" customWidth="1"/>
    <col min="7663" max="7663" width="5.7109375" style="1" customWidth="1"/>
    <col min="7664" max="7664" width="0" style="1" hidden="1" customWidth="1"/>
    <col min="7665" max="7665" width="17.28515625" style="1" customWidth="1"/>
    <col min="7666" max="7666" width="12.7109375" style="1" customWidth="1"/>
    <col min="7667" max="7667" width="0" style="1" hidden="1" customWidth="1"/>
    <col min="7668" max="7668" width="5.28515625" style="1" customWidth="1"/>
    <col min="7669" max="7669" width="0" style="1" hidden="1" customWidth="1"/>
    <col min="7670" max="7670" width="17" style="1" customWidth="1"/>
    <col min="7671" max="7671" width="6.28515625" style="1" customWidth="1"/>
    <col min="7672" max="7672" width="0" style="1" hidden="1" customWidth="1"/>
    <col min="7673" max="7673" width="14.28515625" style="1" customWidth="1"/>
    <col min="7674" max="7674" width="7.5703125" style="1" customWidth="1"/>
    <col min="7675" max="7675" width="0" style="1" hidden="1" customWidth="1"/>
    <col min="7676" max="7677" width="14.28515625" style="1" customWidth="1"/>
    <col min="7678" max="7678" width="20.85546875" style="1" customWidth="1"/>
    <col min="7679" max="7679" width="14.42578125" style="1" customWidth="1"/>
    <col min="7680" max="7680" width="15" style="1" customWidth="1"/>
    <col min="7681" max="7681" width="2.7109375" style="1" customWidth="1"/>
    <col min="7682" max="7682" width="11.7109375" style="1" customWidth="1"/>
    <col min="7683" max="7683" width="11.5703125" style="1" customWidth="1"/>
    <col min="7684" max="7684" width="2.28515625" style="1" customWidth="1"/>
    <col min="7685" max="7685" width="41" style="1" customWidth="1"/>
    <col min="7686" max="7686" width="14.28515625" style="1" customWidth="1"/>
    <col min="7687" max="7688" width="11.5703125" style="1" customWidth="1"/>
    <col min="7689" max="7689" width="21.85546875" style="1" customWidth="1"/>
    <col min="7690" max="7881" width="11.5703125" style="1"/>
    <col min="7882" max="7882" width="21.85546875" style="1" customWidth="1"/>
    <col min="7883" max="7883" width="13.85546875" style="1" customWidth="1"/>
    <col min="7884" max="7884" width="38.7109375" style="1" customWidth="1"/>
    <col min="7885" max="7885" width="3" style="1" bestFit="1" customWidth="1"/>
    <col min="7886" max="7886" width="32.28515625" style="1" customWidth="1"/>
    <col min="7887" max="7887" width="46.28515625" style="1" customWidth="1"/>
    <col min="7888" max="7888" width="19" style="1" customWidth="1"/>
    <col min="7889" max="7889" width="0" style="1" hidden="1" customWidth="1"/>
    <col min="7890" max="7890" width="17.7109375" style="1" customWidth="1"/>
    <col min="7891" max="7891" width="0" style="1" hidden="1" customWidth="1"/>
    <col min="7892" max="7892" width="22.28515625" style="1" customWidth="1"/>
    <col min="7893" max="7893" width="5.28515625" style="1" customWidth="1"/>
    <col min="7894" max="7894" width="36.28515625" style="1" customWidth="1"/>
    <col min="7895" max="7895" width="5.7109375" style="1" customWidth="1"/>
    <col min="7896" max="7896" width="0" style="1" hidden="1" customWidth="1"/>
    <col min="7897" max="7897" width="20.7109375" style="1" customWidth="1"/>
    <col min="7898" max="7898" width="4.85546875" style="1" customWidth="1"/>
    <col min="7899" max="7899" width="0" style="1" hidden="1" customWidth="1"/>
    <col min="7900" max="7900" width="24.7109375" style="1" customWidth="1"/>
    <col min="7901" max="7901" width="12.28515625" style="1" customWidth="1"/>
    <col min="7902" max="7902" width="0" style="1" hidden="1" customWidth="1"/>
    <col min="7903" max="7903" width="3.42578125" style="1" customWidth="1"/>
    <col min="7904" max="7904" width="0" style="1" hidden="1" customWidth="1"/>
    <col min="7905" max="7905" width="17.7109375" style="1" customWidth="1"/>
    <col min="7906" max="7906" width="3.42578125" style="1" customWidth="1"/>
    <col min="7907" max="7907" width="0" style="1" hidden="1" customWidth="1"/>
    <col min="7908" max="7908" width="23.7109375" style="1" customWidth="1"/>
    <col min="7909" max="7909" width="10" style="1" customWidth="1"/>
    <col min="7910" max="7910" width="0" style="1" hidden="1" customWidth="1"/>
    <col min="7911" max="7912" width="14.7109375" style="1" customWidth="1"/>
    <col min="7913" max="7913" width="12.85546875" style="1" customWidth="1"/>
    <col min="7914" max="7914" width="3.28515625" style="1" customWidth="1"/>
    <col min="7915" max="7915" width="30.28515625" style="1" customWidth="1"/>
    <col min="7916" max="7916" width="5" style="1" customWidth="1"/>
    <col min="7917" max="7917" width="0" style="1" hidden="1" customWidth="1"/>
    <col min="7918" max="7918" width="14.28515625" style="1" customWidth="1"/>
    <col min="7919" max="7919" width="5.7109375" style="1" customWidth="1"/>
    <col min="7920" max="7920" width="0" style="1" hidden="1" customWidth="1"/>
    <col min="7921" max="7921" width="17.28515625" style="1" customWidth="1"/>
    <col min="7922" max="7922" width="12.7109375" style="1" customWidth="1"/>
    <col min="7923" max="7923" width="0" style="1" hidden="1" customWidth="1"/>
    <col min="7924" max="7924" width="5.28515625" style="1" customWidth="1"/>
    <col min="7925" max="7925" width="0" style="1" hidden="1" customWidth="1"/>
    <col min="7926" max="7926" width="17" style="1" customWidth="1"/>
    <col min="7927" max="7927" width="6.28515625" style="1" customWidth="1"/>
    <col min="7928" max="7928" width="0" style="1" hidden="1" customWidth="1"/>
    <col min="7929" max="7929" width="14.28515625" style="1" customWidth="1"/>
    <col min="7930" max="7930" width="7.5703125" style="1" customWidth="1"/>
    <col min="7931" max="7931" width="0" style="1" hidden="1" customWidth="1"/>
    <col min="7932" max="7933" width="14.28515625" style="1" customWidth="1"/>
    <col min="7934" max="7934" width="20.85546875" style="1" customWidth="1"/>
    <col min="7935" max="7935" width="14.42578125" style="1" customWidth="1"/>
    <col min="7936" max="7936" width="15" style="1" customWidth="1"/>
    <col min="7937" max="7937" width="2.7109375" style="1" customWidth="1"/>
    <col min="7938" max="7938" width="11.7109375" style="1" customWidth="1"/>
    <col min="7939" max="7939" width="11.5703125" style="1" customWidth="1"/>
    <col min="7940" max="7940" width="2.28515625" style="1" customWidth="1"/>
    <col min="7941" max="7941" width="41" style="1" customWidth="1"/>
    <col min="7942" max="7942" width="14.28515625" style="1" customWidth="1"/>
    <col min="7943" max="7944" width="11.5703125" style="1" customWidth="1"/>
    <col min="7945" max="7945" width="21.85546875" style="1" customWidth="1"/>
    <col min="7946" max="8137" width="11.5703125" style="1"/>
    <col min="8138" max="8138" width="21.85546875" style="1" customWidth="1"/>
    <col min="8139" max="8139" width="13.85546875" style="1" customWidth="1"/>
    <col min="8140" max="8140" width="38.7109375" style="1" customWidth="1"/>
    <col min="8141" max="8141" width="3" style="1" bestFit="1" customWidth="1"/>
    <col min="8142" max="8142" width="32.28515625" style="1" customWidth="1"/>
    <col min="8143" max="8143" width="46.28515625" style="1" customWidth="1"/>
    <col min="8144" max="8144" width="19" style="1" customWidth="1"/>
    <col min="8145" max="8145" width="0" style="1" hidden="1" customWidth="1"/>
    <col min="8146" max="8146" width="17.7109375" style="1" customWidth="1"/>
    <col min="8147" max="8147" width="0" style="1" hidden="1" customWidth="1"/>
    <col min="8148" max="8148" width="22.28515625" style="1" customWidth="1"/>
    <col min="8149" max="8149" width="5.28515625" style="1" customWidth="1"/>
    <col min="8150" max="8150" width="36.28515625" style="1" customWidth="1"/>
    <col min="8151" max="8151" width="5.7109375" style="1" customWidth="1"/>
    <col min="8152" max="8152" width="0" style="1" hidden="1" customWidth="1"/>
    <col min="8153" max="8153" width="20.7109375" style="1" customWidth="1"/>
    <col min="8154" max="8154" width="4.85546875" style="1" customWidth="1"/>
    <col min="8155" max="8155" width="0" style="1" hidden="1" customWidth="1"/>
    <col min="8156" max="8156" width="24.7109375" style="1" customWidth="1"/>
    <col min="8157" max="8157" width="12.28515625" style="1" customWidth="1"/>
    <col min="8158" max="8158" width="0" style="1" hidden="1" customWidth="1"/>
    <col min="8159" max="8159" width="3.42578125" style="1" customWidth="1"/>
    <col min="8160" max="8160" width="0" style="1" hidden="1" customWidth="1"/>
    <col min="8161" max="8161" width="17.7109375" style="1" customWidth="1"/>
    <col min="8162" max="8162" width="3.42578125" style="1" customWidth="1"/>
    <col min="8163" max="8163" width="0" style="1" hidden="1" customWidth="1"/>
    <col min="8164" max="8164" width="23.7109375" style="1" customWidth="1"/>
    <col min="8165" max="8165" width="10" style="1" customWidth="1"/>
    <col min="8166" max="8166" width="0" style="1" hidden="1" customWidth="1"/>
    <col min="8167" max="8168" width="14.7109375" style="1" customWidth="1"/>
    <col min="8169" max="8169" width="12.85546875" style="1" customWidth="1"/>
    <col min="8170" max="8170" width="3.28515625" style="1" customWidth="1"/>
    <col min="8171" max="8171" width="30.28515625" style="1" customWidth="1"/>
    <col min="8172" max="8172" width="5" style="1" customWidth="1"/>
    <col min="8173" max="8173" width="0" style="1" hidden="1" customWidth="1"/>
    <col min="8174" max="8174" width="14.28515625" style="1" customWidth="1"/>
    <col min="8175" max="8175" width="5.7109375" style="1" customWidth="1"/>
    <col min="8176" max="8176" width="0" style="1" hidden="1" customWidth="1"/>
    <col min="8177" max="8177" width="17.28515625" style="1" customWidth="1"/>
    <col min="8178" max="8178" width="12.7109375" style="1" customWidth="1"/>
    <col min="8179" max="8179" width="0" style="1" hidden="1" customWidth="1"/>
    <col min="8180" max="8180" width="5.28515625" style="1" customWidth="1"/>
    <col min="8181" max="8181" width="0" style="1" hidden="1" customWidth="1"/>
    <col min="8182" max="8182" width="17" style="1" customWidth="1"/>
    <col min="8183" max="8183" width="6.28515625" style="1" customWidth="1"/>
    <col min="8184" max="8184" width="0" style="1" hidden="1" customWidth="1"/>
    <col min="8185" max="8185" width="14.28515625" style="1" customWidth="1"/>
    <col min="8186" max="8186" width="7.5703125" style="1" customWidth="1"/>
    <col min="8187" max="8187" width="0" style="1" hidden="1" customWidth="1"/>
    <col min="8188" max="8189" width="14.28515625" style="1" customWidth="1"/>
    <col min="8190" max="8190" width="20.85546875" style="1" customWidth="1"/>
    <col min="8191" max="8191" width="14.42578125" style="1" customWidth="1"/>
    <col min="8192" max="8192" width="15" style="1" customWidth="1"/>
    <col min="8193" max="8193" width="2.7109375" style="1" customWidth="1"/>
    <col min="8194" max="8194" width="11.7109375" style="1" customWidth="1"/>
    <col min="8195" max="8195" width="11.5703125" style="1" customWidth="1"/>
    <col min="8196" max="8196" width="2.28515625" style="1" customWidth="1"/>
    <col min="8197" max="8197" width="41" style="1" customWidth="1"/>
    <col min="8198" max="8198" width="14.28515625" style="1" customWidth="1"/>
    <col min="8199" max="8200" width="11.5703125" style="1" customWidth="1"/>
    <col min="8201" max="8201" width="21.85546875" style="1" customWidth="1"/>
    <col min="8202" max="8393" width="11.5703125" style="1"/>
    <col min="8394" max="8394" width="21.85546875" style="1" customWidth="1"/>
    <col min="8395" max="8395" width="13.85546875" style="1" customWidth="1"/>
    <col min="8396" max="8396" width="38.7109375" style="1" customWidth="1"/>
    <col min="8397" max="8397" width="3" style="1" bestFit="1" customWidth="1"/>
    <col min="8398" max="8398" width="32.28515625" style="1" customWidth="1"/>
    <col min="8399" max="8399" width="46.28515625" style="1" customWidth="1"/>
    <col min="8400" max="8400" width="19" style="1" customWidth="1"/>
    <col min="8401" max="8401" width="0" style="1" hidden="1" customWidth="1"/>
    <col min="8402" max="8402" width="17.7109375" style="1" customWidth="1"/>
    <col min="8403" max="8403" width="0" style="1" hidden="1" customWidth="1"/>
    <col min="8404" max="8404" width="22.28515625" style="1" customWidth="1"/>
    <col min="8405" max="8405" width="5.28515625" style="1" customWidth="1"/>
    <col min="8406" max="8406" width="36.28515625" style="1" customWidth="1"/>
    <col min="8407" max="8407" width="5.7109375" style="1" customWidth="1"/>
    <col min="8408" max="8408" width="0" style="1" hidden="1" customWidth="1"/>
    <col min="8409" max="8409" width="20.7109375" style="1" customWidth="1"/>
    <col min="8410" max="8410" width="4.85546875" style="1" customWidth="1"/>
    <col min="8411" max="8411" width="0" style="1" hidden="1" customWidth="1"/>
    <col min="8412" max="8412" width="24.7109375" style="1" customWidth="1"/>
    <col min="8413" max="8413" width="12.28515625" style="1" customWidth="1"/>
    <col min="8414" max="8414" width="0" style="1" hidden="1" customWidth="1"/>
    <col min="8415" max="8415" width="3.42578125" style="1" customWidth="1"/>
    <col min="8416" max="8416" width="0" style="1" hidden="1" customWidth="1"/>
    <col min="8417" max="8417" width="17.7109375" style="1" customWidth="1"/>
    <col min="8418" max="8418" width="3.42578125" style="1" customWidth="1"/>
    <col min="8419" max="8419" width="0" style="1" hidden="1" customWidth="1"/>
    <col min="8420" max="8420" width="23.7109375" style="1" customWidth="1"/>
    <col min="8421" max="8421" width="10" style="1" customWidth="1"/>
    <col min="8422" max="8422" width="0" style="1" hidden="1" customWidth="1"/>
    <col min="8423" max="8424" width="14.7109375" style="1" customWidth="1"/>
    <col min="8425" max="8425" width="12.85546875" style="1" customWidth="1"/>
    <col min="8426" max="8426" width="3.28515625" style="1" customWidth="1"/>
    <col min="8427" max="8427" width="30.28515625" style="1" customWidth="1"/>
    <col min="8428" max="8428" width="5" style="1" customWidth="1"/>
    <col min="8429" max="8429" width="0" style="1" hidden="1" customWidth="1"/>
    <col min="8430" max="8430" width="14.28515625" style="1" customWidth="1"/>
    <col min="8431" max="8431" width="5.7109375" style="1" customWidth="1"/>
    <col min="8432" max="8432" width="0" style="1" hidden="1" customWidth="1"/>
    <col min="8433" max="8433" width="17.28515625" style="1" customWidth="1"/>
    <col min="8434" max="8434" width="12.7109375" style="1" customWidth="1"/>
    <col min="8435" max="8435" width="0" style="1" hidden="1" customWidth="1"/>
    <col min="8436" max="8436" width="5.28515625" style="1" customWidth="1"/>
    <col min="8437" max="8437" width="0" style="1" hidden="1" customWidth="1"/>
    <col min="8438" max="8438" width="17" style="1" customWidth="1"/>
    <col min="8439" max="8439" width="6.28515625" style="1" customWidth="1"/>
    <col min="8440" max="8440" width="0" style="1" hidden="1" customWidth="1"/>
    <col min="8441" max="8441" width="14.28515625" style="1" customWidth="1"/>
    <col min="8442" max="8442" width="7.5703125" style="1" customWidth="1"/>
    <col min="8443" max="8443" width="0" style="1" hidden="1" customWidth="1"/>
    <col min="8444" max="8445" width="14.28515625" style="1" customWidth="1"/>
    <col min="8446" max="8446" width="20.85546875" style="1" customWidth="1"/>
    <col min="8447" max="8447" width="14.42578125" style="1" customWidth="1"/>
    <col min="8448" max="8448" width="15" style="1" customWidth="1"/>
    <col min="8449" max="8449" width="2.7109375" style="1" customWidth="1"/>
    <col min="8450" max="8450" width="11.7109375" style="1" customWidth="1"/>
    <col min="8451" max="8451" width="11.5703125" style="1" customWidth="1"/>
    <col min="8452" max="8452" width="2.28515625" style="1" customWidth="1"/>
    <col min="8453" max="8453" width="41" style="1" customWidth="1"/>
    <col min="8454" max="8454" width="14.28515625" style="1" customWidth="1"/>
    <col min="8455" max="8456" width="11.5703125" style="1" customWidth="1"/>
    <col min="8457" max="8457" width="21.85546875" style="1" customWidth="1"/>
    <col min="8458" max="8649" width="11.5703125" style="1"/>
    <col min="8650" max="8650" width="21.85546875" style="1" customWidth="1"/>
    <col min="8651" max="8651" width="13.85546875" style="1" customWidth="1"/>
    <col min="8652" max="8652" width="38.7109375" style="1" customWidth="1"/>
    <col min="8653" max="8653" width="3" style="1" bestFit="1" customWidth="1"/>
    <col min="8654" max="8654" width="32.28515625" style="1" customWidth="1"/>
    <col min="8655" max="8655" width="46.28515625" style="1" customWidth="1"/>
    <col min="8656" max="8656" width="19" style="1" customWidth="1"/>
    <col min="8657" max="8657" width="0" style="1" hidden="1" customWidth="1"/>
    <col min="8658" max="8658" width="17.7109375" style="1" customWidth="1"/>
    <col min="8659" max="8659" width="0" style="1" hidden="1" customWidth="1"/>
    <col min="8660" max="8660" width="22.28515625" style="1" customWidth="1"/>
    <col min="8661" max="8661" width="5.28515625" style="1" customWidth="1"/>
    <col min="8662" max="8662" width="36.28515625" style="1" customWidth="1"/>
    <col min="8663" max="8663" width="5.7109375" style="1" customWidth="1"/>
    <col min="8664" max="8664" width="0" style="1" hidden="1" customWidth="1"/>
    <col min="8665" max="8665" width="20.7109375" style="1" customWidth="1"/>
    <col min="8666" max="8666" width="4.85546875" style="1" customWidth="1"/>
    <col min="8667" max="8667" width="0" style="1" hidden="1" customWidth="1"/>
    <col min="8668" max="8668" width="24.7109375" style="1" customWidth="1"/>
    <col min="8669" max="8669" width="12.28515625" style="1" customWidth="1"/>
    <col min="8670" max="8670" width="0" style="1" hidden="1" customWidth="1"/>
    <col min="8671" max="8671" width="3.42578125" style="1" customWidth="1"/>
    <col min="8672" max="8672" width="0" style="1" hidden="1" customWidth="1"/>
    <col min="8673" max="8673" width="17.7109375" style="1" customWidth="1"/>
    <col min="8674" max="8674" width="3.42578125" style="1" customWidth="1"/>
    <col min="8675" max="8675" width="0" style="1" hidden="1" customWidth="1"/>
    <col min="8676" max="8676" width="23.7109375" style="1" customWidth="1"/>
    <col min="8677" max="8677" width="10" style="1" customWidth="1"/>
    <col min="8678" max="8678" width="0" style="1" hidden="1" customWidth="1"/>
    <col min="8679" max="8680" width="14.7109375" style="1" customWidth="1"/>
    <col min="8681" max="8681" width="12.85546875" style="1" customWidth="1"/>
    <col min="8682" max="8682" width="3.28515625" style="1" customWidth="1"/>
    <col min="8683" max="8683" width="30.28515625" style="1" customWidth="1"/>
    <col min="8684" max="8684" width="5" style="1" customWidth="1"/>
    <col min="8685" max="8685" width="0" style="1" hidden="1" customWidth="1"/>
    <col min="8686" max="8686" width="14.28515625" style="1" customWidth="1"/>
    <col min="8687" max="8687" width="5.7109375" style="1" customWidth="1"/>
    <col min="8688" max="8688" width="0" style="1" hidden="1" customWidth="1"/>
    <col min="8689" max="8689" width="17.28515625" style="1" customWidth="1"/>
    <col min="8690" max="8690" width="12.7109375" style="1" customWidth="1"/>
    <col min="8691" max="8691" width="0" style="1" hidden="1" customWidth="1"/>
    <col min="8692" max="8692" width="5.28515625" style="1" customWidth="1"/>
    <col min="8693" max="8693" width="0" style="1" hidden="1" customWidth="1"/>
    <col min="8694" max="8694" width="17" style="1" customWidth="1"/>
    <col min="8695" max="8695" width="6.28515625" style="1" customWidth="1"/>
    <col min="8696" max="8696" width="0" style="1" hidden="1" customWidth="1"/>
    <col min="8697" max="8697" width="14.28515625" style="1" customWidth="1"/>
    <col min="8698" max="8698" width="7.5703125" style="1" customWidth="1"/>
    <col min="8699" max="8699" width="0" style="1" hidden="1" customWidth="1"/>
    <col min="8700" max="8701" width="14.28515625" style="1" customWidth="1"/>
    <col min="8702" max="8702" width="20.85546875" style="1" customWidth="1"/>
    <col min="8703" max="8703" width="14.42578125" style="1" customWidth="1"/>
    <col min="8704" max="8704" width="15" style="1" customWidth="1"/>
    <col min="8705" max="8705" width="2.7109375" style="1" customWidth="1"/>
    <col min="8706" max="8706" width="11.7109375" style="1" customWidth="1"/>
    <col min="8707" max="8707" width="11.5703125" style="1" customWidth="1"/>
    <col min="8708" max="8708" width="2.28515625" style="1" customWidth="1"/>
    <col min="8709" max="8709" width="41" style="1" customWidth="1"/>
    <col min="8710" max="8710" width="14.28515625" style="1" customWidth="1"/>
    <col min="8711" max="8712" width="11.5703125" style="1" customWidth="1"/>
    <col min="8713" max="8713" width="21.85546875" style="1" customWidth="1"/>
    <col min="8714" max="8905" width="11.5703125" style="1"/>
    <col min="8906" max="8906" width="21.85546875" style="1" customWidth="1"/>
    <col min="8907" max="8907" width="13.85546875" style="1" customWidth="1"/>
    <col min="8908" max="8908" width="38.7109375" style="1" customWidth="1"/>
    <col min="8909" max="8909" width="3" style="1" bestFit="1" customWidth="1"/>
    <col min="8910" max="8910" width="32.28515625" style="1" customWidth="1"/>
    <col min="8911" max="8911" width="46.28515625" style="1" customWidth="1"/>
    <col min="8912" max="8912" width="19" style="1" customWidth="1"/>
    <col min="8913" max="8913" width="0" style="1" hidden="1" customWidth="1"/>
    <col min="8914" max="8914" width="17.7109375" style="1" customWidth="1"/>
    <col min="8915" max="8915" width="0" style="1" hidden="1" customWidth="1"/>
    <col min="8916" max="8916" width="22.28515625" style="1" customWidth="1"/>
    <col min="8917" max="8917" width="5.28515625" style="1" customWidth="1"/>
    <col min="8918" max="8918" width="36.28515625" style="1" customWidth="1"/>
    <col min="8919" max="8919" width="5.7109375" style="1" customWidth="1"/>
    <col min="8920" max="8920" width="0" style="1" hidden="1" customWidth="1"/>
    <col min="8921" max="8921" width="20.7109375" style="1" customWidth="1"/>
    <col min="8922" max="8922" width="4.85546875" style="1" customWidth="1"/>
    <col min="8923" max="8923" width="0" style="1" hidden="1" customWidth="1"/>
    <col min="8924" max="8924" width="24.7109375" style="1" customWidth="1"/>
    <col min="8925" max="8925" width="12.28515625" style="1" customWidth="1"/>
    <col min="8926" max="8926" width="0" style="1" hidden="1" customWidth="1"/>
    <col min="8927" max="8927" width="3.42578125" style="1" customWidth="1"/>
    <col min="8928" max="8928" width="0" style="1" hidden="1" customWidth="1"/>
    <col min="8929" max="8929" width="17.7109375" style="1" customWidth="1"/>
    <col min="8930" max="8930" width="3.42578125" style="1" customWidth="1"/>
    <col min="8931" max="8931" width="0" style="1" hidden="1" customWidth="1"/>
    <col min="8932" max="8932" width="23.7109375" style="1" customWidth="1"/>
    <col min="8933" max="8933" width="10" style="1" customWidth="1"/>
    <col min="8934" max="8934" width="0" style="1" hidden="1" customWidth="1"/>
    <col min="8935" max="8936" width="14.7109375" style="1" customWidth="1"/>
    <col min="8937" max="8937" width="12.85546875" style="1" customWidth="1"/>
    <col min="8938" max="8938" width="3.28515625" style="1" customWidth="1"/>
    <col min="8939" max="8939" width="30.28515625" style="1" customWidth="1"/>
    <col min="8940" max="8940" width="5" style="1" customWidth="1"/>
    <col min="8941" max="8941" width="0" style="1" hidden="1" customWidth="1"/>
    <col min="8942" max="8942" width="14.28515625" style="1" customWidth="1"/>
    <col min="8943" max="8943" width="5.7109375" style="1" customWidth="1"/>
    <col min="8944" max="8944" width="0" style="1" hidden="1" customWidth="1"/>
    <col min="8945" max="8945" width="17.28515625" style="1" customWidth="1"/>
    <col min="8946" max="8946" width="12.7109375" style="1" customWidth="1"/>
    <col min="8947" max="8947" width="0" style="1" hidden="1" customWidth="1"/>
    <col min="8948" max="8948" width="5.28515625" style="1" customWidth="1"/>
    <col min="8949" max="8949" width="0" style="1" hidden="1" customWidth="1"/>
    <col min="8950" max="8950" width="17" style="1" customWidth="1"/>
    <col min="8951" max="8951" width="6.28515625" style="1" customWidth="1"/>
    <col min="8952" max="8952" width="0" style="1" hidden="1" customWidth="1"/>
    <col min="8953" max="8953" width="14.28515625" style="1" customWidth="1"/>
    <col min="8954" max="8954" width="7.5703125" style="1" customWidth="1"/>
    <col min="8955" max="8955" width="0" style="1" hidden="1" customWidth="1"/>
    <col min="8956" max="8957" width="14.28515625" style="1" customWidth="1"/>
    <col min="8958" max="8958" width="20.85546875" style="1" customWidth="1"/>
    <col min="8959" max="8959" width="14.42578125" style="1" customWidth="1"/>
    <col min="8960" max="8960" width="15" style="1" customWidth="1"/>
    <col min="8961" max="8961" width="2.7109375" style="1" customWidth="1"/>
    <col min="8962" max="8962" width="11.7109375" style="1" customWidth="1"/>
    <col min="8963" max="8963" width="11.5703125" style="1" customWidth="1"/>
    <col min="8964" max="8964" width="2.28515625" style="1" customWidth="1"/>
    <col min="8965" max="8965" width="41" style="1" customWidth="1"/>
    <col min="8966" max="8966" width="14.28515625" style="1" customWidth="1"/>
    <col min="8967" max="8968" width="11.5703125" style="1" customWidth="1"/>
    <col min="8969" max="8969" width="21.85546875" style="1" customWidth="1"/>
    <col min="8970" max="9161" width="11.5703125" style="1"/>
    <col min="9162" max="9162" width="21.85546875" style="1" customWidth="1"/>
    <col min="9163" max="9163" width="13.85546875" style="1" customWidth="1"/>
    <col min="9164" max="9164" width="38.7109375" style="1" customWidth="1"/>
    <col min="9165" max="9165" width="3" style="1" bestFit="1" customWidth="1"/>
    <col min="9166" max="9166" width="32.28515625" style="1" customWidth="1"/>
    <col min="9167" max="9167" width="46.28515625" style="1" customWidth="1"/>
    <col min="9168" max="9168" width="19" style="1" customWidth="1"/>
    <col min="9169" max="9169" width="0" style="1" hidden="1" customWidth="1"/>
    <col min="9170" max="9170" width="17.7109375" style="1" customWidth="1"/>
    <col min="9171" max="9171" width="0" style="1" hidden="1" customWidth="1"/>
    <col min="9172" max="9172" width="22.28515625" style="1" customWidth="1"/>
    <col min="9173" max="9173" width="5.28515625" style="1" customWidth="1"/>
    <col min="9174" max="9174" width="36.28515625" style="1" customWidth="1"/>
    <col min="9175" max="9175" width="5.7109375" style="1" customWidth="1"/>
    <col min="9176" max="9176" width="0" style="1" hidden="1" customWidth="1"/>
    <col min="9177" max="9177" width="20.7109375" style="1" customWidth="1"/>
    <col min="9178" max="9178" width="4.85546875" style="1" customWidth="1"/>
    <col min="9179" max="9179" width="0" style="1" hidden="1" customWidth="1"/>
    <col min="9180" max="9180" width="24.7109375" style="1" customWidth="1"/>
    <col min="9181" max="9181" width="12.28515625" style="1" customWidth="1"/>
    <col min="9182" max="9182" width="0" style="1" hidden="1" customWidth="1"/>
    <col min="9183" max="9183" width="3.42578125" style="1" customWidth="1"/>
    <col min="9184" max="9184" width="0" style="1" hidden="1" customWidth="1"/>
    <col min="9185" max="9185" width="17.7109375" style="1" customWidth="1"/>
    <col min="9186" max="9186" width="3.42578125" style="1" customWidth="1"/>
    <col min="9187" max="9187" width="0" style="1" hidden="1" customWidth="1"/>
    <col min="9188" max="9188" width="23.7109375" style="1" customWidth="1"/>
    <col min="9189" max="9189" width="10" style="1" customWidth="1"/>
    <col min="9190" max="9190" width="0" style="1" hidden="1" customWidth="1"/>
    <col min="9191" max="9192" width="14.7109375" style="1" customWidth="1"/>
    <col min="9193" max="9193" width="12.85546875" style="1" customWidth="1"/>
    <col min="9194" max="9194" width="3.28515625" style="1" customWidth="1"/>
    <col min="9195" max="9195" width="30.28515625" style="1" customWidth="1"/>
    <col min="9196" max="9196" width="5" style="1" customWidth="1"/>
    <col min="9197" max="9197" width="0" style="1" hidden="1" customWidth="1"/>
    <col min="9198" max="9198" width="14.28515625" style="1" customWidth="1"/>
    <col min="9199" max="9199" width="5.7109375" style="1" customWidth="1"/>
    <col min="9200" max="9200" width="0" style="1" hidden="1" customWidth="1"/>
    <col min="9201" max="9201" width="17.28515625" style="1" customWidth="1"/>
    <col min="9202" max="9202" width="12.7109375" style="1" customWidth="1"/>
    <col min="9203" max="9203" width="0" style="1" hidden="1" customWidth="1"/>
    <col min="9204" max="9204" width="5.28515625" style="1" customWidth="1"/>
    <col min="9205" max="9205" width="0" style="1" hidden="1" customWidth="1"/>
    <col min="9206" max="9206" width="17" style="1" customWidth="1"/>
    <col min="9207" max="9207" width="6.28515625" style="1" customWidth="1"/>
    <col min="9208" max="9208" width="0" style="1" hidden="1" customWidth="1"/>
    <col min="9209" max="9209" width="14.28515625" style="1" customWidth="1"/>
    <col min="9210" max="9210" width="7.5703125" style="1" customWidth="1"/>
    <col min="9211" max="9211" width="0" style="1" hidden="1" customWidth="1"/>
    <col min="9212" max="9213" width="14.28515625" style="1" customWidth="1"/>
    <col min="9214" max="9214" width="20.85546875" style="1" customWidth="1"/>
    <col min="9215" max="9215" width="14.42578125" style="1" customWidth="1"/>
    <col min="9216" max="9216" width="15" style="1" customWidth="1"/>
    <col min="9217" max="9217" width="2.7109375" style="1" customWidth="1"/>
    <col min="9218" max="9218" width="11.7109375" style="1" customWidth="1"/>
    <col min="9219" max="9219" width="11.5703125" style="1" customWidth="1"/>
    <col min="9220" max="9220" width="2.28515625" style="1" customWidth="1"/>
    <col min="9221" max="9221" width="41" style="1" customWidth="1"/>
    <col min="9222" max="9222" width="14.28515625" style="1" customWidth="1"/>
    <col min="9223" max="9224" width="11.5703125" style="1" customWidth="1"/>
    <col min="9225" max="9225" width="21.85546875" style="1" customWidth="1"/>
    <col min="9226" max="9417" width="11.5703125" style="1"/>
    <col min="9418" max="9418" width="21.85546875" style="1" customWidth="1"/>
    <col min="9419" max="9419" width="13.85546875" style="1" customWidth="1"/>
    <col min="9420" max="9420" width="38.7109375" style="1" customWidth="1"/>
    <col min="9421" max="9421" width="3" style="1" bestFit="1" customWidth="1"/>
    <col min="9422" max="9422" width="32.28515625" style="1" customWidth="1"/>
    <col min="9423" max="9423" width="46.28515625" style="1" customWidth="1"/>
    <col min="9424" max="9424" width="19" style="1" customWidth="1"/>
    <col min="9425" max="9425" width="0" style="1" hidden="1" customWidth="1"/>
    <col min="9426" max="9426" width="17.7109375" style="1" customWidth="1"/>
    <col min="9427" max="9427" width="0" style="1" hidden="1" customWidth="1"/>
    <col min="9428" max="9428" width="22.28515625" style="1" customWidth="1"/>
    <col min="9429" max="9429" width="5.28515625" style="1" customWidth="1"/>
    <col min="9430" max="9430" width="36.28515625" style="1" customWidth="1"/>
    <col min="9431" max="9431" width="5.7109375" style="1" customWidth="1"/>
    <col min="9432" max="9432" width="0" style="1" hidden="1" customWidth="1"/>
    <col min="9433" max="9433" width="20.7109375" style="1" customWidth="1"/>
    <col min="9434" max="9434" width="4.85546875" style="1" customWidth="1"/>
    <col min="9435" max="9435" width="0" style="1" hidden="1" customWidth="1"/>
    <col min="9436" max="9436" width="24.7109375" style="1" customWidth="1"/>
    <col min="9437" max="9437" width="12.28515625" style="1" customWidth="1"/>
    <col min="9438" max="9438" width="0" style="1" hidden="1" customWidth="1"/>
    <col min="9439" max="9439" width="3.42578125" style="1" customWidth="1"/>
    <col min="9440" max="9440" width="0" style="1" hidden="1" customWidth="1"/>
    <col min="9441" max="9441" width="17.7109375" style="1" customWidth="1"/>
    <col min="9442" max="9442" width="3.42578125" style="1" customWidth="1"/>
    <col min="9443" max="9443" width="0" style="1" hidden="1" customWidth="1"/>
    <col min="9444" max="9444" width="23.7109375" style="1" customWidth="1"/>
    <col min="9445" max="9445" width="10" style="1" customWidth="1"/>
    <col min="9446" max="9446" width="0" style="1" hidden="1" customWidth="1"/>
    <col min="9447" max="9448" width="14.7109375" style="1" customWidth="1"/>
    <col min="9449" max="9449" width="12.85546875" style="1" customWidth="1"/>
    <col min="9450" max="9450" width="3.28515625" style="1" customWidth="1"/>
    <col min="9451" max="9451" width="30.28515625" style="1" customWidth="1"/>
    <col min="9452" max="9452" width="5" style="1" customWidth="1"/>
    <col min="9453" max="9453" width="0" style="1" hidden="1" customWidth="1"/>
    <col min="9454" max="9454" width="14.28515625" style="1" customWidth="1"/>
    <col min="9455" max="9455" width="5.7109375" style="1" customWidth="1"/>
    <col min="9456" max="9456" width="0" style="1" hidden="1" customWidth="1"/>
    <col min="9457" max="9457" width="17.28515625" style="1" customWidth="1"/>
    <col min="9458" max="9458" width="12.7109375" style="1" customWidth="1"/>
    <col min="9459" max="9459" width="0" style="1" hidden="1" customWidth="1"/>
    <col min="9460" max="9460" width="5.28515625" style="1" customWidth="1"/>
    <col min="9461" max="9461" width="0" style="1" hidden="1" customWidth="1"/>
    <col min="9462" max="9462" width="17" style="1" customWidth="1"/>
    <col min="9463" max="9463" width="6.28515625" style="1" customWidth="1"/>
    <col min="9464" max="9464" width="0" style="1" hidden="1" customWidth="1"/>
    <col min="9465" max="9465" width="14.28515625" style="1" customWidth="1"/>
    <col min="9466" max="9466" width="7.5703125" style="1" customWidth="1"/>
    <col min="9467" max="9467" width="0" style="1" hidden="1" customWidth="1"/>
    <col min="9468" max="9469" width="14.28515625" style="1" customWidth="1"/>
    <col min="9470" max="9470" width="20.85546875" style="1" customWidth="1"/>
    <col min="9471" max="9471" width="14.42578125" style="1" customWidth="1"/>
    <col min="9472" max="9472" width="15" style="1" customWidth="1"/>
    <col min="9473" max="9473" width="2.7109375" style="1" customWidth="1"/>
    <col min="9474" max="9474" width="11.7109375" style="1" customWidth="1"/>
    <col min="9475" max="9475" width="11.5703125" style="1" customWidth="1"/>
    <col min="9476" max="9476" width="2.28515625" style="1" customWidth="1"/>
    <col min="9477" max="9477" width="41" style="1" customWidth="1"/>
    <col min="9478" max="9478" width="14.28515625" style="1" customWidth="1"/>
    <col min="9479" max="9480" width="11.5703125" style="1" customWidth="1"/>
    <col min="9481" max="9481" width="21.85546875" style="1" customWidth="1"/>
    <col min="9482" max="9673" width="11.5703125" style="1"/>
    <col min="9674" max="9674" width="21.85546875" style="1" customWidth="1"/>
    <col min="9675" max="9675" width="13.85546875" style="1" customWidth="1"/>
    <col min="9676" max="9676" width="38.7109375" style="1" customWidth="1"/>
    <col min="9677" max="9677" width="3" style="1" bestFit="1" customWidth="1"/>
    <col min="9678" max="9678" width="32.28515625" style="1" customWidth="1"/>
    <col min="9679" max="9679" width="46.28515625" style="1" customWidth="1"/>
    <col min="9680" max="9680" width="19" style="1" customWidth="1"/>
    <col min="9681" max="9681" width="0" style="1" hidden="1" customWidth="1"/>
    <col min="9682" max="9682" width="17.7109375" style="1" customWidth="1"/>
    <col min="9683" max="9683" width="0" style="1" hidden="1" customWidth="1"/>
    <col min="9684" max="9684" width="22.28515625" style="1" customWidth="1"/>
    <col min="9685" max="9685" width="5.28515625" style="1" customWidth="1"/>
    <col min="9686" max="9686" width="36.28515625" style="1" customWidth="1"/>
    <col min="9687" max="9687" width="5.7109375" style="1" customWidth="1"/>
    <col min="9688" max="9688" width="0" style="1" hidden="1" customWidth="1"/>
    <col min="9689" max="9689" width="20.7109375" style="1" customWidth="1"/>
    <col min="9690" max="9690" width="4.85546875" style="1" customWidth="1"/>
    <col min="9691" max="9691" width="0" style="1" hidden="1" customWidth="1"/>
    <col min="9692" max="9692" width="24.7109375" style="1" customWidth="1"/>
    <col min="9693" max="9693" width="12.28515625" style="1" customWidth="1"/>
    <col min="9694" max="9694" width="0" style="1" hidden="1" customWidth="1"/>
    <col min="9695" max="9695" width="3.42578125" style="1" customWidth="1"/>
    <col min="9696" max="9696" width="0" style="1" hidden="1" customWidth="1"/>
    <col min="9697" max="9697" width="17.7109375" style="1" customWidth="1"/>
    <col min="9698" max="9698" width="3.42578125" style="1" customWidth="1"/>
    <col min="9699" max="9699" width="0" style="1" hidden="1" customWidth="1"/>
    <col min="9700" max="9700" width="23.7109375" style="1" customWidth="1"/>
    <col min="9701" max="9701" width="10" style="1" customWidth="1"/>
    <col min="9702" max="9702" width="0" style="1" hidden="1" customWidth="1"/>
    <col min="9703" max="9704" width="14.7109375" style="1" customWidth="1"/>
    <col min="9705" max="9705" width="12.85546875" style="1" customWidth="1"/>
    <col min="9706" max="9706" width="3.28515625" style="1" customWidth="1"/>
    <col min="9707" max="9707" width="30.28515625" style="1" customWidth="1"/>
    <col min="9708" max="9708" width="5" style="1" customWidth="1"/>
    <col min="9709" max="9709" width="0" style="1" hidden="1" customWidth="1"/>
    <col min="9710" max="9710" width="14.28515625" style="1" customWidth="1"/>
    <col min="9711" max="9711" width="5.7109375" style="1" customWidth="1"/>
    <col min="9712" max="9712" width="0" style="1" hidden="1" customWidth="1"/>
    <col min="9713" max="9713" width="17.28515625" style="1" customWidth="1"/>
    <col min="9714" max="9714" width="12.7109375" style="1" customWidth="1"/>
    <col min="9715" max="9715" width="0" style="1" hidden="1" customWidth="1"/>
    <col min="9716" max="9716" width="5.28515625" style="1" customWidth="1"/>
    <col min="9717" max="9717" width="0" style="1" hidden="1" customWidth="1"/>
    <col min="9718" max="9718" width="17" style="1" customWidth="1"/>
    <col min="9719" max="9719" width="6.28515625" style="1" customWidth="1"/>
    <col min="9720" max="9720" width="0" style="1" hidden="1" customWidth="1"/>
    <col min="9721" max="9721" width="14.28515625" style="1" customWidth="1"/>
    <col min="9722" max="9722" width="7.5703125" style="1" customWidth="1"/>
    <col min="9723" max="9723" width="0" style="1" hidden="1" customWidth="1"/>
    <col min="9724" max="9725" width="14.28515625" style="1" customWidth="1"/>
    <col min="9726" max="9726" width="20.85546875" style="1" customWidth="1"/>
    <col min="9727" max="9727" width="14.42578125" style="1" customWidth="1"/>
    <col min="9728" max="9728" width="15" style="1" customWidth="1"/>
    <col min="9729" max="9729" width="2.7109375" style="1" customWidth="1"/>
    <col min="9730" max="9730" width="11.7109375" style="1" customWidth="1"/>
    <col min="9731" max="9731" width="11.5703125" style="1" customWidth="1"/>
    <col min="9732" max="9732" width="2.28515625" style="1" customWidth="1"/>
    <col min="9733" max="9733" width="41" style="1" customWidth="1"/>
    <col min="9734" max="9734" width="14.28515625" style="1" customWidth="1"/>
    <col min="9735" max="9736" width="11.5703125" style="1" customWidth="1"/>
    <col min="9737" max="9737" width="21.85546875" style="1" customWidth="1"/>
    <col min="9738" max="9929" width="11.5703125" style="1"/>
    <col min="9930" max="9930" width="21.85546875" style="1" customWidth="1"/>
    <col min="9931" max="9931" width="13.85546875" style="1" customWidth="1"/>
    <col min="9932" max="9932" width="38.7109375" style="1" customWidth="1"/>
    <col min="9933" max="9933" width="3" style="1" bestFit="1" customWidth="1"/>
    <col min="9934" max="9934" width="32.28515625" style="1" customWidth="1"/>
    <col min="9935" max="9935" width="46.28515625" style="1" customWidth="1"/>
    <col min="9936" max="9936" width="19" style="1" customWidth="1"/>
    <col min="9937" max="9937" width="0" style="1" hidden="1" customWidth="1"/>
    <col min="9938" max="9938" width="17.7109375" style="1" customWidth="1"/>
    <col min="9939" max="9939" width="0" style="1" hidden="1" customWidth="1"/>
    <col min="9940" max="9940" width="22.28515625" style="1" customWidth="1"/>
    <col min="9941" max="9941" width="5.28515625" style="1" customWidth="1"/>
    <col min="9942" max="9942" width="36.28515625" style="1" customWidth="1"/>
    <col min="9943" max="9943" width="5.7109375" style="1" customWidth="1"/>
    <col min="9944" max="9944" width="0" style="1" hidden="1" customWidth="1"/>
    <col min="9945" max="9945" width="20.7109375" style="1" customWidth="1"/>
    <col min="9946" max="9946" width="4.85546875" style="1" customWidth="1"/>
    <col min="9947" max="9947" width="0" style="1" hidden="1" customWidth="1"/>
    <col min="9948" max="9948" width="24.7109375" style="1" customWidth="1"/>
    <col min="9949" max="9949" width="12.28515625" style="1" customWidth="1"/>
    <col min="9950" max="9950" width="0" style="1" hidden="1" customWidth="1"/>
    <col min="9951" max="9951" width="3.42578125" style="1" customWidth="1"/>
    <col min="9952" max="9952" width="0" style="1" hidden="1" customWidth="1"/>
    <col min="9953" max="9953" width="17.7109375" style="1" customWidth="1"/>
    <col min="9954" max="9954" width="3.42578125" style="1" customWidth="1"/>
    <col min="9955" max="9955" width="0" style="1" hidden="1" customWidth="1"/>
    <col min="9956" max="9956" width="23.7109375" style="1" customWidth="1"/>
    <col min="9957" max="9957" width="10" style="1" customWidth="1"/>
    <col min="9958" max="9958" width="0" style="1" hidden="1" customWidth="1"/>
    <col min="9959" max="9960" width="14.7109375" style="1" customWidth="1"/>
    <col min="9961" max="9961" width="12.85546875" style="1" customWidth="1"/>
    <col min="9962" max="9962" width="3.28515625" style="1" customWidth="1"/>
    <col min="9963" max="9963" width="30.28515625" style="1" customWidth="1"/>
    <col min="9964" max="9964" width="5" style="1" customWidth="1"/>
    <col min="9965" max="9965" width="0" style="1" hidden="1" customWidth="1"/>
    <col min="9966" max="9966" width="14.28515625" style="1" customWidth="1"/>
    <col min="9967" max="9967" width="5.7109375" style="1" customWidth="1"/>
    <col min="9968" max="9968" width="0" style="1" hidden="1" customWidth="1"/>
    <col min="9969" max="9969" width="17.28515625" style="1" customWidth="1"/>
    <col min="9970" max="9970" width="12.7109375" style="1" customWidth="1"/>
    <col min="9971" max="9971" width="0" style="1" hidden="1" customWidth="1"/>
    <col min="9972" max="9972" width="5.28515625" style="1" customWidth="1"/>
    <col min="9973" max="9973" width="0" style="1" hidden="1" customWidth="1"/>
    <col min="9974" max="9974" width="17" style="1" customWidth="1"/>
    <col min="9975" max="9975" width="6.28515625" style="1" customWidth="1"/>
    <col min="9976" max="9976" width="0" style="1" hidden="1" customWidth="1"/>
    <col min="9977" max="9977" width="14.28515625" style="1" customWidth="1"/>
    <col min="9978" max="9978" width="7.5703125" style="1" customWidth="1"/>
    <col min="9979" max="9979" width="0" style="1" hidden="1" customWidth="1"/>
    <col min="9980" max="9981" width="14.28515625" style="1" customWidth="1"/>
    <col min="9982" max="9982" width="20.85546875" style="1" customWidth="1"/>
    <col min="9983" max="9983" width="14.42578125" style="1" customWidth="1"/>
    <col min="9984" max="9984" width="15" style="1" customWidth="1"/>
    <col min="9985" max="9985" width="2.7109375" style="1" customWidth="1"/>
    <col min="9986" max="9986" width="11.7109375" style="1" customWidth="1"/>
    <col min="9987" max="9987" width="11.5703125" style="1" customWidth="1"/>
    <col min="9988" max="9988" width="2.28515625" style="1" customWidth="1"/>
    <col min="9989" max="9989" width="41" style="1" customWidth="1"/>
    <col min="9990" max="9990" width="14.28515625" style="1" customWidth="1"/>
    <col min="9991" max="9992" width="11.5703125" style="1" customWidth="1"/>
    <col min="9993" max="9993" width="21.85546875" style="1" customWidth="1"/>
    <col min="9994" max="10185" width="11.5703125" style="1"/>
    <col min="10186" max="10186" width="21.85546875" style="1" customWidth="1"/>
    <col min="10187" max="10187" width="13.85546875" style="1" customWidth="1"/>
    <col min="10188" max="10188" width="38.7109375" style="1" customWidth="1"/>
    <col min="10189" max="10189" width="3" style="1" bestFit="1" customWidth="1"/>
    <col min="10190" max="10190" width="32.28515625" style="1" customWidth="1"/>
    <col min="10191" max="10191" width="46.28515625" style="1" customWidth="1"/>
    <col min="10192" max="10192" width="19" style="1" customWidth="1"/>
    <col min="10193" max="10193" width="0" style="1" hidden="1" customWidth="1"/>
    <col min="10194" max="10194" width="17.7109375" style="1" customWidth="1"/>
    <col min="10195" max="10195" width="0" style="1" hidden="1" customWidth="1"/>
    <col min="10196" max="10196" width="22.28515625" style="1" customWidth="1"/>
    <col min="10197" max="10197" width="5.28515625" style="1" customWidth="1"/>
    <col min="10198" max="10198" width="36.28515625" style="1" customWidth="1"/>
    <col min="10199" max="10199" width="5.7109375" style="1" customWidth="1"/>
    <col min="10200" max="10200" width="0" style="1" hidden="1" customWidth="1"/>
    <col min="10201" max="10201" width="20.7109375" style="1" customWidth="1"/>
    <col min="10202" max="10202" width="4.85546875" style="1" customWidth="1"/>
    <col min="10203" max="10203" width="0" style="1" hidden="1" customWidth="1"/>
    <col min="10204" max="10204" width="24.7109375" style="1" customWidth="1"/>
    <col min="10205" max="10205" width="12.28515625" style="1" customWidth="1"/>
    <col min="10206" max="10206" width="0" style="1" hidden="1" customWidth="1"/>
    <col min="10207" max="10207" width="3.42578125" style="1" customWidth="1"/>
    <col min="10208" max="10208" width="0" style="1" hidden="1" customWidth="1"/>
    <col min="10209" max="10209" width="17.7109375" style="1" customWidth="1"/>
    <col min="10210" max="10210" width="3.42578125" style="1" customWidth="1"/>
    <col min="10211" max="10211" width="0" style="1" hidden="1" customWidth="1"/>
    <col min="10212" max="10212" width="23.7109375" style="1" customWidth="1"/>
    <col min="10213" max="10213" width="10" style="1" customWidth="1"/>
    <col min="10214" max="10214" width="0" style="1" hidden="1" customWidth="1"/>
    <col min="10215" max="10216" width="14.7109375" style="1" customWidth="1"/>
    <col min="10217" max="10217" width="12.85546875" style="1" customWidth="1"/>
    <col min="10218" max="10218" width="3.28515625" style="1" customWidth="1"/>
    <col min="10219" max="10219" width="30.28515625" style="1" customWidth="1"/>
    <col min="10220" max="10220" width="5" style="1" customWidth="1"/>
    <col min="10221" max="10221" width="0" style="1" hidden="1" customWidth="1"/>
    <col min="10222" max="10222" width="14.28515625" style="1" customWidth="1"/>
    <col min="10223" max="10223" width="5.7109375" style="1" customWidth="1"/>
    <col min="10224" max="10224" width="0" style="1" hidden="1" customWidth="1"/>
    <col min="10225" max="10225" width="17.28515625" style="1" customWidth="1"/>
    <col min="10226" max="10226" width="12.7109375" style="1" customWidth="1"/>
    <col min="10227" max="10227" width="0" style="1" hidden="1" customWidth="1"/>
    <col min="10228" max="10228" width="5.28515625" style="1" customWidth="1"/>
    <col min="10229" max="10229" width="0" style="1" hidden="1" customWidth="1"/>
    <col min="10230" max="10230" width="17" style="1" customWidth="1"/>
    <col min="10231" max="10231" width="6.28515625" style="1" customWidth="1"/>
    <col min="10232" max="10232" width="0" style="1" hidden="1" customWidth="1"/>
    <col min="10233" max="10233" width="14.28515625" style="1" customWidth="1"/>
    <col min="10234" max="10234" width="7.5703125" style="1" customWidth="1"/>
    <col min="10235" max="10235" width="0" style="1" hidden="1" customWidth="1"/>
    <col min="10236" max="10237" width="14.28515625" style="1" customWidth="1"/>
    <col min="10238" max="10238" width="20.85546875" style="1" customWidth="1"/>
    <col min="10239" max="10239" width="14.42578125" style="1" customWidth="1"/>
    <col min="10240" max="10240" width="15" style="1" customWidth="1"/>
    <col min="10241" max="10241" width="2.7109375" style="1" customWidth="1"/>
    <col min="10242" max="10242" width="11.7109375" style="1" customWidth="1"/>
    <col min="10243" max="10243" width="11.5703125" style="1" customWidth="1"/>
    <col min="10244" max="10244" width="2.28515625" style="1" customWidth="1"/>
    <col min="10245" max="10245" width="41" style="1" customWidth="1"/>
    <col min="10246" max="10246" width="14.28515625" style="1" customWidth="1"/>
    <col min="10247" max="10248" width="11.5703125" style="1" customWidth="1"/>
    <col min="10249" max="10249" width="21.85546875" style="1" customWidth="1"/>
    <col min="10250" max="10441" width="11.5703125" style="1"/>
    <col min="10442" max="10442" width="21.85546875" style="1" customWidth="1"/>
    <col min="10443" max="10443" width="13.85546875" style="1" customWidth="1"/>
    <col min="10444" max="10444" width="38.7109375" style="1" customWidth="1"/>
    <col min="10445" max="10445" width="3" style="1" bestFit="1" customWidth="1"/>
    <col min="10446" max="10446" width="32.28515625" style="1" customWidth="1"/>
    <col min="10447" max="10447" width="46.28515625" style="1" customWidth="1"/>
    <col min="10448" max="10448" width="19" style="1" customWidth="1"/>
    <col min="10449" max="10449" width="0" style="1" hidden="1" customWidth="1"/>
    <col min="10450" max="10450" width="17.7109375" style="1" customWidth="1"/>
    <col min="10451" max="10451" width="0" style="1" hidden="1" customWidth="1"/>
    <col min="10452" max="10452" width="22.28515625" style="1" customWidth="1"/>
    <col min="10453" max="10453" width="5.28515625" style="1" customWidth="1"/>
    <col min="10454" max="10454" width="36.28515625" style="1" customWidth="1"/>
    <col min="10455" max="10455" width="5.7109375" style="1" customWidth="1"/>
    <col min="10456" max="10456" width="0" style="1" hidden="1" customWidth="1"/>
    <col min="10457" max="10457" width="20.7109375" style="1" customWidth="1"/>
    <col min="10458" max="10458" width="4.85546875" style="1" customWidth="1"/>
    <col min="10459" max="10459" width="0" style="1" hidden="1" customWidth="1"/>
    <col min="10460" max="10460" width="24.7109375" style="1" customWidth="1"/>
    <col min="10461" max="10461" width="12.28515625" style="1" customWidth="1"/>
    <col min="10462" max="10462" width="0" style="1" hidden="1" customWidth="1"/>
    <col min="10463" max="10463" width="3.42578125" style="1" customWidth="1"/>
    <col min="10464" max="10464" width="0" style="1" hidden="1" customWidth="1"/>
    <col min="10465" max="10465" width="17.7109375" style="1" customWidth="1"/>
    <col min="10466" max="10466" width="3.42578125" style="1" customWidth="1"/>
    <col min="10467" max="10467" width="0" style="1" hidden="1" customWidth="1"/>
    <col min="10468" max="10468" width="23.7109375" style="1" customWidth="1"/>
    <col min="10469" max="10469" width="10" style="1" customWidth="1"/>
    <col min="10470" max="10470" width="0" style="1" hidden="1" customWidth="1"/>
    <col min="10471" max="10472" width="14.7109375" style="1" customWidth="1"/>
    <col min="10473" max="10473" width="12.85546875" style="1" customWidth="1"/>
    <col min="10474" max="10474" width="3.28515625" style="1" customWidth="1"/>
    <col min="10475" max="10475" width="30.28515625" style="1" customWidth="1"/>
    <col min="10476" max="10476" width="5" style="1" customWidth="1"/>
    <col min="10477" max="10477" width="0" style="1" hidden="1" customWidth="1"/>
    <col min="10478" max="10478" width="14.28515625" style="1" customWidth="1"/>
    <col min="10479" max="10479" width="5.7109375" style="1" customWidth="1"/>
    <col min="10480" max="10480" width="0" style="1" hidden="1" customWidth="1"/>
    <col min="10481" max="10481" width="17.28515625" style="1" customWidth="1"/>
    <col min="10482" max="10482" width="12.7109375" style="1" customWidth="1"/>
    <col min="10483" max="10483" width="0" style="1" hidden="1" customWidth="1"/>
    <col min="10484" max="10484" width="5.28515625" style="1" customWidth="1"/>
    <col min="10485" max="10485" width="0" style="1" hidden="1" customWidth="1"/>
    <col min="10486" max="10486" width="17" style="1" customWidth="1"/>
    <col min="10487" max="10487" width="6.28515625" style="1" customWidth="1"/>
    <col min="10488" max="10488" width="0" style="1" hidden="1" customWidth="1"/>
    <col min="10489" max="10489" width="14.28515625" style="1" customWidth="1"/>
    <col min="10490" max="10490" width="7.5703125" style="1" customWidth="1"/>
    <col min="10491" max="10491" width="0" style="1" hidden="1" customWidth="1"/>
    <col min="10492" max="10493" width="14.28515625" style="1" customWidth="1"/>
    <col min="10494" max="10494" width="20.85546875" style="1" customWidth="1"/>
    <col min="10495" max="10495" width="14.42578125" style="1" customWidth="1"/>
    <col min="10496" max="10496" width="15" style="1" customWidth="1"/>
    <col min="10497" max="10497" width="2.7109375" style="1" customWidth="1"/>
    <col min="10498" max="10498" width="11.7109375" style="1" customWidth="1"/>
    <col min="10499" max="10499" width="11.5703125" style="1" customWidth="1"/>
    <col min="10500" max="10500" width="2.28515625" style="1" customWidth="1"/>
    <col min="10501" max="10501" width="41" style="1" customWidth="1"/>
    <col min="10502" max="10502" width="14.28515625" style="1" customWidth="1"/>
    <col min="10503" max="10504" width="11.5703125" style="1" customWidth="1"/>
    <col min="10505" max="10505" width="21.85546875" style="1" customWidth="1"/>
    <col min="10506" max="10697" width="11.5703125" style="1"/>
    <col min="10698" max="10698" width="21.85546875" style="1" customWidth="1"/>
    <col min="10699" max="10699" width="13.85546875" style="1" customWidth="1"/>
    <col min="10700" max="10700" width="38.7109375" style="1" customWidth="1"/>
    <col min="10701" max="10701" width="3" style="1" bestFit="1" customWidth="1"/>
    <col min="10702" max="10702" width="32.28515625" style="1" customWidth="1"/>
    <col min="10703" max="10703" width="46.28515625" style="1" customWidth="1"/>
    <col min="10704" max="10704" width="19" style="1" customWidth="1"/>
    <col min="10705" max="10705" width="0" style="1" hidden="1" customWidth="1"/>
    <col min="10706" max="10706" width="17.7109375" style="1" customWidth="1"/>
    <col min="10707" max="10707" width="0" style="1" hidden="1" customWidth="1"/>
    <col min="10708" max="10708" width="22.28515625" style="1" customWidth="1"/>
    <col min="10709" max="10709" width="5.28515625" style="1" customWidth="1"/>
    <col min="10710" max="10710" width="36.28515625" style="1" customWidth="1"/>
    <col min="10711" max="10711" width="5.7109375" style="1" customWidth="1"/>
    <col min="10712" max="10712" width="0" style="1" hidden="1" customWidth="1"/>
    <col min="10713" max="10713" width="20.7109375" style="1" customWidth="1"/>
    <col min="10714" max="10714" width="4.85546875" style="1" customWidth="1"/>
    <col min="10715" max="10715" width="0" style="1" hidden="1" customWidth="1"/>
    <col min="10716" max="10716" width="24.7109375" style="1" customWidth="1"/>
    <col min="10717" max="10717" width="12.28515625" style="1" customWidth="1"/>
    <col min="10718" max="10718" width="0" style="1" hidden="1" customWidth="1"/>
    <col min="10719" max="10719" width="3.42578125" style="1" customWidth="1"/>
    <col min="10720" max="10720" width="0" style="1" hidden="1" customWidth="1"/>
    <col min="10721" max="10721" width="17.7109375" style="1" customWidth="1"/>
    <col min="10722" max="10722" width="3.42578125" style="1" customWidth="1"/>
    <col min="10723" max="10723" width="0" style="1" hidden="1" customWidth="1"/>
    <col min="10724" max="10724" width="23.7109375" style="1" customWidth="1"/>
    <col min="10725" max="10725" width="10" style="1" customWidth="1"/>
    <col min="10726" max="10726" width="0" style="1" hidden="1" customWidth="1"/>
    <col min="10727" max="10728" width="14.7109375" style="1" customWidth="1"/>
    <col min="10729" max="10729" width="12.85546875" style="1" customWidth="1"/>
    <col min="10730" max="10730" width="3.28515625" style="1" customWidth="1"/>
    <col min="10731" max="10731" width="30.28515625" style="1" customWidth="1"/>
    <col min="10732" max="10732" width="5" style="1" customWidth="1"/>
    <col min="10733" max="10733" width="0" style="1" hidden="1" customWidth="1"/>
    <col min="10734" max="10734" width="14.28515625" style="1" customWidth="1"/>
    <col min="10735" max="10735" width="5.7109375" style="1" customWidth="1"/>
    <col min="10736" max="10736" width="0" style="1" hidden="1" customWidth="1"/>
    <col min="10737" max="10737" width="17.28515625" style="1" customWidth="1"/>
    <col min="10738" max="10738" width="12.7109375" style="1" customWidth="1"/>
    <col min="10739" max="10739" width="0" style="1" hidden="1" customWidth="1"/>
    <col min="10740" max="10740" width="5.28515625" style="1" customWidth="1"/>
    <col min="10741" max="10741" width="0" style="1" hidden="1" customWidth="1"/>
    <col min="10742" max="10742" width="17" style="1" customWidth="1"/>
    <col min="10743" max="10743" width="6.28515625" style="1" customWidth="1"/>
    <col min="10744" max="10744" width="0" style="1" hidden="1" customWidth="1"/>
    <col min="10745" max="10745" width="14.28515625" style="1" customWidth="1"/>
    <col min="10746" max="10746" width="7.5703125" style="1" customWidth="1"/>
    <col min="10747" max="10747" width="0" style="1" hidden="1" customWidth="1"/>
    <col min="10748" max="10749" width="14.28515625" style="1" customWidth="1"/>
    <col min="10750" max="10750" width="20.85546875" style="1" customWidth="1"/>
    <col min="10751" max="10751" width="14.42578125" style="1" customWidth="1"/>
    <col min="10752" max="10752" width="15" style="1" customWidth="1"/>
    <col min="10753" max="10753" width="2.7109375" style="1" customWidth="1"/>
    <col min="10754" max="10754" width="11.7109375" style="1" customWidth="1"/>
    <col min="10755" max="10755" width="11.5703125" style="1" customWidth="1"/>
    <col min="10756" max="10756" width="2.28515625" style="1" customWidth="1"/>
    <col min="10757" max="10757" width="41" style="1" customWidth="1"/>
    <col min="10758" max="10758" width="14.28515625" style="1" customWidth="1"/>
    <col min="10759" max="10760" width="11.5703125" style="1" customWidth="1"/>
    <col min="10761" max="10761" width="21.85546875" style="1" customWidth="1"/>
    <col min="10762" max="10953" width="11.5703125" style="1"/>
    <col min="10954" max="10954" width="21.85546875" style="1" customWidth="1"/>
    <col min="10955" max="10955" width="13.85546875" style="1" customWidth="1"/>
    <col min="10956" max="10956" width="38.7109375" style="1" customWidth="1"/>
    <col min="10957" max="10957" width="3" style="1" bestFit="1" customWidth="1"/>
    <col min="10958" max="10958" width="32.28515625" style="1" customWidth="1"/>
    <col min="10959" max="10959" width="46.28515625" style="1" customWidth="1"/>
    <col min="10960" max="10960" width="19" style="1" customWidth="1"/>
    <col min="10961" max="10961" width="0" style="1" hidden="1" customWidth="1"/>
    <col min="10962" max="10962" width="17.7109375" style="1" customWidth="1"/>
    <col min="10963" max="10963" width="0" style="1" hidden="1" customWidth="1"/>
    <col min="10964" max="10964" width="22.28515625" style="1" customWidth="1"/>
    <col min="10965" max="10965" width="5.28515625" style="1" customWidth="1"/>
    <col min="10966" max="10966" width="36.28515625" style="1" customWidth="1"/>
    <col min="10967" max="10967" width="5.7109375" style="1" customWidth="1"/>
    <col min="10968" max="10968" width="0" style="1" hidden="1" customWidth="1"/>
    <col min="10969" max="10969" width="20.7109375" style="1" customWidth="1"/>
    <col min="10970" max="10970" width="4.85546875" style="1" customWidth="1"/>
    <col min="10971" max="10971" width="0" style="1" hidden="1" customWidth="1"/>
    <col min="10972" max="10972" width="24.7109375" style="1" customWidth="1"/>
    <col min="10973" max="10973" width="12.28515625" style="1" customWidth="1"/>
    <col min="10974" max="10974" width="0" style="1" hidden="1" customWidth="1"/>
    <col min="10975" max="10975" width="3.42578125" style="1" customWidth="1"/>
    <col min="10976" max="10976" width="0" style="1" hidden="1" customWidth="1"/>
    <col min="10977" max="10977" width="17.7109375" style="1" customWidth="1"/>
    <col min="10978" max="10978" width="3.42578125" style="1" customWidth="1"/>
    <col min="10979" max="10979" width="0" style="1" hidden="1" customWidth="1"/>
    <col min="10980" max="10980" width="23.7109375" style="1" customWidth="1"/>
    <col min="10981" max="10981" width="10" style="1" customWidth="1"/>
    <col min="10982" max="10982" width="0" style="1" hidden="1" customWidth="1"/>
    <col min="10983" max="10984" width="14.7109375" style="1" customWidth="1"/>
    <col min="10985" max="10985" width="12.85546875" style="1" customWidth="1"/>
    <col min="10986" max="10986" width="3.28515625" style="1" customWidth="1"/>
    <col min="10987" max="10987" width="30.28515625" style="1" customWidth="1"/>
    <col min="10988" max="10988" width="5" style="1" customWidth="1"/>
    <col min="10989" max="10989" width="0" style="1" hidden="1" customWidth="1"/>
    <col min="10990" max="10990" width="14.28515625" style="1" customWidth="1"/>
    <col min="10991" max="10991" width="5.7109375" style="1" customWidth="1"/>
    <col min="10992" max="10992" width="0" style="1" hidden="1" customWidth="1"/>
    <col min="10993" max="10993" width="17.28515625" style="1" customWidth="1"/>
    <col min="10994" max="10994" width="12.7109375" style="1" customWidth="1"/>
    <col min="10995" max="10995" width="0" style="1" hidden="1" customWidth="1"/>
    <col min="10996" max="10996" width="5.28515625" style="1" customWidth="1"/>
    <col min="10997" max="10997" width="0" style="1" hidden="1" customWidth="1"/>
    <col min="10998" max="10998" width="17" style="1" customWidth="1"/>
    <col min="10999" max="10999" width="6.28515625" style="1" customWidth="1"/>
    <col min="11000" max="11000" width="0" style="1" hidden="1" customWidth="1"/>
    <col min="11001" max="11001" width="14.28515625" style="1" customWidth="1"/>
    <col min="11002" max="11002" width="7.5703125" style="1" customWidth="1"/>
    <col min="11003" max="11003" width="0" style="1" hidden="1" customWidth="1"/>
    <col min="11004" max="11005" width="14.28515625" style="1" customWidth="1"/>
    <col min="11006" max="11006" width="20.85546875" style="1" customWidth="1"/>
    <col min="11007" max="11007" width="14.42578125" style="1" customWidth="1"/>
    <col min="11008" max="11008" width="15" style="1" customWidth="1"/>
    <col min="11009" max="11009" width="2.7109375" style="1" customWidth="1"/>
    <col min="11010" max="11010" width="11.7109375" style="1" customWidth="1"/>
    <col min="11011" max="11011" width="11.5703125" style="1" customWidth="1"/>
    <col min="11012" max="11012" width="2.28515625" style="1" customWidth="1"/>
    <col min="11013" max="11013" width="41" style="1" customWidth="1"/>
    <col min="11014" max="11014" width="14.28515625" style="1" customWidth="1"/>
    <col min="11015" max="11016" width="11.5703125" style="1" customWidth="1"/>
    <col min="11017" max="11017" width="21.85546875" style="1" customWidth="1"/>
    <col min="11018" max="11209" width="11.5703125" style="1"/>
    <col min="11210" max="11210" width="21.85546875" style="1" customWidth="1"/>
    <col min="11211" max="11211" width="13.85546875" style="1" customWidth="1"/>
    <col min="11212" max="11212" width="38.7109375" style="1" customWidth="1"/>
    <col min="11213" max="11213" width="3" style="1" bestFit="1" customWidth="1"/>
    <col min="11214" max="11214" width="32.28515625" style="1" customWidth="1"/>
    <col min="11215" max="11215" width="46.28515625" style="1" customWidth="1"/>
    <col min="11216" max="11216" width="19" style="1" customWidth="1"/>
    <col min="11217" max="11217" width="0" style="1" hidden="1" customWidth="1"/>
    <col min="11218" max="11218" width="17.7109375" style="1" customWidth="1"/>
    <col min="11219" max="11219" width="0" style="1" hidden="1" customWidth="1"/>
    <col min="11220" max="11220" width="22.28515625" style="1" customWidth="1"/>
    <col min="11221" max="11221" width="5.28515625" style="1" customWidth="1"/>
    <col min="11222" max="11222" width="36.28515625" style="1" customWidth="1"/>
    <col min="11223" max="11223" width="5.7109375" style="1" customWidth="1"/>
    <col min="11224" max="11224" width="0" style="1" hidden="1" customWidth="1"/>
    <col min="11225" max="11225" width="20.7109375" style="1" customWidth="1"/>
    <col min="11226" max="11226" width="4.85546875" style="1" customWidth="1"/>
    <col min="11227" max="11227" width="0" style="1" hidden="1" customWidth="1"/>
    <col min="11228" max="11228" width="24.7109375" style="1" customWidth="1"/>
    <col min="11229" max="11229" width="12.28515625" style="1" customWidth="1"/>
    <col min="11230" max="11230" width="0" style="1" hidden="1" customWidth="1"/>
    <col min="11231" max="11231" width="3.42578125" style="1" customWidth="1"/>
    <col min="11232" max="11232" width="0" style="1" hidden="1" customWidth="1"/>
    <col min="11233" max="11233" width="17.7109375" style="1" customWidth="1"/>
    <col min="11234" max="11234" width="3.42578125" style="1" customWidth="1"/>
    <col min="11235" max="11235" width="0" style="1" hidden="1" customWidth="1"/>
    <col min="11236" max="11236" width="23.7109375" style="1" customWidth="1"/>
    <col min="11237" max="11237" width="10" style="1" customWidth="1"/>
    <col min="11238" max="11238" width="0" style="1" hidden="1" customWidth="1"/>
    <col min="11239" max="11240" width="14.7109375" style="1" customWidth="1"/>
    <col min="11241" max="11241" width="12.85546875" style="1" customWidth="1"/>
    <col min="11242" max="11242" width="3.28515625" style="1" customWidth="1"/>
    <col min="11243" max="11243" width="30.28515625" style="1" customWidth="1"/>
    <col min="11244" max="11244" width="5" style="1" customWidth="1"/>
    <col min="11245" max="11245" width="0" style="1" hidden="1" customWidth="1"/>
    <col min="11246" max="11246" width="14.28515625" style="1" customWidth="1"/>
    <col min="11247" max="11247" width="5.7109375" style="1" customWidth="1"/>
    <col min="11248" max="11248" width="0" style="1" hidden="1" customWidth="1"/>
    <col min="11249" max="11249" width="17.28515625" style="1" customWidth="1"/>
    <col min="11250" max="11250" width="12.7109375" style="1" customWidth="1"/>
    <col min="11251" max="11251" width="0" style="1" hidden="1" customWidth="1"/>
    <col min="11252" max="11252" width="5.28515625" style="1" customWidth="1"/>
    <col min="11253" max="11253" width="0" style="1" hidden="1" customWidth="1"/>
    <col min="11254" max="11254" width="17" style="1" customWidth="1"/>
    <col min="11255" max="11255" width="6.28515625" style="1" customWidth="1"/>
    <col min="11256" max="11256" width="0" style="1" hidden="1" customWidth="1"/>
    <col min="11257" max="11257" width="14.28515625" style="1" customWidth="1"/>
    <col min="11258" max="11258" width="7.5703125" style="1" customWidth="1"/>
    <col min="11259" max="11259" width="0" style="1" hidden="1" customWidth="1"/>
    <col min="11260" max="11261" width="14.28515625" style="1" customWidth="1"/>
    <col min="11262" max="11262" width="20.85546875" style="1" customWidth="1"/>
    <col min="11263" max="11263" width="14.42578125" style="1" customWidth="1"/>
    <col min="11264" max="11264" width="15" style="1" customWidth="1"/>
    <col min="11265" max="11265" width="2.7109375" style="1" customWidth="1"/>
    <col min="11266" max="11266" width="11.7109375" style="1" customWidth="1"/>
    <col min="11267" max="11267" width="11.5703125" style="1" customWidth="1"/>
    <col min="11268" max="11268" width="2.28515625" style="1" customWidth="1"/>
    <col min="11269" max="11269" width="41" style="1" customWidth="1"/>
    <col min="11270" max="11270" width="14.28515625" style="1" customWidth="1"/>
    <col min="11271" max="11272" width="11.5703125" style="1" customWidth="1"/>
    <col min="11273" max="11273" width="21.85546875" style="1" customWidth="1"/>
    <col min="11274" max="11465" width="11.5703125" style="1"/>
    <col min="11466" max="11466" width="21.85546875" style="1" customWidth="1"/>
    <col min="11467" max="11467" width="13.85546875" style="1" customWidth="1"/>
    <col min="11468" max="11468" width="38.7109375" style="1" customWidth="1"/>
    <col min="11469" max="11469" width="3" style="1" bestFit="1" customWidth="1"/>
    <col min="11470" max="11470" width="32.28515625" style="1" customWidth="1"/>
    <col min="11471" max="11471" width="46.28515625" style="1" customWidth="1"/>
    <col min="11472" max="11472" width="19" style="1" customWidth="1"/>
    <col min="11473" max="11473" width="0" style="1" hidden="1" customWidth="1"/>
    <col min="11474" max="11474" width="17.7109375" style="1" customWidth="1"/>
    <col min="11475" max="11475" width="0" style="1" hidden="1" customWidth="1"/>
    <col min="11476" max="11476" width="22.28515625" style="1" customWidth="1"/>
    <col min="11477" max="11477" width="5.28515625" style="1" customWidth="1"/>
    <col min="11478" max="11478" width="36.28515625" style="1" customWidth="1"/>
    <col min="11479" max="11479" width="5.7109375" style="1" customWidth="1"/>
    <col min="11480" max="11480" width="0" style="1" hidden="1" customWidth="1"/>
    <col min="11481" max="11481" width="20.7109375" style="1" customWidth="1"/>
    <col min="11482" max="11482" width="4.85546875" style="1" customWidth="1"/>
    <col min="11483" max="11483" width="0" style="1" hidden="1" customWidth="1"/>
    <col min="11484" max="11484" width="24.7109375" style="1" customWidth="1"/>
    <col min="11485" max="11485" width="12.28515625" style="1" customWidth="1"/>
    <col min="11486" max="11486" width="0" style="1" hidden="1" customWidth="1"/>
    <col min="11487" max="11487" width="3.42578125" style="1" customWidth="1"/>
    <col min="11488" max="11488" width="0" style="1" hidden="1" customWidth="1"/>
    <col min="11489" max="11489" width="17.7109375" style="1" customWidth="1"/>
    <col min="11490" max="11490" width="3.42578125" style="1" customWidth="1"/>
    <col min="11491" max="11491" width="0" style="1" hidden="1" customWidth="1"/>
    <col min="11492" max="11492" width="23.7109375" style="1" customWidth="1"/>
    <col min="11493" max="11493" width="10" style="1" customWidth="1"/>
    <col min="11494" max="11494" width="0" style="1" hidden="1" customWidth="1"/>
    <col min="11495" max="11496" width="14.7109375" style="1" customWidth="1"/>
    <col min="11497" max="11497" width="12.85546875" style="1" customWidth="1"/>
    <col min="11498" max="11498" width="3.28515625" style="1" customWidth="1"/>
    <col min="11499" max="11499" width="30.28515625" style="1" customWidth="1"/>
    <col min="11500" max="11500" width="5" style="1" customWidth="1"/>
    <col min="11501" max="11501" width="0" style="1" hidden="1" customWidth="1"/>
    <col min="11502" max="11502" width="14.28515625" style="1" customWidth="1"/>
    <col min="11503" max="11503" width="5.7109375" style="1" customWidth="1"/>
    <col min="11504" max="11504" width="0" style="1" hidden="1" customWidth="1"/>
    <col min="11505" max="11505" width="17.28515625" style="1" customWidth="1"/>
    <col min="11506" max="11506" width="12.7109375" style="1" customWidth="1"/>
    <col min="11507" max="11507" width="0" style="1" hidden="1" customWidth="1"/>
    <col min="11508" max="11508" width="5.28515625" style="1" customWidth="1"/>
    <col min="11509" max="11509" width="0" style="1" hidden="1" customWidth="1"/>
    <col min="11510" max="11510" width="17" style="1" customWidth="1"/>
    <col min="11511" max="11511" width="6.28515625" style="1" customWidth="1"/>
    <col min="11512" max="11512" width="0" style="1" hidden="1" customWidth="1"/>
    <col min="11513" max="11513" width="14.28515625" style="1" customWidth="1"/>
    <col min="11514" max="11514" width="7.5703125" style="1" customWidth="1"/>
    <col min="11515" max="11515" width="0" style="1" hidden="1" customWidth="1"/>
    <col min="11516" max="11517" width="14.28515625" style="1" customWidth="1"/>
    <col min="11518" max="11518" width="20.85546875" style="1" customWidth="1"/>
    <col min="11519" max="11519" width="14.42578125" style="1" customWidth="1"/>
    <col min="11520" max="11520" width="15" style="1" customWidth="1"/>
    <col min="11521" max="11521" width="2.7109375" style="1" customWidth="1"/>
    <col min="11522" max="11522" width="11.7109375" style="1" customWidth="1"/>
    <col min="11523" max="11523" width="11.5703125" style="1" customWidth="1"/>
    <col min="11524" max="11524" width="2.28515625" style="1" customWidth="1"/>
    <col min="11525" max="11525" width="41" style="1" customWidth="1"/>
    <col min="11526" max="11526" width="14.28515625" style="1" customWidth="1"/>
    <col min="11527" max="11528" width="11.5703125" style="1" customWidth="1"/>
    <col min="11529" max="11529" width="21.85546875" style="1" customWidth="1"/>
    <col min="11530" max="11721" width="11.5703125" style="1"/>
    <col min="11722" max="11722" width="21.85546875" style="1" customWidth="1"/>
    <col min="11723" max="11723" width="13.85546875" style="1" customWidth="1"/>
    <col min="11724" max="11724" width="38.7109375" style="1" customWidth="1"/>
    <col min="11725" max="11725" width="3" style="1" bestFit="1" customWidth="1"/>
    <col min="11726" max="11726" width="32.28515625" style="1" customWidth="1"/>
    <col min="11727" max="11727" width="46.28515625" style="1" customWidth="1"/>
    <col min="11728" max="11728" width="19" style="1" customWidth="1"/>
    <col min="11729" max="11729" width="0" style="1" hidden="1" customWidth="1"/>
    <col min="11730" max="11730" width="17.7109375" style="1" customWidth="1"/>
    <col min="11731" max="11731" width="0" style="1" hidden="1" customWidth="1"/>
    <col min="11732" max="11732" width="22.28515625" style="1" customWidth="1"/>
    <col min="11733" max="11733" width="5.28515625" style="1" customWidth="1"/>
    <col min="11734" max="11734" width="36.28515625" style="1" customWidth="1"/>
    <col min="11735" max="11735" width="5.7109375" style="1" customWidth="1"/>
    <col min="11736" max="11736" width="0" style="1" hidden="1" customWidth="1"/>
    <col min="11737" max="11737" width="20.7109375" style="1" customWidth="1"/>
    <col min="11738" max="11738" width="4.85546875" style="1" customWidth="1"/>
    <col min="11739" max="11739" width="0" style="1" hidden="1" customWidth="1"/>
    <col min="11740" max="11740" width="24.7109375" style="1" customWidth="1"/>
    <col min="11741" max="11741" width="12.28515625" style="1" customWidth="1"/>
    <col min="11742" max="11742" width="0" style="1" hidden="1" customWidth="1"/>
    <col min="11743" max="11743" width="3.42578125" style="1" customWidth="1"/>
    <col min="11744" max="11744" width="0" style="1" hidden="1" customWidth="1"/>
    <col min="11745" max="11745" width="17.7109375" style="1" customWidth="1"/>
    <col min="11746" max="11746" width="3.42578125" style="1" customWidth="1"/>
    <col min="11747" max="11747" width="0" style="1" hidden="1" customWidth="1"/>
    <col min="11748" max="11748" width="23.7109375" style="1" customWidth="1"/>
    <col min="11749" max="11749" width="10" style="1" customWidth="1"/>
    <col min="11750" max="11750" width="0" style="1" hidden="1" customWidth="1"/>
    <col min="11751" max="11752" width="14.7109375" style="1" customWidth="1"/>
    <col min="11753" max="11753" width="12.85546875" style="1" customWidth="1"/>
    <col min="11754" max="11754" width="3.28515625" style="1" customWidth="1"/>
    <col min="11755" max="11755" width="30.28515625" style="1" customWidth="1"/>
    <col min="11756" max="11756" width="5" style="1" customWidth="1"/>
    <col min="11757" max="11757" width="0" style="1" hidden="1" customWidth="1"/>
    <col min="11758" max="11758" width="14.28515625" style="1" customWidth="1"/>
    <col min="11759" max="11759" width="5.7109375" style="1" customWidth="1"/>
    <col min="11760" max="11760" width="0" style="1" hidden="1" customWidth="1"/>
    <col min="11761" max="11761" width="17.28515625" style="1" customWidth="1"/>
    <col min="11762" max="11762" width="12.7109375" style="1" customWidth="1"/>
    <col min="11763" max="11763" width="0" style="1" hidden="1" customWidth="1"/>
    <col min="11764" max="11764" width="5.28515625" style="1" customWidth="1"/>
    <col min="11765" max="11765" width="0" style="1" hidden="1" customWidth="1"/>
    <col min="11766" max="11766" width="17" style="1" customWidth="1"/>
    <col min="11767" max="11767" width="6.28515625" style="1" customWidth="1"/>
    <col min="11768" max="11768" width="0" style="1" hidden="1" customWidth="1"/>
    <col min="11769" max="11769" width="14.28515625" style="1" customWidth="1"/>
    <col min="11770" max="11770" width="7.5703125" style="1" customWidth="1"/>
    <col min="11771" max="11771" width="0" style="1" hidden="1" customWidth="1"/>
    <col min="11772" max="11773" width="14.28515625" style="1" customWidth="1"/>
    <col min="11774" max="11774" width="20.85546875" style="1" customWidth="1"/>
    <col min="11775" max="11775" width="14.42578125" style="1" customWidth="1"/>
    <col min="11776" max="11776" width="15" style="1" customWidth="1"/>
    <col min="11777" max="11777" width="2.7109375" style="1" customWidth="1"/>
    <col min="11778" max="11778" width="11.7109375" style="1" customWidth="1"/>
    <col min="11779" max="11779" width="11.5703125" style="1" customWidth="1"/>
    <col min="11780" max="11780" width="2.28515625" style="1" customWidth="1"/>
    <col min="11781" max="11781" width="41" style="1" customWidth="1"/>
    <col min="11782" max="11782" width="14.28515625" style="1" customWidth="1"/>
    <col min="11783" max="11784" width="11.5703125" style="1" customWidth="1"/>
    <col min="11785" max="11785" width="21.85546875" style="1" customWidth="1"/>
    <col min="11786" max="11977" width="11.5703125" style="1"/>
    <col min="11978" max="11978" width="21.85546875" style="1" customWidth="1"/>
    <col min="11979" max="11979" width="13.85546875" style="1" customWidth="1"/>
    <col min="11980" max="11980" width="38.7109375" style="1" customWidth="1"/>
    <col min="11981" max="11981" width="3" style="1" bestFit="1" customWidth="1"/>
    <col min="11982" max="11982" width="32.28515625" style="1" customWidth="1"/>
    <col min="11983" max="11983" width="46.28515625" style="1" customWidth="1"/>
    <col min="11984" max="11984" width="19" style="1" customWidth="1"/>
    <col min="11985" max="11985" width="0" style="1" hidden="1" customWidth="1"/>
    <col min="11986" max="11986" width="17.7109375" style="1" customWidth="1"/>
    <col min="11987" max="11987" width="0" style="1" hidden="1" customWidth="1"/>
    <col min="11988" max="11988" width="22.28515625" style="1" customWidth="1"/>
    <col min="11989" max="11989" width="5.28515625" style="1" customWidth="1"/>
    <col min="11990" max="11990" width="36.28515625" style="1" customWidth="1"/>
    <col min="11991" max="11991" width="5.7109375" style="1" customWidth="1"/>
    <col min="11992" max="11992" width="0" style="1" hidden="1" customWidth="1"/>
    <col min="11993" max="11993" width="20.7109375" style="1" customWidth="1"/>
    <col min="11994" max="11994" width="4.85546875" style="1" customWidth="1"/>
    <col min="11995" max="11995" width="0" style="1" hidden="1" customWidth="1"/>
    <col min="11996" max="11996" width="24.7109375" style="1" customWidth="1"/>
    <col min="11997" max="11997" width="12.28515625" style="1" customWidth="1"/>
    <col min="11998" max="11998" width="0" style="1" hidden="1" customWidth="1"/>
    <col min="11999" max="11999" width="3.42578125" style="1" customWidth="1"/>
    <col min="12000" max="12000" width="0" style="1" hidden="1" customWidth="1"/>
    <col min="12001" max="12001" width="17.7109375" style="1" customWidth="1"/>
    <col min="12002" max="12002" width="3.42578125" style="1" customWidth="1"/>
    <col min="12003" max="12003" width="0" style="1" hidden="1" customWidth="1"/>
    <col min="12004" max="12004" width="23.7109375" style="1" customWidth="1"/>
    <col min="12005" max="12005" width="10" style="1" customWidth="1"/>
    <col min="12006" max="12006" width="0" style="1" hidden="1" customWidth="1"/>
    <col min="12007" max="12008" width="14.7109375" style="1" customWidth="1"/>
    <col min="12009" max="12009" width="12.85546875" style="1" customWidth="1"/>
    <col min="12010" max="12010" width="3.28515625" style="1" customWidth="1"/>
    <col min="12011" max="12011" width="30.28515625" style="1" customWidth="1"/>
    <col min="12012" max="12012" width="5" style="1" customWidth="1"/>
    <col min="12013" max="12013" width="0" style="1" hidden="1" customWidth="1"/>
    <col min="12014" max="12014" width="14.28515625" style="1" customWidth="1"/>
    <col min="12015" max="12015" width="5.7109375" style="1" customWidth="1"/>
    <col min="12016" max="12016" width="0" style="1" hidden="1" customWidth="1"/>
    <col min="12017" max="12017" width="17.28515625" style="1" customWidth="1"/>
    <col min="12018" max="12018" width="12.7109375" style="1" customWidth="1"/>
    <col min="12019" max="12019" width="0" style="1" hidden="1" customWidth="1"/>
    <col min="12020" max="12020" width="5.28515625" style="1" customWidth="1"/>
    <col min="12021" max="12021" width="0" style="1" hidden="1" customWidth="1"/>
    <col min="12022" max="12022" width="17" style="1" customWidth="1"/>
    <col min="12023" max="12023" width="6.28515625" style="1" customWidth="1"/>
    <col min="12024" max="12024" width="0" style="1" hidden="1" customWidth="1"/>
    <col min="12025" max="12025" width="14.28515625" style="1" customWidth="1"/>
    <col min="12026" max="12026" width="7.5703125" style="1" customWidth="1"/>
    <col min="12027" max="12027" width="0" style="1" hidden="1" customWidth="1"/>
    <col min="12028" max="12029" width="14.28515625" style="1" customWidth="1"/>
    <col min="12030" max="12030" width="20.85546875" style="1" customWidth="1"/>
    <col min="12031" max="12031" width="14.42578125" style="1" customWidth="1"/>
    <col min="12032" max="12032" width="15" style="1" customWidth="1"/>
    <col min="12033" max="12033" width="2.7109375" style="1" customWidth="1"/>
    <col min="12034" max="12034" width="11.7109375" style="1" customWidth="1"/>
    <col min="12035" max="12035" width="11.5703125" style="1" customWidth="1"/>
    <col min="12036" max="12036" width="2.28515625" style="1" customWidth="1"/>
    <col min="12037" max="12037" width="41" style="1" customWidth="1"/>
    <col min="12038" max="12038" width="14.28515625" style="1" customWidth="1"/>
    <col min="12039" max="12040" width="11.5703125" style="1" customWidth="1"/>
    <col min="12041" max="12041" width="21.85546875" style="1" customWidth="1"/>
    <col min="12042" max="12233" width="11.5703125" style="1"/>
    <col min="12234" max="12234" width="21.85546875" style="1" customWidth="1"/>
    <col min="12235" max="12235" width="13.85546875" style="1" customWidth="1"/>
    <col min="12236" max="12236" width="38.7109375" style="1" customWidth="1"/>
    <col min="12237" max="12237" width="3" style="1" bestFit="1" customWidth="1"/>
    <col min="12238" max="12238" width="32.28515625" style="1" customWidth="1"/>
    <col min="12239" max="12239" width="46.28515625" style="1" customWidth="1"/>
    <col min="12240" max="12240" width="19" style="1" customWidth="1"/>
    <col min="12241" max="12241" width="0" style="1" hidden="1" customWidth="1"/>
    <col min="12242" max="12242" width="17.7109375" style="1" customWidth="1"/>
    <col min="12243" max="12243" width="0" style="1" hidden="1" customWidth="1"/>
    <col min="12244" max="12244" width="22.28515625" style="1" customWidth="1"/>
    <col min="12245" max="12245" width="5.28515625" style="1" customWidth="1"/>
    <col min="12246" max="12246" width="36.28515625" style="1" customWidth="1"/>
    <col min="12247" max="12247" width="5.7109375" style="1" customWidth="1"/>
    <col min="12248" max="12248" width="0" style="1" hidden="1" customWidth="1"/>
    <col min="12249" max="12249" width="20.7109375" style="1" customWidth="1"/>
    <col min="12250" max="12250" width="4.85546875" style="1" customWidth="1"/>
    <col min="12251" max="12251" width="0" style="1" hidden="1" customWidth="1"/>
    <col min="12252" max="12252" width="24.7109375" style="1" customWidth="1"/>
    <col min="12253" max="12253" width="12.28515625" style="1" customWidth="1"/>
    <col min="12254" max="12254" width="0" style="1" hidden="1" customWidth="1"/>
    <col min="12255" max="12255" width="3.42578125" style="1" customWidth="1"/>
    <col min="12256" max="12256" width="0" style="1" hidden="1" customWidth="1"/>
    <col min="12257" max="12257" width="17.7109375" style="1" customWidth="1"/>
    <col min="12258" max="12258" width="3.42578125" style="1" customWidth="1"/>
    <col min="12259" max="12259" width="0" style="1" hidden="1" customWidth="1"/>
    <col min="12260" max="12260" width="23.7109375" style="1" customWidth="1"/>
    <col min="12261" max="12261" width="10" style="1" customWidth="1"/>
    <col min="12262" max="12262" width="0" style="1" hidden="1" customWidth="1"/>
    <col min="12263" max="12264" width="14.7109375" style="1" customWidth="1"/>
    <col min="12265" max="12265" width="12.85546875" style="1" customWidth="1"/>
    <col min="12266" max="12266" width="3.28515625" style="1" customWidth="1"/>
    <col min="12267" max="12267" width="30.28515625" style="1" customWidth="1"/>
    <col min="12268" max="12268" width="5" style="1" customWidth="1"/>
    <col min="12269" max="12269" width="0" style="1" hidden="1" customWidth="1"/>
    <col min="12270" max="12270" width="14.28515625" style="1" customWidth="1"/>
    <col min="12271" max="12271" width="5.7109375" style="1" customWidth="1"/>
    <col min="12272" max="12272" width="0" style="1" hidden="1" customWidth="1"/>
    <col min="12273" max="12273" width="17.28515625" style="1" customWidth="1"/>
    <col min="12274" max="12274" width="12.7109375" style="1" customWidth="1"/>
    <col min="12275" max="12275" width="0" style="1" hidden="1" customWidth="1"/>
    <col min="12276" max="12276" width="5.28515625" style="1" customWidth="1"/>
    <col min="12277" max="12277" width="0" style="1" hidden="1" customWidth="1"/>
    <col min="12278" max="12278" width="17" style="1" customWidth="1"/>
    <col min="12279" max="12279" width="6.28515625" style="1" customWidth="1"/>
    <col min="12280" max="12280" width="0" style="1" hidden="1" customWidth="1"/>
    <col min="12281" max="12281" width="14.28515625" style="1" customWidth="1"/>
    <col min="12282" max="12282" width="7.5703125" style="1" customWidth="1"/>
    <col min="12283" max="12283" width="0" style="1" hidden="1" customWidth="1"/>
    <col min="12284" max="12285" width="14.28515625" style="1" customWidth="1"/>
    <col min="12286" max="12286" width="20.85546875" style="1" customWidth="1"/>
    <col min="12287" max="12287" width="14.42578125" style="1" customWidth="1"/>
    <col min="12288" max="12288" width="15" style="1" customWidth="1"/>
    <col min="12289" max="12289" width="2.7109375" style="1" customWidth="1"/>
    <col min="12290" max="12290" width="11.7109375" style="1" customWidth="1"/>
    <col min="12291" max="12291" width="11.5703125" style="1" customWidth="1"/>
    <col min="12292" max="12292" width="2.28515625" style="1" customWidth="1"/>
    <col min="12293" max="12293" width="41" style="1" customWidth="1"/>
    <col min="12294" max="12294" width="14.28515625" style="1" customWidth="1"/>
    <col min="12295" max="12296" width="11.5703125" style="1" customWidth="1"/>
    <col min="12297" max="12297" width="21.85546875" style="1" customWidth="1"/>
    <col min="12298" max="12489" width="11.5703125" style="1"/>
    <col min="12490" max="12490" width="21.85546875" style="1" customWidth="1"/>
    <col min="12491" max="12491" width="13.85546875" style="1" customWidth="1"/>
    <col min="12492" max="12492" width="38.7109375" style="1" customWidth="1"/>
    <col min="12493" max="12493" width="3" style="1" bestFit="1" customWidth="1"/>
    <col min="12494" max="12494" width="32.28515625" style="1" customWidth="1"/>
    <col min="12495" max="12495" width="46.28515625" style="1" customWidth="1"/>
    <col min="12496" max="12496" width="19" style="1" customWidth="1"/>
    <col min="12497" max="12497" width="0" style="1" hidden="1" customWidth="1"/>
    <col min="12498" max="12498" width="17.7109375" style="1" customWidth="1"/>
    <col min="12499" max="12499" width="0" style="1" hidden="1" customWidth="1"/>
    <col min="12500" max="12500" width="22.28515625" style="1" customWidth="1"/>
    <col min="12501" max="12501" width="5.28515625" style="1" customWidth="1"/>
    <col min="12502" max="12502" width="36.28515625" style="1" customWidth="1"/>
    <col min="12503" max="12503" width="5.7109375" style="1" customWidth="1"/>
    <col min="12504" max="12504" width="0" style="1" hidden="1" customWidth="1"/>
    <col min="12505" max="12505" width="20.7109375" style="1" customWidth="1"/>
    <col min="12506" max="12506" width="4.85546875" style="1" customWidth="1"/>
    <col min="12507" max="12507" width="0" style="1" hidden="1" customWidth="1"/>
    <col min="12508" max="12508" width="24.7109375" style="1" customWidth="1"/>
    <col min="12509" max="12509" width="12.28515625" style="1" customWidth="1"/>
    <col min="12510" max="12510" width="0" style="1" hidden="1" customWidth="1"/>
    <col min="12511" max="12511" width="3.42578125" style="1" customWidth="1"/>
    <col min="12512" max="12512" width="0" style="1" hidden="1" customWidth="1"/>
    <col min="12513" max="12513" width="17.7109375" style="1" customWidth="1"/>
    <col min="12514" max="12514" width="3.42578125" style="1" customWidth="1"/>
    <col min="12515" max="12515" width="0" style="1" hidden="1" customWidth="1"/>
    <col min="12516" max="12516" width="23.7109375" style="1" customWidth="1"/>
    <col min="12517" max="12517" width="10" style="1" customWidth="1"/>
    <col min="12518" max="12518" width="0" style="1" hidden="1" customWidth="1"/>
    <col min="12519" max="12520" width="14.7109375" style="1" customWidth="1"/>
    <col min="12521" max="12521" width="12.85546875" style="1" customWidth="1"/>
    <col min="12522" max="12522" width="3.28515625" style="1" customWidth="1"/>
    <col min="12523" max="12523" width="30.28515625" style="1" customWidth="1"/>
    <col min="12524" max="12524" width="5" style="1" customWidth="1"/>
    <col min="12525" max="12525" width="0" style="1" hidden="1" customWidth="1"/>
    <col min="12526" max="12526" width="14.28515625" style="1" customWidth="1"/>
    <col min="12527" max="12527" width="5.7109375" style="1" customWidth="1"/>
    <col min="12528" max="12528" width="0" style="1" hidden="1" customWidth="1"/>
    <col min="12529" max="12529" width="17.28515625" style="1" customWidth="1"/>
    <col min="12530" max="12530" width="12.7109375" style="1" customWidth="1"/>
    <col min="12531" max="12531" width="0" style="1" hidden="1" customWidth="1"/>
    <col min="12532" max="12532" width="5.28515625" style="1" customWidth="1"/>
    <col min="12533" max="12533" width="0" style="1" hidden="1" customWidth="1"/>
    <col min="12534" max="12534" width="17" style="1" customWidth="1"/>
    <col min="12535" max="12535" width="6.28515625" style="1" customWidth="1"/>
    <col min="12536" max="12536" width="0" style="1" hidden="1" customWidth="1"/>
    <col min="12537" max="12537" width="14.28515625" style="1" customWidth="1"/>
    <col min="12538" max="12538" width="7.5703125" style="1" customWidth="1"/>
    <col min="12539" max="12539" width="0" style="1" hidden="1" customWidth="1"/>
    <col min="12540" max="12541" width="14.28515625" style="1" customWidth="1"/>
    <col min="12542" max="12542" width="20.85546875" style="1" customWidth="1"/>
    <col min="12543" max="12543" width="14.42578125" style="1" customWidth="1"/>
    <col min="12544" max="12544" width="15" style="1" customWidth="1"/>
    <col min="12545" max="12545" width="2.7109375" style="1" customWidth="1"/>
    <col min="12546" max="12546" width="11.7109375" style="1" customWidth="1"/>
    <col min="12547" max="12547" width="11.5703125" style="1" customWidth="1"/>
    <col min="12548" max="12548" width="2.28515625" style="1" customWidth="1"/>
    <col min="12549" max="12549" width="41" style="1" customWidth="1"/>
    <col min="12550" max="12550" width="14.28515625" style="1" customWidth="1"/>
    <col min="12551" max="12552" width="11.5703125" style="1" customWidth="1"/>
    <col min="12553" max="12553" width="21.85546875" style="1" customWidth="1"/>
    <col min="12554" max="12745" width="11.5703125" style="1"/>
    <col min="12746" max="12746" width="21.85546875" style="1" customWidth="1"/>
    <col min="12747" max="12747" width="13.85546875" style="1" customWidth="1"/>
    <col min="12748" max="12748" width="38.7109375" style="1" customWidth="1"/>
    <col min="12749" max="12749" width="3" style="1" bestFit="1" customWidth="1"/>
    <col min="12750" max="12750" width="32.28515625" style="1" customWidth="1"/>
    <col min="12751" max="12751" width="46.28515625" style="1" customWidth="1"/>
    <col min="12752" max="12752" width="19" style="1" customWidth="1"/>
    <col min="12753" max="12753" width="0" style="1" hidden="1" customWidth="1"/>
    <col min="12754" max="12754" width="17.7109375" style="1" customWidth="1"/>
    <col min="12755" max="12755" width="0" style="1" hidden="1" customWidth="1"/>
    <col min="12756" max="12756" width="22.28515625" style="1" customWidth="1"/>
    <col min="12757" max="12757" width="5.28515625" style="1" customWidth="1"/>
    <col min="12758" max="12758" width="36.28515625" style="1" customWidth="1"/>
    <col min="12759" max="12759" width="5.7109375" style="1" customWidth="1"/>
    <col min="12760" max="12760" width="0" style="1" hidden="1" customWidth="1"/>
    <col min="12761" max="12761" width="20.7109375" style="1" customWidth="1"/>
    <col min="12762" max="12762" width="4.85546875" style="1" customWidth="1"/>
    <col min="12763" max="12763" width="0" style="1" hidden="1" customWidth="1"/>
    <col min="12764" max="12764" width="24.7109375" style="1" customWidth="1"/>
    <col min="12765" max="12765" width="12.28515625" style="1" customWidth="1"/>
    <col min="12766" max="12766" width="0" style="1" hidden="1" customWidth="1"/>
    <col min="12767" max="12767" width="3.42578125" style="1" customWidth="1"/>
    <col min="12768" max="12768" width="0" style="1" hidden="1" customWidth="1"/>
    <col min="12769" max="12769" width="17.7109375" style="1" customWidth="1"/>
    <col min="12770" max="12770" width="3.42578125" style="1" customWidth="1"/>
    <col min="12771" max="12771" width="0" style="1" hidden="1" customWidth="1"/>
    <col min="12772" max="12772" width="23.7109375" style="1" customWidth="1"/>
    <col min="12773" max="12773" width="10" style="1" customWidth="1"/>
    <col min="12774" max="12774" width="0" style="1" hidden="1" customWidth="1"/>
    <col min="12775" max="12776" width="14.7109375" style="1" customWidth="1"/>
    <col min="12777" max="12777" width="12.85546875" style="1" customWidth="1"/>
    <col min="12778" max="12778" width="3.28515625" style="1" customWidth="1"/>
    <col min="12779" max="12779" width="30.28515625" style="1" customWidth="1"/>
    <col min="12780" max="12780" width="5" style="1" customWidth="1"/>
    <col min="12781" max="12781" width="0" style="1" hidden="1" customWidth="1"/>
    <col min="12782" max="12782" width="14.28515625" style="1" customWidth="1"/>
    <col min="12783" max="12783" width="5.7109375" style="1" customWidth="1"/>
    <col min="12784" max="12784" width="0" style="1" hidden="1" customWidth="1"/>
    <col min="12785" max="12785" width="17.28515625" style="1" customWidth="1"/>
    <col min="12786" max="12786" width="12.7109375" style="1" customWidth="1"/>
    <col min="12787" max="12787" width="0" style="1" hidden="1" customWidth="1"/>
    <col min="12788" max="12788" width="5.28515625" style="1" customWidth="1"/>
    <col min="12789" max="12789" width="0" style="1" hidden="1" customWidth="1"/>
    <col min="12790" max="12790" width="17" style="1" customWidth="1"/>
    <col min="12791" max="12791" width="6.28515625" style="1" customWidth="1"/>
    <col min="12792" max="12792" width="0" style="1" hidden="1" customWidth="1"/>
    <col min="12793" max="12793" width="14.28515625" style="1" customWidth="1"/>
    <col min="12794" max="12794" width="7.5703125" style="1" customWidth="1"/>
    <col min="12795" max="12795" width="0" style="1" hidden="1" customWidth="1"/>
    <col min="12796" max="12797" width="14.28515625" style="1" customWidth="1"/>
    <col min="12798" max="12798" width="20.85546875" style="1" customWidth="1"/>
    <col min="12799" max="12799" width="14.42578125" style="1" customWidth="1"/>
    <col min="12800" max="12800" width="15" style="1" customWidth="1"/>
    <col min="12801" max="12801" width="2.7109375" style="1" customWidth="1"/>
    <col min="12802" max="12802" width="11.7109375" style="1" customWidth="1"/>
    <col min="12803" max="12803" width="11.5703125" style="1" customWidth="1"/>
    <col min="12804" max="12804" width="2.28515625" style="1" customWidth="1"/>
    <col min="12805" max="12805" width="41" style="1" customWidth="1"/>
    <col min="12806" max="12806" width="14.28515625" style="1" customWidth="1"/>
    <col min="12807" max="12808" width="11.5703125" style="1" customWidth="1"/>
    <col min="12809" max="12809" width="21.85546875" style="1" customWidth="1"/>
    <col min="12810" max="13001" width="11.5703125" style="1"/>
    <col min="13002" max="13002" width="21.85546875" style="1" customWidth="1"/>
    <col min="13003" max="13003" width="13.85546875" style="1" customWidth="1"/>
    <col min="13004" max="13004" width="38.7109375" style="1" customWidth="1"/>
    <col min="13005" max="13005" width="3" style="1" bestFit="1" customWidth="1"/>
    <col min="13006" max="13006" width="32.28515625" style="1" customWidth="1"/>
    <col min="13007" max="13007" width="46.28515625" style="1" customWidth="1"/>
    <col min="13008" max="13008" width="19" style="1" customWidth="1"/>
    <col min="13009" max="13009" width="0" style="1" hidden="1" customWidth="1"/>
    <col min="13010" max="13010" width="17.7109375" style="1" customWidth="1"/>
    <col min="13011" max="13011" width="0" style="1" hidden="1" customWidth="1"/>
    <col min="13012" max="13012" width="22.28515625" style="1" customWidth="1"/>
    <col min="13013" max="13013" width="5.28515625" style="1" customWidth="1"/>
    <col min="13014" max="13014" width="36.28515625" style="1" customWidth="1"/>
    <col min="13015" max="13015" width="5.7109375" style="1" customWidth="1"/>
    <col min="13016" max="13016" width="0" style="1" hidden="1" customWidth="1"/>
    <col min="13017" max="13017" width="20.7109375" style="1" customWidth="1"/>
    <col min="13018" max="13018" width="4.85546875" style="1" customWidth="1"/>
    <col min="13019" max="13019" width="0" style="1" hidden="1" customWidth="1"/>
    <col min="13020" max="13020" width="24.7109375" style="1" customWidth="1"/>
    <col min="13021" max="13021" width="12.28515625" style="1" customWidth="1"/>
    <col min="13022" max="13022" width="0" style="1" hidden="1" customWidth="1"/>
    <col min="13023" max="13023" width="3.42578125" style="1" customWidth="1"/>
    <col min="13024" max="13024" width="0" style="1" hidden="1" customWidth="1"/>
    <col min="13025" max="13025" width="17.7109375" style="1" customWidth="1"/>
    <col min="13026" max="13026" width="3.42578125" style="1" customWidth="1"/>
    <col min="13027" max="13027" width="0" style="1" hidden="1" customWidth="1"/>
    <col min="13028" max="13028" width="23.7109375" style="1" customWidth="1"/>
    <col min="13029" max="13029" width="10" style="1" customWidth="1"/>
    <col min="13030" max="13030" width="0" style="1" hidden="1" customWidth="1"/>
    <col min="13031" max="13032" width="14.7109375" style="1" customWidth="1"/>
    <col min="13033" max="13033" width="12.85546875" style="1" customWidth="1"/>
    <col min="13034" max="13034" width="3.28515625" style="1" customWidth="1"/>
    <col min="13035" max="13035" width="30.28515625" style="1" customWidth="1"/>
    <col min="13036" max="13036" width="5" style="1" customWidth="1"/>
    <col min="13037" max="13037" width="0" style="1" hidden="1" customWidth="1"/>
    <col min="13038" max="13038" width="14.28515625" style="1" customWidth="1"/>
    <col min="13039" max="13039" width="5.7109375" style="1" customWidth="1"/>
    <col min="13040" max="13040" width="0" style="1" hidden="1" customWidth="1"/>
    <col min="13041" max="13041" width="17.28515625" style="1" customWidth="1"/>
    <col min="13042" max="13042" width="12.7109375" style="1" customWidth="1"/>
    <col min="13043" max="13043" width="0" style="1" hidden="1" customWidth="1"/>
    <col min="13044" max="13044" width="5.28515625" style="1" customWidth="1"/>
    <col min="13045" max="13045" width="0" style="1" hidden="1" customWidth="1"/>
    <col min="13046" max="13046" width="17" style="1" customWidth="1"/>
    <col min="13047" max="13047" width="6.28515625" style="1" customWidth="1"/>
    <col min="13048" max="13048" width="0" style="1" hidden="1" customWidth="1"/>
    <col min="13049" max="13049" width="14.28515625" style="1" customWidth="1"/>
    <col min="13050" max="13050" width="7.5703125" style="1" customWidth="1"/>
    <col min="13051" max="13051" width="0" style="1" hidden="1" customWidth="1"/>
    <col min="13052" max="13053" width="14.28515625" style="1" customWidth="1"/>
    <col min="13054" max="13054" width="20.85546875" style="1" customWidth="1"/>
    <col min="13055" max="13055" width="14.42578125" style="1" customWidth="1"/>
    <col min="13056" max="13056" width="15" style="1" customWidth="1"/>
    <col min="13057" max="13057" width="2.7109375" style="1" customWidth="1"/>
    <col min="13058" max="13058" width="11.7109375" style="1" customWidth="1"/>
    <col min="13059" max="13059" width="11.5703125" style="1" customWidth="1"/>
    <col min="13060" max="13060" width="2.28515625" style="1" customWidth="1"/>
    <col min="13061" max="13061" width="41" style="1" customWidth="1"/>
    <col min="13062" max="13062" width="14.28515625" style="1" customWidth="1"/>
    <col min="13063" max="13064" width="11.5703125" style="1" customWidth="1"/>
    <col min="13065" max="13065" width="21.85546875" style="1" customWidth="1"/>
    <col min="13066" max="13257" width="11.5703125" style="1"/>
    <col min="13258" max="13258" width="21.85546875" style="1" customWidth="1"/>
    <col min="13259" max="13259" width="13.85546875" style="1" customWidth="1"/>
    <col min="13260" max="13260" width="38.7109375" style="1" customWidth="1"/>
    <col min="13261" max="13261" width="3" style="1" bestFit="1" customWidth="1"/>
    <col min="13262" max="13262" width="32.28515625" style="1" customWidth="1"/>
    <col min="13263" max="13263" width="46.28515625" style="1" customWidth="1"/>
    <col min="13264" max="13264" width="19" style="1" customWidth="1"/>
    <col min="13265" max="13265" width="0" style="1" hidden="1" customWidth="1"/>
    <col min="13266" max="13266" width="17.7109375" style="1" customWidth="1"/>
    <col min="13267" max="13267" width="0" style="1" hidden="1" customWidth="1"/>
    <col min="13268" max="13268" width="22.28515625" style="1" customWidth="1"/>
    <col min="13269" max="13269" width="5.28515625" style="1" customWidth="1"/>
    <col min="13270" max="13270" width="36.28515625" style="1" customWidth="1"/>
    <col min="13271" max="13271" width="5.7109375" style="1" customWidth="1"/>
    <col min="13272" max="13272" width="0" style="1" hidden="1" customWidth="1"/>
    <col min="13273" max="13273" width="20.7109375" style="1" customWidth="1"/>
    <col min="13274" max="13274" width="4.85546875" style="1" customWidth="1"/>
    <col min="13275" max="13275" width="0" style="1" hidden="1" customWidth="1"/>
    <col min="13276" max="13276" width="24.7109375" style="1" customWidth="1"/>
    <col min="13277" max="13277" width="12.28515625" style="1" customWidth="1"/>
    <col min="13278" max="13278" width="0" style="1" hidden="1" customWidth="1"/>
    <col min="13279" max="13279" width="3.42578125" style="1" customWidth="1"/>
    <col min="13280" max="13280" width="0" style="1" hidden="1" customWidth="1"/>
    <col min="13281" max="13281" width="17.7109375" style="1" customWidth="1"/>
    <col min="13282" max="13282" width="3.42578125" style="1" customWidth="1"/>
    <col min="13283" max="13283" width="0" style="1" hidden="1" customWidth="1"/>
    <col min="13284" max="13284" width="23.7109375" style="1" customWidth="1"/>
    <col min="13285" max="13285" width="10" style="1" customWidth="1"/>
    <col min="13286" max="13286" width="0" style="1" hidden="1" customWidth="1"/>
    <col min="13287" max="13288" width="14.7109375" style="1" customWidth="1"/>
    <col min="13289" max="13289" width="12.85546875" style="1" customWidth="1"/>
    <col min="13290" max="13290" width="3.28515625" style="1" customWidth="1"/>
    <col min="13291" max="13291" width="30.28515625" style="1" customWidth="1"/>
    <col min="13292" max="13292" width="5" style="1" customWidth="1"/>
    <col min="13293" max="13293" width="0" style="1" hidden="1" customWidth="1"/>
    <col min="13294" max="13294" width="14.28515625" style="1" customWidth="1"/>
    <col min="13295" max="13295" width="5.7109375" style="1" customWidth="1"/>
    <col min="13296" max="13296" width="0" style="1" hidden="1" customWidth="1"/>
    <col min="13297" max="13297" width="17.28515625" style="1" customWidth="1"/>
    <col min="13298" max="13298" width="12.7109375" style="1" customWidth="1"/>
    <col min="13299" max="13299" width="0" style="1" hidden="1" customWidth="1"/>
    <col min="13300" max="13300" width="5.28515625" style="1" customWidth="1"/>
    <col min="13301" max="13301" width="0" style="1" hidden="1" customWidth="1"/>
    <col min="13302" max="13302" width="17" style="1" customWidth="1"/>
    <col min="13303" max="13303" width="6.28515625" style="1" customWidth="1"/>
    <col min="13304" max="13304" width="0" style="1" hidden="1" customWidth="1"/>
    <col min="13305" max="13305" width="14.28515625" style="1" customWidth="1"/>
    <col min="13306" max="13306" width="7.5703125" style="1" customWidth="1"/>
    <col min="13307" max="13307" width="0" style="1" hidden="1" customWidth="1"/>
    <col min="13308" max="13309" width="14.28515625" style="1" customWidth="1"/>
    <col min="13310" max="13310" width="20.85546875" style="1" customWidth="1"/>
    <col min="13311" max="13311" width="14.42578125" style="1" customWidth="1"/>
    <col min="13312" max="13312" width="15" style="1" customWidth="1"/>
    <col min="13313" max="13313" width="2.7109375" style="1" customWidth="1"/>
    <col min="13314" max="13314" width="11.7109375" style="1" customWidth="1"/>
    <col min="13315" max="13315" width="11.5703125" style="1" customWidth="1"/>
    <col min="13316" max="13316" width="2.28515625" style="1" customWidth="1"/>
    <col min="13317" max="13317" width="41" style="1" customWidth="1"/>
    <col min="13318" max="13318" width="14.28515625" style="1" customWidth="1"/>
    <col min="13319" max="13320" width="11.5703125" style="1" customWidth="1"/>
    <col min="13321" max="13321" width="21.85546875" style="1" customWidth="1"/>
    <col min="13322" max="13513" width="11.5703125" style="1"/>
    <col min="13514" max="13514" width="21.85546875" style="1" customWidth="1"/>
    <col min="13515" max="13515" width="13.85546875" style="1" customWidth="1"/>
    <col min="13516" max="13516" width="38.7109375" style="1" customWidth="1"/>
    <col min="13517" max="13517" width="3" style="1" bestFit="1" customWidth="1"/>
    <col min="13518" max="13518" width="32.28515625" style="1" customWidth="1"/>
    <col min="13519" max="13519" width="46.28515625" style="1" customWidth="1"/>
    <col min="13520" max="13520" width="19" style="1" customWidth="1"/>
    <col min="13521" max="13521" width="0" style="1" hidden="1" customWidth="1"/>
    <col min="13522" max="13522" width="17.7109375" style="1" customWidth="1"/>
    <col min="13523" max="13523" width="0" style="1" hidden="1" customWidth="1"/>
    <col min="13524" max="13524" width="22.28515625" style="1" customWidth="1"/>
    <col min="13525" max="13525" width="5.28515625" style="1" customWidth="1"/>
    <col min="13526" max="13526" width="36.28515625" style="1" customWidth="1"/>
    <col min="13527" max="13527" width="5.7109375" style="1" customWidth="1"/>
    <col min="13528" max="13528" width="0" style="1" hidden="1" customWidth="1"/>
    <col min="13529" max="13529" width="20.7109375" style="1" customWidth="1"/>
    <col min="13530" max="13530" width="4.85546875" style="1" customWidth="1"/>
    <col min="13531" max="13531" width="0" style="1" hidden="1" customWidth="1"/>
    <col min="13532" max="13532" width="24.7109375" style="1" customWidth="1"/>
    <col min="13533" max="13533" width="12.28515625" style="1" customWidth="1"/>
    <col min="13534" max="13534" width="0" style="1" hidden="1" customWidth="1"/>
    <col min="13535" max="13535" width="3.42578125" style="1" customWidth="1"/>
    <col min="13536" max="13536" width="0" style="1" hidden="1" customWidth="1"/>
    <col min="13537" max="13537" width="17.7109375" style="1" customWidth="1"/>
    <col min="13538" max="13538" width="3.42578125" style="1" customWidth="1"/>
    <col min="13539" max="13539" width="0" style="1" hidden="1" customWidth="1"/>
    <col min="13540" max="13540" width="23.7109375" style="1" customWidth="1"/>
    <col min="13541" max="13541" width="10" style="1" customWidth="1"/>
    <col min="13542" max="13542" width="0" style="1" hidden="1" customWidth="1"/>
    <col min="13543" max="13544" width="14.7109375" style="1" customWidth="1"/>
    <col min="13545" max="13545" width="12.85546875" style="1" customWidth="1"/>
    <col min="13546" max="13546" width="3.28515625" style="1" customWidth="1"/>
    <col min="13547" max="13547" width="30.28515625" style="1" customWidth="1"/>
    <col min="13548" max="13548" width="5" style="1" customWidth="1"/>
    <col min="13549" max="13549" width="0" style="1" hidden="1" customWidth="1"/>
    <col min="13550" max="13550" width="14.28515625" style="1" customWidth="1"/>
    <col min="13551" max="13551" width="5.7109375" style="1" customWidth="1"/>
    <col min="13552" max="13552" width="0" style="1" hidden="1" customWidth="1"/>
    <col min="13553" max="13553" width="17.28515625" style="1" customWidth="1"/>
    <col min="13554" max="13554" width="12.7109375" style="1" customWidth="1"/>
    <col min="13555" max="13555" width="0" style="1" hidden="1" customWidth="1"/>
    <col min="13556" max="13556" width="5.28515625" style="1" customWidth="1"/>
    <col min="13557" max="13557" width="0" style="1" hidden="1" customWidth="1"/>
    <col min="13558" max="13558" width="17" style="1" customWidth="1"/>
    <col min="13559" max="13559" width="6.28515625" style="1" customWidth="1"/>
    <col min="13560" max="13560" width="0" style="1" hidden="1" customWidth="1"/>
    <col min="13561" max="13561" width="14.28515625" style="1" customWidth="1"/>
    <col min="13562" max="13562" width="7.5703125" style="1" customWidth="1"/>
    <col min="13563" max="13563" width="0" style="1" hidden="1" customWidth="1"/>
    <col min="13564" max="13565" width="14.28515625" style="1" customWidth="1"/>
    <col min="13566" max="13566" width="20.85546875" style="1" customWidth="1"/>
    <col min="13567" max="13567" width="14.42578125" style="1" customWidth="1"/>
    <col min="13568" max="13568" width="15" style="1" customWidth="1"/>
    <col min="13569" max="13569" width="2.7109375" style="1" customWidth="1"/>
    <col min="13570" max="13570" width="11.7109375" style="1" customWidth="1"/>
    <col min="13571" max="13571" width="11.5703125" style="1" customWidth="1"/>
    <col min="13572" max="13572" width="2.28515625" style="1" customWidth="1"/>
    <col min="13573" max="13573" width="41" style="1" customWidth="1"/>
    <col min="13574" max="13574" width="14.28515625" style="1" customWidth="1"/>
    <col min="13575" max="13576" width="11.5703125" style="1" customWidth="1"/>
    <col min="13577" max="13577" width="21.85546875" style="1" customWidth="1"/>
    <col min="13578" max="13769" width="11.5703125" style="1"/>
    <col min="13770" max="13770" width="21.85546875" style="1" customWidth="1"/>
    <col min="13771" max="13771" width="13.85546875" style="1" customWidth="1"/>
    <col min="13772" max="13772" width="38.7109375" style="1" customWidth="1"/>
    <col min="13773" max="13773" width="3" style="1" bestFit="1" customWidth="1"/>
    <col min="13774" max="13774" width="32.28515625" style="1" customWidth="1"/>
    <col min="13775" max="13775" width="46.28515625" style="1" customWidth="1"/>
    <col min="13776" max="13776" width="19" style="1" customWidth="1"/>
    <col min="13777" max="13777" width="0" style="1" hidden="1" customWidth="1"/>
    <col min="13778" max="13778" width="17.7109375" style="1" customWidth="1"/>
    <col min="13779" max="13779" width="0" style="1" hidden="1" customWidth="1"/>
    <col min="13780" max="13780" width="22.28515625" style="1" customWidth="1"/>
    <col min="13781" max="13781" width="5.28515625" style="1" customWidth="1"/>
    <col min="13782" max="13782" width="36.28515625" style="1" customWidth="1"/>
    <col min="13783" max="13783" width="5.7109375" style="1" customWidth="1"/>
    <col min="13784" max="13784" width="0" style="1" hidden="1" customWidth="1"/>
    <col min="13785" max="13785" width="20.7109375" style="1" customWidth="1"/>
    <col min="13786" max="13786" width="4.85546875" style="1" customWidth="1"/>
    <col min="13787" max="13787" width="0" style="1" hidden="1" customWidth="1"/>
    <col min="13788" max="13788" width="24.7109375" style="1" customWidth="1"/>
    <col min="13789" max="13789" width="12.28515625" style="1" customWidth="1"/>
    <col min="13790" max="13790" width="0" style="1" hidden="1" customWidth="1"/>
    <col min="13791" max="13791" width="3.42578125" style="1" customWidth="1"/>
    <col min="13792" max="13792" width="0" style="1" hidden="1" customWidth="1"/>
    <col min="13793" max="13793" width="17.7109375" style="1" customWidth="1"/>
    <col min="13794" max="13794" width="3.42578125" style="1" customWidth="1"/>
    <col min="13795" max="13795" width="0" style="1" hidden="1" customWidth="1"/>
    <col min="13796" max="13796" width="23.7109375" style="1" customWidth="1"/>
    <col min="13797" max="13797" width="10" style="1" customWidth="1"/>
    <col min="13798" max="13798" width="0" style="1" hidden="1" customWidth="1"/>
    <col min="13799" max="13800" width="14.7109375" style="1" customWidth="1"/>
    <col min="13801" max="13801" width="12.85546875" style="1" customWidth="1"/>
    <col min="13802" max="13802" width="3.28515625" style="1" customWidth="1"/>
    <col min="13803" max="13803" width="30.28515625" style="1" customWidth="1"/>
    <col min="13804" max="13804" width="5" style="1" customWidth="1"/>
    <col min="13805" max="13805" width="0" style="1" hidden="1" customWidth="1"/>
    <col min="13806" max="13806" width="14.28515625" style="1" customWidth="1"/>
    <col min="13807" max="13807" width="5.7109375" style="1" customWidth="1"/>
    <col min="13808" max="13808" width="0" style="1" hidden="1" customWidth="1"/>
    <col min="13809" max="13809" width="17.28515625" style="1" customWidth="1"/>
    <col min="13810" max="13810" width="12.7109375" style="1" customWidth="1"/>
    <col min="13811" max="13811" width="0" style="1" hidden="1" customWidth="1"/>
    <col min="13812" max="13812" width="5.28515625" style="1" customWidth="1"/>
    <col min="13813" max="13813" width="0" style="1" hidden="1" customWidth="1"/>
    <col min="13814" max="13814" width="17" style="1" customWidth="1"/>
    <col min="13815" max="13815" width="6.28515625" style="1" customWidth="1"/>
    <col min="13816" max="13816" width="0" style="1" hidden="1" customWidth="1"/>
    <col min="13817" max="13817" width="14.28515625" style="1" customWidth="1"/>
    <col min="13818" max="13818" width="7.5703125" style="1" customWidth="1"/>
    <col min="13819" max="13819" width="0" style="1" hidden="1" customWidth="1"/>
    <col min="13820" max="13821" width="14.28515625" style="1" customWidth="1"/>
    <col min="13822" max="13822" width="20.85546875" style="1" customWidth="1"/>
    <col min="13823" max="13823" width="14.42578125" style="1" customWidth="1"/>
    <col min="13824" max="13824" width="15" style="1" customWidth="1"/>
    <col min="13825" max="13825" width="2.7109375" style="1" customWidth="1"/>
    <col min="13826" max="13826" width="11.7109375" style="1" customWidth="1"/>
    <col min="13827" max="13827" width="11.5703125" style="1" customWidth="1"/>
    <col min="13828" max="13828" width="2.28515625" style="1" customWidth="1"/>
    <col min="13829" max="13829" width="41" style="1" customWidth="1"/>
    <col min="13830" max="13830" width="14.28515625" style="1" customWidth="1"/>
    <col min="13831" max="13832" width="11.5703125" style="1" customWidth="1"/>
    <col min="13833" max="13833" width="21.85546875" style="1" customWidth="1"/>
    <col min="13834" max="14025" width="11.5703125" style="1"/>
    <col min="14026" max="14026" width="21.85546875" style="1" customWidth="1"/>
    <col min="14027" max="14027" width="13.85546875" style="1" customWidth="1"/>
    <col min="14028" max="14028" width="38.7109375" style="1" customWidth="1"/>
    <col min="14029" max="14029" width="3" style="1" bestFit="1" customWidth="1"/>
    <col min="14030" max="14030" width="32.28515625" style="1" customWidth="1"/>
    <col min="14031" max="14031" width="46.28515625" style="1" customWidth="1"/>
    <col min="14032" max="14032" width="19" style="1" customWidth="1"/>
    <col min="14033" max="14033" width="0" style="1" hidden="1" customWidth="1"/>
    <col min="14034" max="14034" width="17.7109375" style="1" customWidth="1"/>
    <col min="14035" max="14035" width="0" style="1" hidden="1" customWidth="1"/>
    <col min="14036" max="14036" width="22.28515625" style="1" customWidth="1"/>
    <col min="14037" max="14037" width="5.28515625" style="1" customWidth="1"/>
    <col min="14038" max="14038" width="36.28515625" style="1" customWidth="1"/>
    <col min="14039" max="14039" width="5.7109375" style="1" customWidth="1"/>
    <col min="14040" max="14040" width="0" style="1" hidden="1" customWidth="1"/>
    <col min="14041" max="14041" width="20.7109375" style="1" customWidth="1"/>
    <col min="14042" max="14042" width="4.85546875" style="1" customWidth="1"/>
    <col min="14043" max="14043" width="0" style="1" hidden="1" customWidth="1"/>
    <col min="14044" max="14044" width="24.7109375" style="1" customWidth="1"/>
    <col min="14045" max="14045" width="12.28515625" style="1" customWidth="1"/>
    <col min="14046" max="14046" width="0" style="1" hidden="1" customWidth="1"/>
    <col min="14047" max="14047" width="3.42578125" style="1" customWidth="1"/>
    <col min="14048" max="14048" width="0" style="1" hidden="1" customWidth="1"/>
    <col min="14049" max="14049" width="17.7109375" style="1" customWidth="1"/>
    <col min="14050" max="14050" width="3.42578125" style="1" customWidth="1"/>
    <col min="14051" max="14051" width="0" style="1" hidden="1" customWidth="1"/>
    <col min="14052" max="14052" width="23.7109375" style="1" customWidth="1"/>
    <col min="14053" max="14053" width="10" style="1" customWidth="1"/>
    <col min="14054" max="14054" width="0" style="1" hidden="1" customWidth="1"/>
    <col min="14055" max="14056" width="14.7109375" style="1" customWidth="1"/>
    <col min="14057" max="14057" width="12.85546875" style="1" customWidth="1"/>
    <col min="14058" max="14058" width="3.28515625" style="1" customWidth="1"/>
    <col min="14059" max="14059" width="30.28515625" style="1" customWidth="1"/>
    <col min="14060" max="14060" width="5" style="1" customWidth="1"/>
    <col min="14061" max="14061" width="0" style="1" hidden="1" customWidth="1"/>
    <col min="14062" max="14062" width="14.28515625" style="1" customWidth="1"/>
    <col min="14063" max="14063" width="5.7109375" style="1" customWidth="1"/>
    <col min="14064" max="14064" width="0" style="1" hidden="1" customWidth="1"/>
    <col min="14065" max="14065" width="17.28515625" style="1" customWidth="1"/>
    <col min="14066" max="14066" width="12.7109375" style="1" customWidth="1"/>
    <col min="14067" max="14067" width="0" style="1" hidden="1" customWidth="1"/>
    <col min="14068" max="14068" width="5.28515625" style="1" customWidth="1"/>
    <col min="14069" max="14069" width="0" style="1" hidden="1" customWidth="1"/>
    <col min="14070" max="14070" width="17" style="1" customWidth="1"/>
    <col min="14071" max="14071" width="6.28515625" style="1" customWidth="1"/>
    <col min="14072" max="14072" width="0" style="1" hidden="1" customWidth="1"/>
    <col min="14073" max="14073" width="14.28515625" style="1" customWidth="1"/>
    <col min="14074" max="14074" width="7.5703125" style="1" customWidth="1"/>
    <col min="14075" max="14075" width="0" style="1" hidden="1" customWidth="1"/>
    <col min="14076" max="14077" width="14.28515625" style="1" customWidth="1"/>
    <col min="14078" max="14078" width="20.85546875" style="1" customWidth="1"/>
    <col min="14079" max="14079" width="14.42578125" style="1" customWidth="1"/>
    <col min="14080" max="14080" width="15" style="1" customWidth="1"/>
    <col min="14081" max="14081" width="2.7109375" style="1" customWidth="1"/>
    <col min="14082" max="14082" width="11.7109375" style="1" customWidth="1"/>
    <col min="14083" max="14083" width="11.5703125" style="1" customWidth="1"/>
    <col min="14084" max="14084" width="2.28515625" style="1" customWidth="1"/>
    <col min="14085" max="14085" width="41" style="1" customWidth="1"/>
    <col min="14086" max="14086" width="14.28515625" style="1" customWidth="1"/>
    <col min="14087" max="14088" width="11.5703125" style="1" customWidth="1"/>
    <col min="14089" max="14089" width="21.85546875" style="1" customWidth="1"/>
    <col min="14090" max="14281" width="11.5703125" style="1"/>
    <col min="14282" max="14282" width="21.85546875" style="1" customWidth="1"/>
    <col min="14283" max="14283" width="13.85546875" style="1" customWidth="1"/>
    <col min="14284" max="14284" width="38.7109375" style="1" customWidth="1"/>
    <col min="14285" max="14285" width="3" style="1" bestFit="1" customWidth="1"/>
    <col min="14286" max="14286" width="32.28515625" style="1" customWidth="1"/>
    <col min="14287" max="14287" width="46.28515625" style="1" customWidth="1"/>
    <col min="14288" max="14288" width="19" style="1" customWidth="1"/>
    <col min="14289" max="14289" width="0" style="1" hidden="1" customWidth="1"/>
    <col min="14290" max="14290" width="17.7109375" style="1" customWidth="1"/>
    <col min="14291" max="14291" width="0" style="1" hidden="1" customWidth="1"/>
    <col min="14292" max="14292" width="22.28515625" style="1" customWidth="1"/>
    <col min="14293" max="14293" width="5.28515625" style="1" customWidth="1"/>
    <col min="14294" max="14294" width="36.28515625" style="1" customWidth="1"/>
    <col min="14295" max="14295" width="5.7109375" style="1" customWidth="1"/>
    <col min="14296" max="14296" width="0" style="1" hidden="1" customWidth="1"/>
    <col min="14297" max="14297" width="20.7109375" style="1" customWidth="1"/>
    <col min="14298" max="14298" width="4.85546875" style="1" customWidth="1"/>
    <col min="14299" max="14299" width="0" style="1" hidden="1" customWidth="1"/>
    <col min="14300" max="14300" width="24.7109375" style="1" customWidth="1"/>
    <col min="14301" max="14301" width="12.28515625" style="1" customWidth="1"/>
    <col min="14302" max="14302" width="0" style="1" hidden="1" customWidth="1"/>
    <col min="14303" max="14303" width="3.42578125" style="1" customWidth="1"/>
    <col min="14304" max="14304" width="0" style="1" hidden="1" customWidth="1"/>
    <col min="14305" max="14305" width="17.7109375" style="1" customWidth="1"/>
    <col min="14306" max="14306" width="3.42578125" style="1" customWidth="1"/>
    <col min="14307" max="14307" width="0" style="1" hidden="1" customWidth="1"/>
    <col min="14308" max="14308" width="23.7109375" style="1" customWidth="1"/>
    <col min="14309" max="14309" width="10" style="1" customWidth="1"/>
    <col min="14310" max="14310" width="0" style="1" hidden="1" customWidth="1"/>
    <col min="14311" max="14312" width="14.7109375" style="1" customWidth="1"/>
    <col min="14313" max="14313" width="12.85546875" style="1" customWidth="1"/>
    <col min="14314" max="14314" width="3.28515625" style="1" customWidth="1"/>
    <col min="14315" max="14315" width="30.28515625" style="1" customWidth="1"/>
    <col min="14316" max="14316" width="5" style="1" customWidth="1"/>
    <col min="14317" max="14317" width="0" style="1" hidden="1" customWidth="1"/>
    <col min="14318" max="14318" width="14.28515625" style="1" customWidth="1"/>
    <col min="14319" max="14319" width="5.7109375" style="1" customWidth="1"/>
    <col min="14320" max="14320" width="0" style="1" hidden="1" customWidth="1"/>
    <col min="14321" max="14321" width="17.28515625" style="1" customWidth="1"/>
    <col min="14322" max="14322" width="12.7109375" style="1" customWidth="1"/>
    <col min="14323" max="14323" width="0" style="1" hidden="1" customWidth="1"/>
    <col min="14324" max="14324" width="5.28515625" style="1" customWidth="1"/>
    <col min="14325" max="14325" width="0" style="1" hidden="1" customWidth="1"/>
    <col min="14326" max="14326" width="17" style="1" customWidth="1"/>
    <col min="14327" max="14327" width="6.28515625" style="1" customWidth="1"/>
    <col min="14328" max="14328" width="0" style="1" hidden="1" customWidth="1"/>
    <col min="14329" max="14329" width="14.28515625" style="1" customWidth="1"/>
    <col min="14330" max="14330" width="7.5703125" style="1" customWidth="1"/>
    <col min="14331" max="14331" width="0" style="1" hidden="1" customWidth="1"/>
    <col min="14332" max="14333" width="14.28515625" style="1" customWidth="1"/>
    <col min="14334" max="14334" width="20.85546875" style="1" customWidth="1"/>
    <col min="14335" max="14335" width="14.42578125" style="1" customWidth="1"/>
    <col min="14336" max="14336" width="15" style="1" customWidth="1"/>
    <col min="14337" max="14337" width="2.7109375" style="1" customWidth="1"/>
    <col min="14338" max="14338" width="11.7109375" style="1" customWidth="1"/>
    <col min="14339" max="14339" width="11.5703125" style="1" customWidth="1"/>
    <col min="14340" max="14340" width="2.28515625" style="1" customWidth="1"/>
    <col min="14341" max="14341" width="41" style="1" customWidth="1"/>
    <col min="14342" max="14342" width="14.28515625" style="1" customWidth="1"/>
    <col min="14343" max="14344" width="11.5703125" style="1" customWidth="1"/>
    <col min="14345" max="14345" width="21.85546875" style="1" customWidth="1"/>
    <col min="14346" max="14537" width="11.5703125" style="1"/>
    <col min="14538" max="14538" width="21.85546875" style="1" customWidth="1"/>
    <col min="14539" max="14539" width="13.85546875" style="1" customWidth="1"/>
    <col min="14540" max="14540" width="38.7109375" style="1" customWidth="1"/>
    <col min="14541" max="14541" width="3" style="1" bestFit="1" customWidth="1"/>
    <col min="14542" max="14542" width="32.28515625" style="1" customWidth="1"/>
    <col min="14543" max="14543" width="46.28515625" style="1" customWidth="1"/>
    <col min="14544" max="14544" width="19" style="1" customWidth="1"/>
    <col min="14545" max="14545" width="0" style="1" hidden="1" customWidth="1"/>
    <col min="14546" max="14546" width="17.7109375" style="1" customWidth="1"/>
    <col min="14547" max="14547" width="0" style="1" hidden="1" customWidth="1"/>
    <col min="14548" max="14548" width="22.28515625" style="1" customWidth="1"/>
    <col min="14549" max="14549" width="5.28515625" style="1" customWidth="1"/>
    <col min="14550" max="14550" width="36.28515625" style="1" customWidth="1"/>
    <col min="14551" max="14551" width="5.7109375" style="1" customWidth="1"/>
    <col min="14552" max="14552" width="0" style="1" hidden="1" customWidth="1"/>
    <col min="14553" max="14553" width="20.7109375" style="1" customWidth="1"/>
    <col min="14554" max="14554" width="4.85546875" style="1" customWidth="1"/>
    <col min="14555" max="14555" width="0" style="1" hidden="1" customWidth="1"/>
    <col min="14556" max="14556" width="24.7109375" style="1" customWidth="1"/>
    <col min="14557" max="14557" width="12.28515625" style="1" customWidth="1"/>
    <col min="14558" max="14558" width="0" style="1" hidden="1" customWidth="1"/>
    <col min="14559" max="14559" width="3.42578125" style="1" customWidth="1"/>
    <col min="14560" max="14560" width="0" style="1" hidden="1" customWidth="1"/>
    <col min="14561" max="14561" width="17.7109375" style="1" customWidth="1"/>
    <col min="14562" max="14562" width="3.42578125" style="1" customWidth="1"/>
    <col min="14563" max="14563" width="0" style="1" hidden="1" customWidth="1"/>
    <col min="14564" max="14564" width="23.7109375" style="1" customWidth="1"/>
    <col min="14565" max="14565" width="10" style="1" customWidth="1"/>
    <col min="14566" max="14566" width="0" style="1" hidden="1" customWidth="1"/>
    <col min="14567" max="14568" width="14.7109375" style="1" customWidth="1"/>
    <col min="14569" max="14569" width="12.85546875" style="1" customWidth="1"/>
    <col min="14570" max="14570" width="3.28515625" style="1" customWidth="1"/>
    <col min="14571" max="14571" width="30.28515625" style="1" customWidth="1"/>
    <col min="14572" max="14572" width="5" style="1" customWidth="1"/>
    <col min="14573" max="14573" width="0" style="1" hidden="1" customWidth="1"/>
    <col min="14574" max="14574" width="14.28515625" style="1" customWidth="1"/>
    <col min="14575" max="14575" width="5.7109375" style="1" customWidth="1"/>
    <col min="14576" max="14576" width="0" style="1" hidden="1" customWidth="1"/>
    <col min="14577" max="14577" width="17.28515625" style="1" customWidth="1"/>
    <col min="14578" max="14578" width="12.7109375" style="1" customWidth="1"/>
    <col min="14579" max="14579" width="0" style="1" hidden="1" customWidth="1"/>
    <col min="14580" max="14580" width="5.28515625" style="1" customWidth="1"/>
    <col min="14581" max="14581" width="0" style="1" hidden="1" customWidth="1"/>
    <col min="14582" max="14582" width="17" style="1" customWidth="1"/>
    <col min="14583" max="14583" width="6.28515625" style="1" customWidth="1"/>
    <col min="14584" max="14584" width="0" style="1" hidden="1" customWidth="1"/>
    <col min="14585" max="14585" width="14.28515625" style="1" customWidth="1"/>
    <col min="14586" max="14586" width="7.5703125" style="1" customWidth="1"/>
    <col min="14587" max="14587" width="0" style="1" hidden="1" customWidth="1"/>
    <col min="14588" max="14589" width="14.28515625" style="1" customWidth="1"/>
    <col min="14590" max="14590" width="20.85546875" style="1" customWidth="1"/>
    <col min="14591" max="14591" width="14.42578125" style="1" customWidth="1"/>
    <col min="14592" max="14592" width="15" style="1" customWidth="1"/>
    <col min="14593" max="14593" width="2.7109375" style="1" customWidth="1"/>
    <col min="14594" max="14594" width="11.7109375" style="1" customWidth="1"/>
    <col min="14595" max="14595" width="11.5703125" style="1" customWidth="1"/>
    <col min="14596" max="14596" width="2.28515625" style="1" customWidth="1"/>
    <col min="14597" max="14597" width="41" style="1" customWidth="1"/>
    <col min="14598" max="14598" width="14.28515625" style="1" customWidth="1"/>
    <col min="14599" max="14600" width="11.5703125" style="1" customWidth="1"/>
    <col min="14601" max="14601" width="21.85546875" style="1" customWidth="1"/>
    <col min="14602" max="14793" width="11.5703125" style="1"/>
    <col min="14794" max="14794" width="21.85546875" style="1" customWidth="1"/>
    <col min="14795" max="14795" width="13.85546875" style="1" customWidth="1"/>
    <col min="14796" max="14796" width="38.7109375" style="1" customWidth="1"/>
    <col min="14797" max="14797" width="3" style="1" bestFit="1" customWidth="1"/>
    <col min="14798" max="14798" width="32.28515625" style="1" customWidth="1"/>
    <col min="14799" max="14799" width="46.28515625" style="1" customWidth="1"/>
    <col min="14800" max="14800" width="19" style="1" customWidth="1"/>
    <col min="14801" max="14801" width="0" style="1" hidden="1" customWidth="1"/>
    <col min="14802" max="14802" width="17.7109375" style="1" customWidth="1"/>
    <col min="14803" max="14803" width="0" style="1" hidden="1" customWidth="1"/>
    <col min="14804" max="14804" width="22.28515625" style="1" customWidth="1"/>
    <col min="14805" max="14805" width="5.28515625" style="1" customWidth="1"/>
    <col min="14806" max="14806" width="36.28515625" style="1" customWidth="1"/>
    <col min="14807" max="14807" width="5.7109375" style="1" customWidth="1"/>
    <col min="14808" max="14808" width="0" style="1" hidden="1" customWidth="1"/>
    <col min="14809" max="14809" width="20.7109375" style="1" customWidth="1"/>
    <col min="14810" max="14810" width="4.85546875" style="1" customWidth="1"/>
    <col min="14811" max="14811" width="0" style="1" hidden="1" customWidth="1"/>
    <col min="14812" max="14812" width="24.7109375" style="1" customWidth="1"/>
    <col min="14813" max="14813" width="12.28515625" style="1" customWidth="1"/>
    <col min="14814" max="14814" width="0" style="1" hidden="1" customWidth="1"/>
    <col min="14815" max="14815" width="3.42578125" style="1" customWidth="1"/>
    <col min="14816" max="14816" width="0" style="1" hidden="1" customWidth="1"/>
    <col min="14817" max="14817" width="17.7109375" style="1" customWidth="1"/>
    <col min="14818" max="14818" width="3.42578125" style="1" customWidth="1"/>
    <col min="14819" max="14819" width="0" style="1" hidden="1" customWidth="1"/>
    <col min="14820" max="14820" width="23.7109375" style="1" customWidth="1"/>
    <col min="14821" max="14821" width="10" style="1" customWidth="1"/>
    <col min="14822" max="14822" width="0" style="1" hidden="1" customWidth="1"/>
    <col min="14823" max="14824" width="14.7109375" style="1" customWidth="1"/>
    <col min="14825" max="14825" width="12.85546875" style="1" customWidth="1"/>
    <col min="14826" max="14826" width="3.28515625" style="1" customWidth="1"/>
    <col min="14827" max="14827" width="30.28515625" style="1" customWidth="1"/>
    <col min="14828" max="14828" width="5" style="1" customWidth="1"/>
    <col min="14829" max="14829" width="0" style="1" hidden="1" customWidth="1"/>
    <col min="14830" max="14830" width="14.28515625" style="1" customWidth="1"/>
    <col min="14831" max="14831" width="5.7109375" style="1" customWidth="1"/>
    <col min="14832" max="14832" width="0" style="1" hidden="1" customWidth="1"/>
    <col min="14833" max="14833" width="17.28515625" style="1" customWidth="1"/>
    <col min="14834" max="14834" width="12.7109375" style="1" customWidth="1"/>
    <col min="14835" max="14835" width="0" style="1" hidden="1" customWidth="1"/>
    <col min="14836" max="14836" width="5.28515625" style="1" customWidth="1"/>
    <col min="14837" max="14837" width="0" style="1" hidden="1" customWidth="1"/>
    <col min="14838" max="14838" width="17" style="1" customWidth="1"/>
    <col min="14839" max="14839" width="6.28515625" style="1" customWidth="1"/>
    <col min="14840" max="14840" width="0" style="1" hidden="1" customWidth="1"/>
    <col min="14841" max="14841" width="14.28515625" style="1" customWidth="1"/>
    <col min="14842" max="14842" width="7.5703125" style="1" customWidth="1"/>
    <col min="14843" max="14843" width="0" style="1" hidden="1" customWidth="1"/>
    <col min="14844" max="14845" width="14.28515625" style="1" customWidth="1"/>
    <col min="14846" max="14846" width="20.85546875" style="1" customWidth="1"/>
    <col min="14847" max="14847" width="14.42578125" style="1" customWidth="1"/>
    <col min="14848" max="14848" width="15" style="1" customWidth="1"/>
    <col min="14849" max="14849" width="2.7109375" style="1" customWidth="1"/>
    <col min="14850" max="14850" width="11.7109375" style="1" customWidth="1"/>
    <col min="14851" max="14851" width="11.5703125" style="1" customWidth="1"/>
    <col min="14852" max="14852" width="2.28515625" style="1" customWidth="1"/>
    <col min="14853" max="14853" width="41" style="1" customWidth="1"/>
    <col min="14854" max="14854" width="14.28515625" style="1" customWidth="1"/>
    <col min="14855" max="14856" width="11.5703125" style="1" customWidth="1"/>
    <col min="14857" max="14857" width="21.85546875" style="1" customWidth="1"/>
    <col min="14858" max="15049" width="11.5703125" style="1"/>
    <col min="15050" max="15050" width="21.85546875" style="1" customWidth="1"/>
    <col min="15051" max="15051" width="13.85546875" style="1" customWidth="1"/>
    <col min="15052" max="15052" width="38.7109375" style="1" customWidth="1"/>
    <col min="15053" max="15053" width="3" style="1" bestFit="1" customWidth="1"/>
    <col min="15054" max="15054" width="32.28515625" style="1" customWidth="1"/>
    <col min="15055" max="15055" width="46.28515625" style="1" customWidth="1"/>
    <col min="15056" max="15056" width="19" style="1" customWidth="1"/>
    <col min="15057" max="15057" width="0" style="1" hidden="1" customWidth="1"/>
    <col min="15058" max="15058" width="17.7109375" style="1" customWidth="1"/>
    <col min="15059" max="15059" width="0" style="1" hidden="1" customWidth="1"/>
    <col min="15060" max="15060" width="22.28515625" style="1" customWidth="1"/>
    <col min="15061" max="15061" width="5.28515625" style="1" customWidth="1"/>
    <col min="15062" max="15062" width="36.28515625" style="1" customWidth="1"/>
    <col min="15063" max="15063" width="5.7109375" style="1" customWidth="1"/>
    <col min="15064" max="15064" width="0" style="1" hidden="1" customWidth="1"/>
    <col min="15065" max="15065" width="20.7109375" style="1" customWidth="1"/>
    <col min="15066" max="15066" width="4.85546875" style="1" customWidth="1"/>
    <col min="15067" max="15067" width="0" style="1" hidden="1" customWidth="1"/>
    <col min="15068" max="15068" width="24.7109375" style="1" customWidth="1"/>
    <col min="15069" max="15069" width="12.28515625" style="1" customWidth="1"/>
    <col min="15070" max="15070" width="0" style="1" hidden="1" customWidth="1"/>
    <col min="15071" max="15071" width="3.42578125" style="1" customWidth="1"/>
    <col min="15072" max="15072" width="0" style="1" hidden="1" customWidth="1"/>
    <col min="15073" max="15073" width="17.7109375" style="1" customWidth="1"/>
    <col min="15074" max="15074" width="3.42578125" style="1" customWidth="1"/>
    <col min="15075" max="15075" width="0" style="1" hidden="1" customWidth="1"/>
    <col min="15076" max="15076" width="23.7109375" style="1" customWidth="1"/>
    <col min="15077" max="15077" width="10" style="1" customWidth="1"/>
    <col min="15078" max="15078" width="0" style="1" hidden="1" customWidth="1"/>
    <col min="15079" max="15080" width="14.7109375" style="1" customWidth="1"/>
    <col min="15081" max="15081" width="12.85546875" style="1" customWidth="1"/>
    <col min="15082" max="15082" width="3.28515625" style="1" customWidth="1"/>
    <col min="15083" max="15083" width="30.28515625" style="1" customWidth="1"/>
    <col min="15084" max="15084" width="5" style="1" customWidth="1"/>
    <col min="15085" max="15085" width="0" style="1" hidden="1" customWidth="1"/>
    <col min="15086" max="15086" width="14.28515625" style="1" customWidth="1"/>
    <col min="15087" max="15087" width="5.7109375" style="1" customWidth="1"/>
    <col min="15088" max="15088" width="0" style="1" hidden="1" customWidth="1"/>
    <col min="15089" max="15089" width="17.28515625" style="1" customWidth="1"/>
    <col min="15090" max="15090" width="12.7109375" style="1" customWidth="1"/>
    <col min="15091" max="15091" width="0" style="1" hidden="1" customWidth="1"/>
    <col min="15092" max="15092" width="5.28515625" style="1" customWidth="1"/>
    <col min="15093" max="15093" width="0" style="1" hidden="1" customWidth="1"/>
    <col min="15094" max="15094" width="17" style="1" customWidth="1"/>
    <col min="15095" max="15095" width="6.28515625" style="1" customWidth="1"/>
    <col min="15096" max="15096" width="0" style="1" hidden="1" customWidth="1"/>
    <col min="15097" max="15097" width="14.28515625" style="1" customWidth="1"/>
    <col min="15098" max="15098" width="7.5703125" style="1" customWidth="1"/>
    <col min="15099" max="15099" width="0" style="1" hidden="1" customWidth="1"/>
    <col min="15100" max="15101" width="14.28515625" style="1" customWidth="1"/>
    <col min="15102" max="15102" width="20.85546875" style="1" customWidth="1"/>
    <col min="15103" max="15103" width="14.42578125" style="1" customWidth="1"/>
    <col min="15104" max="15104" width="15" style="1" customWidth="1"/>
    <col min="15105" max="15105" width="2.7109375" style="1" customWidth="1"/>
    <col min="15106" max="15106" width="11.7109375" style="1" customWidth="1"/>
    <col min="15107" max="15107" width="11.5703125" style="1" customWidth="1"/>
    <col min="15108" max="15108" width="2.28515625" style="1" customWidth="1"/>
    <col min="15109" max="15109" width="41" style="1" customWidth="1"/>
    <col min="15110" max="15110" width="14.28515625" style="1" customWidth="1"/>
    <col min="15111" max="15112" width="11.5703125" style="1" customWidth="1"/>
    <col min="15113" max="15113" width="21.85546875" style="1" customWidth="1"/>
    <col min="15114" max="15305" width="11.5703125" style="1"/>
    <col min="15306" max="15306" width="21.85546875" style="1" customWidth="1"/>
    <col min="15307" max="15307" width="13.85546875" style="1" customWidth="1"/>
    <col min="15308" max="15308" width="38.7109375" style="1" customWidth="1"/>
    <col min="15309" max="15309" width="3" style="1" bestFit="1" customWidth="1"/>
    <col min="15310" max="15310" width="32.28515625" style="1" customWidth="1"/>
    <col min="15311" max="15311" width="46.28515625" style="1" customWidth="1"/>
    <col min="15312" max="15312" width="19" style="1" customWidth="1"/>
    <col min="15313" max="15313" width="0" style="1" hidden="1" customWidth="1"/>
    <col min="15314" max="15314" width="17.7109375" style="1" customWidth="1"/>
    <col min="15315" max="15315" width="0" style="1" hidden="1" customWidth="1"/>
    <col min="15316" max="15316" width="22.28515625" style="1" customWidth="1"/>
    <col min="15317" max="15317" width="5.28515625" style="1" customWidth="1"/>
    <col min="15318" max="15318" width="36.28515625" style="1" customWidth="1"/>
    <col min="15319" max="15319" width="5.7109375" style="1" customWidth="1"/>
    <col min="15320" max="15320" width="0" style="1" hidden="1" customWidth="1"/>
    <col min="15321" max="15321" width="20.7109375" style="1" customWidth="1"/>
    <col min="15322" max="15322" width="4.85546875" style="1" customWidth="1"/>
    <col min="15323" max="15323" width="0" style="1" hidden="1" customWidth="1"/>
    <col min="15324" max="15324" width="24.7109375" style="1" customWidth="1"/>
    <col min="15325" max="15325" width="12.28515625" style="1" customWidth="1"/>
    <col min="15326" max="15326" width="0" style="1" hidden="1" customWidth="1"/>
    <col min="15327" max="15327" width="3.42578125" style="1" customWidth="1"/>
    <col min="15328" max="15328" width="0" style="1" hidden="1" customWidth="1"/>
    <col min="15329" max="15329" width="17.7109375" style="1" customWidth="1"/>
    <col min="15330" max="15330" width="3.42578125" style="1" customWidth="1"/>
    <col min="15331" max="15331" width="0" style="1" hidden="1" customWidth="1"/>
    <col min="15332" max="15332" width="23.7109375" style="1" customWidth="1"/>
    <col min="15333" max="15333" width="10" style="1" customWidth="1"/>
    <col min="15334" max="15334" width="0" style="1" hidden="1" customWidth="1"/>
    <col min="15335" max="15336" width="14.7109375" style="1" customWidth="1"/>
    <col min="15337" max="15337" width="12.85546875" style="1" customWidth="1"/>
    <col min="15338" max="15338" width="3.28515625" style="1" customWidth="1"/>
    <col min="15339" max="15339" width="30.28515625" style="1" customWidth="1"/>
    <col min="15340" max="15340" width="5" style="1" customWidth="1"/>
    <col min="15341" max="15341" width="0" style="1" hidden="1" customWidth="1"/>
    <col min="15342" max="15342" width="14.28515625" style="1" customWidth="1"/>
    <col min="15343" max="15343" width="5.7109375" style="1" customWidth="1"/>
    <col min="15344" max="15344" width="0" style="1" hidden="1" customWidth="1"/>
    <col min="15345" max="15345" width="17.28515625" style="1" customWidth="1"/>
    <col min="15346" max="15346" width="12.7109375" style="1" customWidth="1"/>
    <col min="15347" max="15347" width="0" style="1" hidden="1" customWidth="1"/>
    <col min="15348" max="15348" width="5.28515625" style="1" customWidth="1"/>
    <col min="15349" max="15349" width="0" style="1" hidden="1" customWidth="1"/>
    <col min="15350" max="15350" width="17" style="1" customWidth="1"/>
    <col min="15351" max="15351" width="6.28515625" style="1" customWidth="1"/>
    <col min="15352" max="15352" width="0" style="1" hidden="1" customWidth="1"/>
    <col min="15353" max="15353" width="14.28515625" style="1" customWidth="1"/>
    <col min="15354" max="15354" width="7.5703125" style="1" customWidth="1"/>
    <col min="15355" max="15355" width="0" style="1" hidden="1" customWidth="1"/>
    <col min="15356" max="15357" width="14.28515625" style="1" customWidth="1"/>
    <col min="15358" max="15358" width="20.85546875" style="1" customWidth="1"/>
    <col min="15359" max="15359" width="14.42578125" style="1" customWidth="1"/>
    <col min="15360" max="15360" width="15" style="1" customWidth="1"/>
    <col min="15361" max="15361" width="2.7109375" style="1" customWidth="1"/>
    <col min="15362" max="15362" width="11.7109375" style="1" customWidth="1"/>
    <col min="15363" max="15363" width="11.5703125" style="1" customWidth="1"/>
    <col min="15364" max="15364" width="2.28515625" style="1" customWidth="1"/>
    <col min="15365" max="15365" width="41" style="1" customWidth="1"/>
    <col min="15366" max="15366" width="14.28515625" style="1" customWidth="1"/>
    <col min="15367" max="15368" width="11.5703125" style="1" customWidth="1"/>
    <col min="15369" max="15369" width="21.85546875" style="1" customWidth="1"/>
    <col min="15370" max="15561" width="11.5703125" style="1"/>
    <col min="15562" max="15562" width="21.85546875" style="1" customWidth="1"/>
    <col min="15563" max="15563" width="13.85546875" style="1" customWidth="1"/>
    <col min="15564" max="15564" width="38.7109375" style="1" customWidth="1"/>
    <col min="15565" max="15565" width="3" style="1" bestFit="1" customWidth="1"/>
    <col min="15566" max="15566" width="32.28515625" style="1" customWidth="1"/>
    <col min="15567" max="15567" width="46.28515625" style="1" customWidth="1"/>
    <col min="15568" max="15568" width="19" style="1" customWidth="1"/>
    <col min="15569" max="15569" width="0" style="1" hidden="1" customWidth="1"/>
    <col min="15570" max="15570" width="17.7109375" style="1" customWidth="1"/>
    <col min="15571" max="15571" width="0" style="1" hidden="1" customWidth="1"/>
    <col min="15572" max="15572" width="22.28515625" style="1" customWidth="1"/>
    <col min="15573" max="15573" width="5.28515625" style="1" customWidth="1"/>
    <col min="15574" max="15574" width="36.28515625" style="1" customWidth="1"/>
    <col min="15575" max="15575" width="5.7109375" style="1" customWidth="1"/>
    <col min="15576" max="15576" width="0" style="1" hidden="1" customWidth="1"/>
    <col min="15577" max="15577" width="20.7109375" style="1" customWidth="1"/>
    <col min="15578" max="15578" width="4.85546875" style="1" customWidth="1"/>
    <col min="15579" max="15579" width="0" style="1" hidden="1" customWidth="1"/>
    <col min="15580" max="15580" width="24.7109375" style="1" customWidth="1"/>
    <col min="15581" max="15581" width="12.28515625" style="1" customWidth="1"/>
    <col min="15582" max="15582" width="0" style="1" hidden="1" customWidth="1"/>
    <col min="15583" max="15583" width="3.42578125" style="1" customWidth="1"/>
    <col min="15584" max="15584" width="0" style="1" hidden="1" customWidth="1"/>
    <col min="15585" max="15585" width="17.7109375" style="1" customWidth="1"/>
    <col min="15586" max="15586" width="3.42578125" style="1" customWidth="1"/>
    <col min="15587" max="15587" width="0" style="1" hidden="1" customWidth="1"/>
    <col min="15588" max="15588" width="23.7109375" style="1" customWidth="1"/>
    <col min="15589" max="15589" width="10" style="1" customWidth="1"/>
    <col min="15590" max="15590" width="0" style="1" hidden="1" customWidth="1"/>
    <col min="15591" max="15592" width="14.7109375" style="1" customWidth="1"/>
    <col min="15593" max="15593" width="12.85546875" style="1" customWidth="1"/>
    <col min="15594" max="15594" width="3.28515625" style="1" customWidth="1"/>
    <col min="15595" max="15595" width="30.28515625" style="1" customWidth="1"/>
    <col min="15596" max="15596" width="5" style="1" customWidth="1"/>
    <col min="15597" max="15597" width="0" style="1" hidden="1" customWidth="1"/>
    <col min="15598" max="15598" width="14.28515625" style="1" customWidth="1"/>
    <col min="15599" max="15599" width="5.7109375" style="1" customWidth="1"/>
    <col min="15600" max="15600" width="0" style="1" hidden="1" customWidth="1"/>
    <col min="15601" max="15601" width="17.28515625" style="1" customWidth="1"/>
    <col min="15602" max="15602" width="12.7109375" style="1" customWidth="1"/>
    <col min="15603" max="15603" width="0" style="1" hidden="1" customWidth="1"/>
    <col min="15604" max="15604" width="5.28515625" style="1" customWidth="1"/>
    <col min="15605" max="15605" width="0" style="1" hidden="1" customWidth="1"/>
    <col min="15606" max="15606" width="17" style="1" customWidth="1"/>
    <col min="15607" max="15607" width="6.28515625" style="1" customWidth="1"/>
    <col min="15608" max="15608" width="0" style="1" hidden="1" customWidth="1"/>
    <col min="15609" max="15609" width="14.28515625" style="1" customWidth="1"/>
    <col min="15610" max="15610" width="7.5703125" style="1" customWidth="1"/>
    <col min="15611" max="15611" width="0" style="1" hidden="1" customWidth="1"/>
    <col min="15612" max="15613" width="14.28515625" style="1" customWidth="1"/>
    <col min="15614" max="15614" width="20.85546875" style="1" customWidth="1"/>
    <col min="15615" max="15615" width="14.42578125" style="1" customWidth="1"/>
    <col min="15616" max="15616" width="15" style="1" customWidth="1"/>
    <col min="15617" max="15617" width="2.7109375" style="1" customWidth="1"/>
    <col min="15618" max="15618" width="11.7109375" style="1" customWidth="1"/>
    <col min="15619" max="15619" width="11.5703125" style="1" customWidth="1"/>
    <col min="15620" max="15620" width="2.28515625" style="1" customWidth="1"/>
    <col min="15621" max="15621" width="41" style="1" customWidth="1"/>
    <col min="15622" max="15622" width="14.28515625" style="1" customWidth="1"/>
    <col min="15623" max="15624" width="11.5703125" style="1" customWidth="1"/>
    <col min="15625" max="15625" width="21.85546875" style="1" customWidth="1"/>
    <col min="15626" max="15817" width="11.5703125" style="1"/>
    <col min="15818" max="15818" width="21.85546875" style="1" customWidth="1"/>
    <col min="15819" max="15819" width="13.85546875" style="1" customWidth="1"/>
    <col min="15820" max="15820" width="38.7109375" style="1" customWidth="1"/>
    <col min="15821" max="15821" width="3" style="1" bestFit="1" customWidth="1"/>
    <col min="15822" max="15822" width="32.28515625" style="1" customWidth="1"/>
    <col min="15823" max="15823" width="46.28515625" style="1" customWidth="1"/>
    <col min="15824" max="15824" width="19" style="1" customWidth="1"/>
    <col min="15825" max="15825" width="0" style="1" hidden="1" customWidth="1"/>
    <col min="15826" max="15826" width="17.7109375" style="1" customWidth="1"/>
    <col min="15827" max="15827" width="0" style="1" hidden="1" customWidth="1"/>
    <col min="15828" max="15828" width="22.28515625" style="1" customWidth="1"/>
    <col min="15829" max="15829" width="5.28515625" style="1" customWidth="1"/>
    <col min="15830" max="15830" width="36.28515625" style="1" customWidth="1"/>
    <col min="15831" max="15831" width="5.7109375" style="1" customWidth="1"/>
    <col min="15832" max="15832" width="0" style="1" hidden="1" customWidth="1"/>
    <col min="15833" max="15833" width="20.7109375" style="1" customWidth="1"/>
    <col min="15834" max="15834" width="4.85546875" style="1" customWidth="1"/>
    <col min="15835" max="15835" width="0" style="1" hidden="1" customWidth="1"/>
    <col min="15836" max="15836" width="24.7109375" style="1" customWidth="1"/>
    <col min="15837" max="15837" width="12.28515625" style="1" customWidth="1"/>
    <col min="15838" max="15838" width="0" style="1" hidden="1" customWidth="1"/>
    <col min="15839" max="15839" width="3.42578125" style="1" customWidth="1"/>
    <col min="15840" max="15840" width="0" style="1" hidden="1" customWidth="1"/>
    <col min="15841" max="15841" width="17.7109375" style="1" customWidth="1"/>
    <col min="15842" max="15842" width="3.42578125" style="1" customWidth="1"/>
    <col min="15843" max="15843" width="0" style="1" hidden="1" customWidth="1"/>
    <col min="15844" max="15844" width="23.7109375" style="1" customWidth="1"/>
    <col min="15845" max="15845" width="10" style="1" customWidth="1"/>
    <col min="15846" max="15846" width="0" style="1" hidden="1" customWidth="1"/>
    <col min="15847" max="15848" width="14.7109375" style="1" customWidth="1"/>
    <col min="15849" max="15849" width="12.85546875" style="1" customWidth="1"/>
    <col min="15850" max="15850" width="3.28515625" style="1" customWidth="1"/>
    <col min="15851" max="15851" width="30.28515625" style="1" customWidth="1"/>
    <col min="15852" max="15852" width="5" style="1" customWidth="1"/>
    <col min="15853" max="15853" width="0" style="1" hidden="1" customWidth="1"/>
    <col min="15854" max="15854" width="14.28515625" style="1" customWidth="1"/>
    <col min="15855" max="15855" width="5.7109375" style="1" customWidth="1"/>
    <col min="15856" max="15856" width="0" style="1" hidden="1" customWidth="1"/>
    <col min="15857" max="15857" width="17.28515625" style="1" customWidth="1"/>
    <col min="15858" max="15858" width="12.7109375" style="1" customWidth="1"/>
    <col min="15859" max="15859" width="0" style="1" hidden="1" customWidth="1"/>
    <col min="15860" max="15860" width="5.28515625" style="1" customWidth="1"/>
    <col min="15861" max="15861" width="0" style="1" hidden="1" customWidth="1"/>
    <col min="15862" max="15862" width="17" style="1" customWidth="1"/>
    <col min="15863" max="15863" width="6.28515625" style="1" customWidth="1"/>
    <col min="15864" max="15864" width="0" style="1" hidden="1" customWidth="1"/>
    <col min="15865" max="15865" width="14.28515625" style="1" customWidth="1"/>
    <col min="15866" max="15866" width="7.5703125" style="1" customWidth="1"/>
    <col min="15867" max="15867" width="0" style="1" hidden="1" customWidth="1"/>
    <col min="15868" max="15869" width="14.28515625" style="1" customWidth="1"/>
    <col min="15870" max="15870" width="20.85546875" style="1" customWidth="1"/>
    <col min="15871" max="15871" width="14.42578125" style="1" customWidth="1"/>
    <col min="15872" max="15872" width="15" style="1" customWidth="1"/>
    <col min="15873" max="15873" width="2.7109375" style="1" customWidth="1"/>
    <col min="15874" max="15874" width="11.7109375" style="1" customWidth="1"/>
    <col min="15875" max="15875" width="11.5703125" style="1" customWidth="1"/>
    <col min="15876" max="15876" width="2.28515625" style="1" customWidth="1"/>
    <col min="15877" max="15877" width="41" style="1" customWidth="1"/>
    <col min="15878" max="15878" width="14.28515625" style="1" customWidth="1"/>
    <col min="15879" max="15880" width="11.5703125" style="1" customWidth="1"/>
    <col min="15881" max="15881" width="21.85546875" style="1" customWidth="1"/>
    <col min="15882" max="16073" width="11.5703125" style="1"/>
    <col min="16074" max="16074" width="21.85546875" style="1" customWidth="1"/>
    <col min="16075" max="16075" width="13.85546875" style="1" customWidth="1"/>
    <col min="16076" max="16076" width="38.7109375" style="1" customWidth="1"/>
    <col min="16077" max="16077" width="3" style="1" bestFit="1" customWidth="1"/>
    <col min="16078" max="16078" width="32.28515625" style="1" customWidth="1"/>
    <col min="16079" max="16079" width="46.28515625" style="1" customWidth="1"/>
    <col min="16080" max="16080" width="19" style="1" customWidth="1"/>
    <col min="16081" max="16081" width="0" style="1" hidden="1" customWidth="1"/>
    <col min="16082" max="16082" width="17.7109375" style="1" customWidth="1"/>
    <col min="16083" max="16083" width="0" style="1" hidden="1" customWidth="1"/>
    <col min="16084" max="16084" width="22.28515625" style="1" customWidth="1"/>
    <col min="16085" max="16085" width="5.28515625" style="1" customWidth="1"/>
    <col min="16086" max="16086" width="36.28515625" style="1" customWidth="1"/>
    <col min="16087" max="16087" width="5.7109375" style="1" customWidth="1"/>
    <col min="16088" max="16088" width="0" style="1" hidden="1" customWidth="1"/>
    <col min="16089" max="16089" width="20.7109375" style="1" customWidth="1"/>
    <col min="16090" max="16090" width="4.85546875" style="1" customWidth="1"/>
    <col min="16091" max="16091" width="0" style="1" hidden="1" customWidth="1"/>
    <col min="16092" max="16092" width="24.7109375" style="1" customWidth="1"/>
    <col min="16093" max="16093" width="12.28515625" style="1" customWidth="1"/>
    <col min="16094" max="16094" width="0" style="1" hidden="1" customWidth="1"/>
    <col min="16095" max="16095" width="3.42578125" style="1" customWidth="1"/>
    <col min="16096" max="16096" width="0" style="1" hidden="1" customWidth="1"/>
    <col min="16097" max="16097" width="17.7109375" style="1" customWidth="1"/>
    <col min="16098" max="16098" width="3.42578125" style="1" customWidth="1"/>
    <col min="16099" max="16099" width="0" style="1" hidden="1" customWidth="1"/>
    <col min="16100" max="16100" width="23.7109375" style="1" customWidth="1"/>
    <col min="16101" max="16101" width="10" style="1" customWidth="1"/>
    <col min="16102" max="16102" width="0" style="1" hidden="1" customWidth="1"/>
    <col min="16103" max="16104" width="14.7109375" style="1" customWidth="1"/>
    <col min="16105" max="16105" width="12.85546875" style="1" customWidth="1"/>
    <col min="16106" max="16106" width="3.28515625" style="1" customWidth="1"/>
    <col min="16107" max="16107" width="30.28515625" style="1" customWidth="1"/>
    <col min="16108" max="16108" width="5" style="1" customWidth="1"/>
    <col min="16109" max="16109" width="0" style="1" hidden="1" customWidth="1"/>
    <col min="16110" max="16110" width="14.28515625" style="1" customWidth="1"/>
    <col min="16111" max="16111" width="5.7109375" style="1" customWidth="1"/>
    <col min="16112" max="16112" width="0" style="1" hidden="1" customWidth="1"/>
    <col min="16113" max="16113" width="17.28515625" style="1" customWidth="1"/>
    <col min="16114" max="16114" width="12.7109375" style="1" customWidth="1"/>
    <col min="16115" max="16115" width="0" style="1" hidden="1" customWidth="1"/>
    <col min="16116" max="16116" width="5.28515625" style="1" customWidth="1"/>
    <col min="16117" max="16117" width="0" style="1" hidden="1" customWidth="1"/>
    <col min="16118" max="16118" width="17" style="1" customWidth="1"/>
    <col min="16119" max="16119" width="6.28515625" style="1" customWidth="1"/>
    <col min="16120" max="16120" width="0" style="1" hidden="1" customWidth="1"/>
    <col min="16121" max="16121" width="14.28515625" style="1" customWidth="1"/>
    <col min="16122" max="16122" width="7.5703125" style="1" customWidth="1"/>
    <col min="16123" max="16123" width="0" style="1" hidden="1" customWidth="1"/>
    <col min="16124" max="16125" width="14.28515625" style="1" customWidth="1"/>
    <col min="16126" max="16126" width="20.85546875" style="1" customWidth="1"/>
    <col min="16127" max="16127" width="14.42578125" style="1" customWidth="1"/>
    <col min="16128" max="16128" width="15" style="1" customWidth="1"/>
    <col min="16129" max="16129" width="2.7109375" style="1" customWidth="1"/>
    <col min="16130" max="16130" width="11.7109375" style="1" customWidth="1"/>
    <col min="16131" max="16131" width="11.5703125" style="1" customWidth="1"/>
    <col min="16132" max="16132" width="2.28515625" style="1" customWidth="1"/>
    <col min="16133" max="16133" width="41" style="1" customWidth="1"/>
    <col min="16134" max="16134" width="14.28515625" style="1" customWidth="1"/>
    <col min="16135" max="16136" width="11.5703125" style="1" customWidth="1"/>
    <col min="16137" max="16137" width="21.85546875" style="1" customWidth="1"/>
    <col min="16138" max="16331" width="11.5703125" style="1"/>
    <col min="16332" max="16384" width="11.5703125" style="1" customWidth="1"/>
  </cols>
  <sheetData>
    <row r="1" spans="1:49"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641" t="s">
        <v>1331</v>
      </c>
      <c r="AW1" s="641" t="s">
        <v>1332</v>
      </c>
    </row>
    <row r="2" spans="1:49"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c r="AU2" s="811"/>
    </row>
    <row r="3" spans="1:49"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747" t="s">
        <v>184</v>
      </c>
      <c r="AT3" s="747" t="s">
        <v>185</v>
      </c>
      <c r="AU3" s="747" t="s">
        <v>186</v>
      </c>
    </row>
    <row r="4" spans="1:49"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c r="AS4" s="747"/>
      <c r="AT4" s="747"/>
      <c r="AU4" s="747"/>
    </row>
    <row r="5" spans="1:49" ht="290.25" customHeight="1" x14ac:dyDescent="0.25">
      <c r="A5" s="914" t="s">
        <v>218</v>
      </c>
      <c r="B5" s="898" t="s">
        <v>29</v>
      </c>
      <c r="C5" s="898" t="s">
        <v>92</v>
      </c>
      <c r="D5" s="898" t="s">
        <v>79</v>
      </c>
      <c r="E5" s="898" t="s">
        <v>36</v>
      </c>
      <c r="F5" s="900" t="s">
        <v>847</v>
      </c>
      <c r="G5" s="898" t="s">
        <v>1309</v>
      </c>
      <c r="H5" s="916" t="s">
        <v>848</v>
      </c>
      <c r="I5" s="900" t="s">
        <v>849</v>
      </c>
      <c r="J5" s="898" t="s">
        <v>66</v>
      </c>
      <c r="K5" s="898">
        <v>1</v>
      </c>
      <c r="L5" s="904">
        <f>IF(J5="Diaria",+(K5/360),IF(J5="Mensual",+(K5/12),IF(J5="Bimestral",+(K5/6),IF(J5="Trimestral",+(K5/4),IF(J5="Semestral",+(K5/2),IF(J5="Anual",+(K5/1),""))))))</f>
        <v>8.3333333333333329E-2</v>
      </c>
      <c r="M5" s="898" t="s">
        <v>73</v>
      </c>
      <c r="N5" s="898">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898" t="s">
        <v>31</v>
      </c>
      <c r="P5" s="898">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898" t="s">
        <v>73</v>
      </c>
      <c r="R5" s="898">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02" t="s">
        <v>60</v>
      </c>
      <c r="T5" s="902" t="s">
        <v>45</v>
      </c>
      <c r="U5" s="902">
        <f>+MAX(N5,P5,R5)</f>
        <v>0.2</v>
      </c>
      <c r="V5" s="906" t="str">
        <f>IF(L5&lt;=20%,"Muy baja",IF(L5&lt;=40%,"Baja",IF(L5&lt;=60%,"Media",IF(L5&lt;=80%,"Alta",IF(L5&lt;=100%,"Muy alta",IF(L5&gt;=100%,"Muy alta",""))))))</f>
        <v>Muy baja</v>
      </c>
      <c r="W5" s="912">
        <f>+IFERROR(VLOOKUP(V5,Fórmula!$F$1:$G$6,2,FALSE),"")</f>
        <v>0.2</v>
      </c>
      <c r="X5" s="906" t="str">
        <f>IF(U5=20%,"Leve",IF(U5=40%,"Menor",IF(U5=60%,"Moderado",IF(U5=80%,"Mayor",IF(U5=100%,"Catastrófico","")))))</f>
        <v>Leve</v>
      </c>
      <c r="Y5" s="912">
        <f>+IFERROR(VLOOKUP(X5,Fórmula!$H$1:$I$6,2,FALSE),"")</f>
        <v>0.2</v>
      </c>
      <c r="Z5" s="908" t="str">
        <f>+IFERROR(VLOOKUP(V5&amp;X5,Fórmula!$C$2:$D$26,2,FALSE),"")</f>
        <v>Bajo</v>
      </c>
      <c r="AA5" s="920">
        <f>IF(Z5="Bajo",25%,IF(Z5="Moderado",50%,IF(Z5="Alto",75%,IF(Z5="Extremo",100%,""))))</f>
        <v>0.25</v>
      </c>
      <c r="AB5" s="918" t="s">
        <v>850</v>
      </c>
      <c r="AC5" s="407" t="s">
        <v>851</v>
      </c>
      <c r="AD5" s="72" t="s">
        <v>57</v>
      </c>
      <c r="AE5" s="73">
        <f>IF(AD5="Preventivo",25%,IF(AD5="Detectivo",15%,IF(AD5="Correctivo",10%,"")))</f>
        <v>0.25</v>
      </c>
      <c r="AF5" s="353" t="s">
        <v>737</v>
      </c>
      <c r="AG5" s="73">
        <f>IF(AF5="Manual",15%,IF(AF5="Automático",25%,""))</f>
        <v>0.25</v>
      </c>
      <c r="AH5" s="73">
        <f>+AG5+AE5</f>
        <v>0.5</v>
      </c>
      <c r="AI5" s="351" t="s">
        <v>24</v>
      </c>
      <c r="AJ5" s="353" t="s">
        <v>852</v>
      </c>
      <c r="AK5" s="353">
        <f>+AH5*AA5</f>
        <v>0.125</v>
      </c>
      <c r="AL5" s="74">
        <f>+AA5-AK5</f>
        <v>0.125</v>
      </c>
      <c r="AM5" s="908" t="str">
        <f>+IF(C5="Corrupción","Moderado",IF(AL6&lt;=25%,"Bajo",IF(AL6&lt;=50%,"Moderado",IF(AL6&lt;=75%,"Alto",IF(AL6&gt;75%,"Extremo","")))))</f>
        <v>Bajo</v>
      </c>
      <c r="AN5" s="910" t="s">
        <v>59</v>
      </c>
      <c r="AO5" s="135">
        <v>1</v>
      </c>
      <c r="AP5" s="94" t="s">
        <v>853</v>
      </c>
      <c r="AQ5" s="296" t="s">
        <v>854</v>
      </c>
      <c r="AR5" s="36">
        <v>45292</v>
      </c>
      <c r="AS5" s="36">
        <v>45657</v>
      </c>
      <c r="AT5" s="299" t="s">
        <v>855</v>
      </c>
      <c r="AU5" s="34">
        <v>45351</v>
      </c>
    </row>
    <row r="6" spans="1:49" ht="261.75" customHeight="1" thickBot="1" x14ac:dyDescent="0.3">
      <c r="A6" s="915"/>
      <c r="B6" s="899"/>
      <c r="C6" s="899"/>
      <c r="D6" s="899"/>
      <c r="E6" s="899"/>
      <c r="F6" s="901"/>
      <c r="G6" s="899"/>
      <c r="H6" s="917"/>
      <c r="I6" s="901"/>
      <c r="J6" s="899"/>
      <c r="K6" s="899"/>
      <c r="L6" s="905"/>
      <c r="M6" s="899"/>
      <c r="N6" s="899"/>
      <c r="O6" s="899"/>
      <c r="P6" s="899"/>
      <c r="Q6" s="899"/>
      <c r="R6" s="899"/>
      <c r="S6" s="903"/>
      <c r="T6" s="903"/>
      <c r="U6" s="903"/>
      <c r="V6" s="907"/>
      <c r="W6" s="913"/>
      <c r="X6" s="907"/>
      <c r="Y6" s="913"/>
      <c r="Z6" s="909"/>
      <c r="AA6" s="921"/>
      <c r="AB6" s="919"/>
      <c r="AC6" s="408" t="s">
        <v>856</v>
      </c>
      <c r="AD6" s="75" t="s">
        <v>57</v>
      </c>
      <c r="AE6" s="76">
        <f>IF(AD6="Preventivo",25%,IF(AD6="Detectivo",15%,IF(AD6="Correctivo",10%,"")))</f>
        <v>0.25</v>
      </c>
      <c r="AF6" s="354" t="s">
        <v>216</v>
      </c>
      <c r="AG6" s="76">
        <f>IF(AF6="Manual",15%,IF(AF6="Automático",25%,""))</f>
        <v>0.15</v>
      </c>
      <c r="AH6" s="76">
        <f>+AG6+AE6</f>
        <v>0.4</v>
      </c>
      <c r="AI6" s="352" t="s">
        <v>41</v>
      </c>
      <c r="AJ6" s="354"/>
      <c r="AK6" s="354">
        <f>+AL5*AH6</f>
        <v>0.05</v>
      </c>
      <c r="AL6" s="77">
        <f>+AL5-AK6</f>
        <v>7.4999999999999997E-2</v>
      </c>
      <c r="AM6" s="909"/>
      <c r="AN6" s="911"/>
      <c r="AO6" s="141">
        <v>2</v>
      </c>
      <c r="AP6" s="94" t="s">
        <v>857</v>
      </c>
      <c r="AQ6" s="296" t="s">
        <v>854</v>
      </c>
      <c r="AR6" s="36">
        <v>45292</v>
      </c>
      <c r="AS6" s="36">
        <v>45657</v>
      </c>
      <c r="AT6" s="308" t="s">
        <v>858</v>
      </c>
      <c r="AU6" s="34">
        <v>45351</v>
      </c>
    </row>
    <row r="7" spans="1:49" ht="184.5" customHeight="1" thickBot="1" x14ac:dyDescent="0.3">
      <c r="A7" s="305" t="s">
        <v>218</v>
      </c>
      <c r="B7" s="351" t="s">
        <v>29</v>
      </c>
      <c r="C7" s="285" t="s">
        <v>92</v>
      </c>
      <c r="D7" s="285" t="s">
        <v>79</v>
      </c>
      <c r="E7" s="285" t="s">
        <v>36</v>
      </c>
      <c r="F7" s="307" t="s">
        <v>598</v>
      </c>
      <c r="G7" s="285" t="s">
        <v>599</v>
      </c>
      <c r="H7" s="285" t="s">
        <v>600</v>
      </c>
      <c r="I7" s="307" t="s">
        <v>601</v>
      </c>
      <c r="J7" s="285" t="s">
        <v>66</v>
      </c>
      <c r="K7" s="285">
        <v>1</v>
      </c>
      <c r="L7" s="288">
        <v>2.7777777777777779E-3</v>
      </c>
      <c r="M7" s="285" t="s">
        <v>30</v>
      </c>
      <c r="N7" s="28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85" t="s">
        <v>64</v>
      </c>
      <c r="P7" s="28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285" t="s">
        <v>73</v>
      </c>
      <c r="R7" s="28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81" t="s">
        <v>60</v>
      </c>
      <c r="T7" s="281" t="s">
        <v>45</v>
      </c>
      <c r="U7" s="281">
        <f>+MAX(N7,P7,R7)</f>
        <v>0.6</v>
      </c>
      <c r="V7" s="292" t="str">
        <f>IF(L7&lt;=20%,"Muy baja",IF(L7&lt;=40%,"Baja",IF(L7&lt;=60%,"Media",IF(L7&lt;=80%,"Alta",IF(L7&lt;=100%,"Muy alta",IF(L7&gt;=100%,"Muy alta",""))))))</f>
        <v>Muy baja</v>
      </c>
      <c r="W7" s="274">
        <f>+IFERROR(VLOOKUP(V7,Fórmula!$F$1:$G$6,2,FALSE),"")</f>
        <v>0.2</v>
      </c>
      <c r="X7" s="283" t="str">
        <f>IF(U7=20%,"Leve",IF(U7=40%,"Menor",IF(U7=60%,"Moderado",IF(U7=80%,"Mayor",IF(U7=100%,"Catastrófico","")))))</f>
        <v>Moderado</v>
      </c>
      <c r="Y7" s="300" t="s">
        <v>56</v>
      </c>
      <c r="Z7" s="278" t="str">
        <f>+IFERROR(VLOOKUP(V7&amp;X7,Fórmula!$C$2:$D$26,2,FALSE),"")</f>
        <v>Moderado</v>
      </c>
      <c r="AA7" s="300" t="s">
        <v>56</v>
      </c>
      <c r="AB7" s="557" t="s">
        <v>602</v>
      </c>
      <c r="AC7" s="58" t="s">
        <v>644</v>
      </c>
      <c r="AD7" s="50" t="s">
        <v>57</v>
      </c>
      <c r="AE7" s="22">
        <f t="shared" ref="AE7:AE9" si="0">IF(AD7="Preventivo",25%,IF(AD7="Detectivo",15%,IF(AD7="Correctivo",10%,"")))</f>
        <v>0.25</v>
      </c>
      <c r="AF7" s="307" t="s">
        <v>216</v>
      </c>
      <c r="AG7" s="22">
        <f t="shared" ref="AG7:AG9" si="1">IF(AF7="Manual",15%,IF(AF7="Automático",25%,""))</f>
        <v>0.15</v>
      </c>
      <c r="AH7" s="22">
        <f t="shared" ref="AH7:AH9" si="2">+AG7+AE7</f>
        <v>0.4</v>
      </c>
      <c r="AI7" s="307" t="s">
        <v>643</v>
      </c>
      <c r="AJ7" s="285" t="s">
        <v>24</v>
      </c>
      <c r="AK7" s="307" t="s">
        <v>643</v>
      </c>
      <c r="AL7" s="368">
        <v>0.3</v>
      </c>
      <c r="AM7" s="343" t="s">
        <v>56</v>
      </c>
      <c r="AN7" s="420" t="s">
        <v>59</v>
      </c>
      <c r="AO7" s="414">
        <v>1</v>
      </c>
      <c r="AP7" s="290" t="s">
        <v>604</v>
      </c>
      <c r="AQ7" s="247" t="s">
        <v>859</v>
      </c>
      <c r="AR7" s="30">
        <v>45292</v>
      </c>
      <c r="AS7" s="30">
        <v>45657</v>
      </c>
      <c r="AT7" s="30" t="s">
        <v>605</v>
      </c>
      <c r="AU7" s="34">
        <v>45351</v>
      </c>
    </row>
    <row r="8" spans="1:49" ht="184.5" customHeight="1" x14ac:dyDescent="0.25">
      <c r="A8" s="633"/>
      <c r="B8" s="645"/>
      <c r="C8" s="432"/>
      <c r="D8" s="432"/>
      <c r="E8" s="432"/>
      <c r="F8" s="442"/>
      <c r="G8" s="432"/>
      <c r="H8" s="432"/>
      <c r="I8" s="442"/>
      <c r="J8" s="432"/>
      <c r="K8" s="431"/>
      <c r="L8" s="585"/>
      <c r="M8" s="431"/>
      <c r="N8" s="431"/>
      <c r="O8" s="431"/>
      <c r="P8" s="431"/>
      <c r="Q8" s="431"/>
      <c r="R8" s="431"/>
      <c r="S8" s="433"/>
      <c r="T8" s="433"/>
      <c r="U8" s="433"/>
      <c r="V8" s="632"/>
      <c r="W8" s="434"/>
      <c r="X8" s="630"/>
      <c r="Y8" s="646"/>
      <c r="Z8" s="634"/>
      <c r="AA8" s="647"/>
      <c r="AB8" s="648"/>
      <c r="AC8" s="58"/>
      <c r="AD8" s="440"/>
      <c r="AE8" s="441"/>
      <c r="AF8" s="442"/>
      <c r="AG8" s="441"/>
      <c r="AH8" s="441"/>
      <c r="AI8" s="442"/>
      <c r="AJ8" s="432"/>
      <c r="AK8" s="442"/>
      <c r="AL8" s="443"/>
      <c r="AM8" s="343"/>
      <c r="AN8" s="420"/>
      <c r="AO8" s="649"/>
      <c r="AP8" s="290"/>
      <c r="AQ8" s="529"/>
      <c r="AR8" s="30"/>
      <c r="AS8" s="30"/>
      <c r="AT8" s="30"/>
      <c r="AU8" s="34"/>
    </row>
    <row r="9" spans="1:49" s="621" customFormat="1" ht="409.5" x14ac:dyDescent="0.2">
      <c r="A9" s="606" t="s">
        <v>51</v>
      </c>
      <c r="B9" s="29" t="s">
        <v>1281</v>
      </c>
      <c r="C9" s="29" t="s">
        <v>58</v>
      </c>
      <c r="D9" s="29" t="s">
        <v>79</v>
      </c>
      <c r="E9" s="29" t="s">
        <v>80</v>
      </c>
      <c r="F9" s="41" t="s">
        <v>1278</v>
      </c>
      <c r="G9" s="185" t="s">
        <v>534</v>
      </c>
      <c r="H9" s="626" t="s">
        <v>1279</v>
      </c>
      <c r="I9" s="41" t="s">
        <v>1280</v>
      </c>
      <c r="J9" s="607" t="s">
        <v>95</v>
      </c>
      <c r="K9" s="608">
        <v>1</v>
      </c>
      <c r="L9" s="609">
        <f>IF(J9="Diaria",+(K9/360),IF(J9="Mensual",+(K9/12),IF(J9="Bimestral",+(K9/6),IF(J9="Trimestral",+(K9/4),IF(J9="Semestral",+(K9/2),IF(J9="Anual",+(K9/1),""))))))</f>
        <v>0.5</v>
      </c>
      <c r="M9" s="608" t="s">
        <v>47</v>
      </c>
      <c r="N9" s="592">
        <f t="shared" ref="N9" si="3">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10" t="s">
        <v>76</v>
      </c>
      <c r="P9" s="592" t="str">
        <f t="shared" ref="P9" si="4">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608" t="s">
        <v>73</v>
      </c>
      <c r="R9" s="59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11" t="s">
        <v>60</v>
      </c>
      <c r="T9" s="611" t="s">
        <v>73</v>
      </c>
      <c r="U9" s="612">
        <f>+MAX(N9,P9,R9)</f>
        <v>0.4</v>
      </c>
      <c r="V9" s="613" t="str">
        <f>IF(L9&lt;=20%,"Muy baja",IF(L9&lt;=40%,"Baja",IF(L9&lt;=60%,"Media",IF(L9&lt;=80%,"Alta",IF(L9&lt;=100%,"Muy alta",IF(L9&gt;=100%,"Muy alta",""))))))</f>
        <v>Media</v>
      </c>
      <c r="W9" s="614">
        <f>+IFERROR(VLOOKUP(V9,[3]Fórmula!$F$1:$G$6,2,FALSE),"")</f>
        <v>0.6</v>
      </c>
      <c r="X9" s="615" t="s">
        <v>56</v>
      </c>
      <c r="Y9" s="614">
        <f>+IFERROR(VLOOKUP(X9,[3]Fórmula!$H$1:$I$6,2,FALSE),"")</f>
        <v>0.6</v>
      </c>
      <c r="Z9" s="615" t="str">
        <f>+IFERROR(VLOOKUP(V9&amp;X9,[3]Fórmula!$C$2:$D$26,2,FALSE),"")</f>
        <v>Moderado</v>
      </c>
      <c r="AA9" s="616">
        <f>IF(Z9="Bajo",25%,IF(Z9="Moderado",50%,IF(Z9="Alto",75%,IF(Z9="Extremo",100%,""))))</f>
        <v>0.5</v>
      </c>
      <c r="AB9" s="617"/>
      <c r="AC9" s="607" t="s">
        <v>1328</v>
      </c>
      <c r="AD9" s="41" t="s">
        <v>57</v>
      </c>
      <c r="AE9" s="593">
        <f t="shared" si="0"/>
        <v>0.25</v>
      </c>
      <c r="AF9" s="41" t="s">
        <v>216</v>
      </c>
      <c r="AG9" s="593">
        <f t="shared" si="1"/>
        <v>0.15</v>
      </c>
      <c r="AH9" s="593">
        <f t="shared" si="2"/>
        <v>0.4</v>
      </c>
      <c r="AI9" s="41" t="s">
        <v>217</v>
      </c>
      <c r="AJ9" s="41" t="s">
        <v>24</v>
      </c>
      <c r="AK9" s="41" t="s">
        <v>1329</v>
      </c>
      <c r="AL9" s="29">
        <f>+AA9*AH9</f>
        <v>0.2</v>
      </c>
      <c r="AM9" s="618">
        <f>+AA9-AL9</f>
        <v>0.3</v>
      </c>
      <c r="AN9" s="619" t="str">
        <f>IF(AM9&lt;=25%,"Bajo",IF(AM9&lt;=50%,"Moderado",IF(AM9&lt;=75%,"Alto",IF(AM9&gt;75%,"Extremo",""))))</f>
        <v>Moderado</v>
      </c>
      <c r="AO9" s="620" t="s">
        <v>59</v>
      </c>
      <c r="AP9" s="185"/>
      <c r="AQ9" s="47"/>
      <c r="AR9" s="622"/>
      <c r="AS9" s="622"/>
      <c r="AT9" s="47"/>
      <c r="AU9" s="623"/>
    </row>
  </sheetData>
  <sheetProtection formatCells="0" formatColumns="0" formatRows="0"/>
  <mergeCells count="49">
    <mergeCell ref="A5:A6"/>
    <mergeCell ref="H5:H6"/>
    <mergeCell ref="I5:I6"/>
    <mergeCell ref="AU3:AU4"/>
    <mergeCell ref="G4:H4"/>
    <mergeCell ref="AJ4:AK4"/>
    <mergeCell ref="AO3:AO4"/>
    <mergeCell ref="AP3:AQ4"/>
    <mergeCell ref="AR3:AR4"/>
    <mergeCell ref="AS3:AS4"/>
    <mergeCell ref="AT3:AT4"/>
    <mergeCell ref="AB5:AB6"/>
    <mergeCell ref="AA5:AA6"/>
    <mergeCell ref="V5:V6"/>
    <mergeCell ref="W5:W6"/>
    <mergeCell ref="X5:X6"/>
    <mergeCell ref="S5:S6"/>
    <mergeCell ref="Z5:Z6"/>
    <mergeCell ref="AM5:AM6"/>
    <mergeCell ref="AN5:AN6"/>
    <mergeCell ref="Y5:Y6"/>
    <mergeCell ref="A1:AU1"/>
    <mergeCell ref="A2:T3"/>
    <mergeCell ref="U2:AB3"/>
    <mergeCell ref="AC2:AK2"/>
    <mergeCell ref="AM2:AO2"/>
    <mergeCell ref="AP2:AU2"/>
    <mergeCell ref="AC3:AC4"/>
    <mergeCell ref="AD3:AG3"/>
    <mergeCell ref="AH3:AH4"/>
    <mergeCell ref="AI3:AK3"/>
    <mergeCell ref="AL3:AN4"/>
    <mergeCell ref="U5:U6"/>
    <mergeCell ref="J5:J6"/>
    <mergeCell ref="K5:K6"/>
    <mergeCell ref="L5:L6"/>
    <mergeCell ref="T5:T6"/>
    <mergeCell ref="N5:N6"/>
    <mergeCell ref="O5:O6"/>
    <mergeCell ref="P5:P6"/>
    <mergeCell ref="Q5:Q6"/>
    <mergeCell ref="R5:R6"/>
    <mergeCell ref="G5:G6"/>
    <mergeCell ref="M5:M6"/>
    <mergeCell ref="F5:F6"/>
    <mergeCell ref="B5:B6"/>
    <mergeCell ref="C5:C6"/>
    <mergeCell ref="D5:D6"/>
    <mergeCell ref="E5:E6"/>
  </mergeCells>
  <conditionalFormatting sqref="AI9">
    <cfRule type="containsText" dxfId="617" priority="1" operator="containsText" text="BAJA">
      <formula>NOT(ISERROR(SEARCH("BAJA",AI9)))</formula>
    </cfRule>
    <cfRule type="containsText" dxfId="616" priority="2" operator="containsText" text="MEDIA">
      <formula>NOT(ISERROR(SEARCH("MEDIA",AI9)))</formula>
    </cfRule>
    <cfRule type="containsText" dxfId="615" priority="3" operator="containsText" text="ALTA">
      <formula>NOT(ISERROR(SEARCH("ALTA",AI9)))</formula>
    </cfRule>
  </conditionalFormatting>
  <conditionalFormatting sqref="AI7:AL8 AQ7:AQ8">
    <cfRule type="containsText" dxfId="614" priority="81" operator="containsText" text="BAJA">
      <formula>NOT(ISERROR(SEARCH("BAJA",AI7)))</formula>
    </cfRule>
    <cfRule type="containsText" dxfId="613" priority="82" operator="containsText" text="MEDIA">
      <formula>NOT(ISERROR(SEARCH("MEDIA",AI7)))</formula>
    </cfRule>
    <cfRule type="containsText" dxfId="612" priority="83" operator="containsText" text="ALTA">
      <formula>NOT(ISERROR(SEARCH("ALTA",AI7)))</formula>
    </cfRule>
  </conditionalFormatting>
  <conditionalFormatting sqref="AK5:AL6">
    <cfRule type="containsText" dxfId="611" priority="158" operator="containsText" text="BAJA">
      <formula>NOT(ISERROR(SEARCH("BAJA",AK5)))</formula>
    </cfRule>
    <cfRule type="containsText" dxfId="610" priority="159" operator="containsText" text="MEDIA">
      <formula>NOT(ISERROR(SEARCH("MEDIA",AK5)))</formula>
    </cfRule>
    <cfRule type="containsText" dxfId="609" priority="160" operator="containsText" text="ALTA">
      <formula>NOT(ISERROR(SEARCH("ALTA",AK5)))</formula>
    </cfRule>
  </conditionalFormatting>
  <conditionalFormatting sqref="AL5:AL8">
    <cfRule type="cellIs" dxfId="608" priority="23" operator="greaterThan">
      <formula>75%</formula>
    </cfRule>
    <cfRule type="cellIs" dxfId="607" priority="24" operator="between">
      <formula>51%</formula>
      <formula>75%</formula>
    </cfRule>
    <cfRule type="cellIs" dxfId="606" priority="25" operator="between">
      <formula>26%</formula>
      <formula>50%</formula>
    </cfRule>
    <cfRule type="cellIs" dxfId="605" priority="26" operator="between">
      <formula>0%</formula>
      <formula>25%</formula>
    </cfRule>
  </conditionalFormatting>
  <conditionalFormatting sqref="AL9:AM9">
    <cfRule type="cellIs" dxfId="604" priority="4" operator="greaterThan">
      <formula>75%</formula>
    </cfRule>
    <cfRule type="cellIs" dxfId="603" priority="5" operator="between">
      <formula>51%</formula>
      <formula>75%</formula>
    </cfRule>
    <cfRule type="cellIs" dxfId="602" priority="6" operator="between">
      <formula>26%</formula>
      <formula>50%</formula>
    </cfRule>
    <cfRule type="cellIs" dxfId="601" priority="7" operator="between">
      <formula>0%</formula>
      <formula>25%</formula>
    </cfRule>
    <cfRule type="containsText" dxfId="600" priority="8" operator="containsText" text="BAJA">
      <formula>NOT(ISERROR(SEARCH("BAJA",AL9)))</formula>
    </cfRule>
    <cfRule type="containsText" dxfId="599" priority="9" operator="containsText" text="MEDIA">
      <formula>NOT(ISERROR(SEARCH("MEDIA",AL9)))</formula>
    </cfRule>
    <cfRule type="containsText" dxfId="598" priority="10" operator="containsText" text="ALTA">
      <formula>NOT(ISERROR(SEARCH("ALTA",AL9)))</formula>
    </cfRule>
  </conditionalFormatting>
  <dataValidations count="3">
    <dataValidation type="list" allowBlank="1" showInputMessage="1" showErrorMessage="1" sqref="A5 A7:A9" xr:uid="{00000000-0002-0000-0B00-000000000000}">
      <formula1>"SI,NO"</formula1>
    </dataValidation>
    <dataValidation type="list" allowBlank="1" showInputMessage="1" showErrorMessage="1" sqref="AF5:AF9" xr:uid="{00000000-0002-0000-0B00-000004000000}">
      <formula1>"Manual,Automático"</formula1>
    </dataValidation>
    <dataValidation type="list" allowBlank="1" showInputMessage="1" showErrorMessage="1" sqref="AI9" xr:uid="{4A7E08EC-620D-4008-A26E-CE8CD2245E15}">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Listas!$K$2:$K$5</xm:f>
          </x14:formula1>
          <xm:sqref>S5</xm:sqref>
        </x14:dataValidation>
        <x14:dataValidation type="list" allowBlank="1" showInputMessage="1" showErrorMessage="1" xr:uid="{00000000-0002-0000-0B00-000006000000}">
          <x14:formula1>
            <xm:f>Listas!$C$2:$C$8</xm:f>
          </x14:formula1>
          <xm:sqref>E5 E7:E8</xm:sqref>
        </x14:dataValidation>
        <x14:dataValidation type="list" allowBlank="1" showInputMessage="1" showErrorMessage="1" xr:uid="{00000000-0002-0000-0B00-000007000000}">
          <x14:formula1>
            <xm:f>Listas!$J$2:$J$6</xm:f>
          </x14:formula1>
          <xm:sqref>AN5</xm:sqref>
        </x14:dataValidation>
        <x14:dataValidation type="list" allowBlank="1" showInputMessage="1" showErrorMessage="1" xr:uid="{00000000-0002-0000-0B00-000008000000}">
          <x14:formula1>
            <xm:f>Listas!$B$2:$B$7</xm:f>
          </x14:formula1>
          <xm:sqref>D5 D7:D8</xm:sqref>
        </x14:dataValidation>
        <x14:dataValidation type="list" allowBlank="1" showInputMessage="1" showErrorMessage="1" xr:uid="{00000000-0002-0000-0B00-00000D000000}">
          <x14:formula1>
            <xm:f>Listas!$H$2:$H$3</xm:f>
          </x14:formula1>
          <xm:sqref>AI5:AI6 AJ7:AJ8</xm:sqref>
        </x14:dataValidation>
        <x14:dataValidation type="list" allowBlank="1" showInputMessage="1" showErrorMessage="1" xr:uid="{00000000-0002-0000-0B00-000012000000}">
          <x14:formula1>
            <xm:f>Listas!$M$2:$M$15</xm:f>
          </x14:formula1>
          <xm:sqref>B5 B7:B8</xm:sqref>
        </x14:dataValidation>
        <x14:dataValidation type="list" allowBlank="1" showInputMessage="1" showErrorMessage="1" xr:uid="{82BD8AA0-B553-49B5-A47D-A67B1DB47269}">
          <x14:formula1>
            <xm:f>Listas!$K$2:$K$6</xm:f>
          </x14:formula1>
          <xm:sqref>S7:S8</xm:sqref>
        </x14:dataValidation>
        <x14:dataValidation type="list" allowBlank="1" showInputMessage="1" showErrorMessage="1" xr:uid="{00000000-0002-0000-0B00-000009000000}">
          <x14:formula1>
            <xm:f>Listas!$Q$2:$Q$8</xm:f>
          </x14:formula1>
          <xm:sqref>J5:J8</xm:sqref>
        </x14:dataValidation>
        <x14:dataValidation type="list" allowBlank="1" showInputMessage="1" showErrorMessage="1" xr:uid="{00000000-0002-0000-0B00-00000A000000}">
          <x14:formula1>
            <xm:f>Listas!$L$2:$L$5</xm:f>
          </x14:formula1>
          <xm:sqref>T5:T8</xm:sqref>
        </x14:dataValidation>
        <x14:dataValidation type="list" allowBlank="1" showInputMessage="1" showErrorMessage="1" xr:uid="{00000000-0002-0000-0B00-00000B000000}">
          <x14:formula1>
            <xm:f>Listas!$G$2:$G$11</xm:f>
          </x14:formula1>
          <xm:sqref>C5:C8</xm:sqref>
        </x14:dataValidation>
        <x14:dataValidation type="list" allowBlank="1" showInputMessage="1" showErrorMessage="1" xr:uid="{00000000-0002-0000-0B00-00000C000000}">
          <x14:formula1>
            <xm:f>Listas!$F$2:$F$4</xm:f>
          </x14:formula1>
          <xm:sqref>AD5:AD8</xm:sqref>
        </x14:dataValidation>
        <x14:dataValidation type="list" allowBlank="1" showInputMessage="1" showErrorMessage="1" xr:uid="{00000000-0002-0000-0B00-00000F000000}">
          <x14:formula1>
            <xm:f>Listas!$P$2:$P$7</xm:f>
          </x14:formula1>
          <xm:sqref>Q5:Q8</xm:sqref>
        </x14:dataValidation>
        <x14:dataValidation type="list" allowBlank="1" showInputMessage="1" showErrorMessage="1" xr:uid="{00000000-0002-0000-0B00-000010000000}">
          <x14:formula1>
            <xm:f>Listas!$O$2:$O$7</xm:f>
          </x14:formula1>
          <xm:sqref>O5:O8</xm:sqref>
        </x14:dataValidation>
        <x14:dataValidation type="list" allowBlank="1" showInputMessage="1" showErrorMessage="1" xr:uid="{00000000-0002-0000-0B00-000011000000}">
          <x14:formula1>
            <xm:f>Listas!$N$2:$N$7</xm:f>
          </x14:formula1>
          <xm:sqref>M5:M8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C0702-1671-472D-A780-9A072722DF77}">
  <dimension ref="A1:AV37"/>
  <sheetViews>
    <sheetView topLeftCell="AO1" zoomScale="90" zoomScaleNormal="100" workbookViewId="0">
      <selection activeCell="AU1" sqref="AU1:AV1"/>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9.42578125" style="2" bestFit="1" customWidth="1"/>
    <col min="14" max="14" width="3.42578125" style="2" hidden="1" customWidth="1"/>
    <col min="15" max="15" width="21.85546875" style="2" customWidth="1"/>
    <col min="16" max="16" width="3.42578125" style="2" hidden="1" customWidth="1"/>
    <col min="17" max="17" width="24.28515625" style="2" customWidth="1"/>
    <col min="18" max="18" width="3"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customWidth="1"/>
    <col min="27" max="27" width="5.42578125" style="2" hidden="1" customWidth="1"/>
    <col min="28" max="28" width="19.5703125" style="2" customWidth="1"/>
    <col min="29" max="29" width="94.425781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1" style="24" hidden="1" customWidth="1"/>
    <col min="39" max="39" width="12.7109375" style="2" customWidth="1"/>
    <col min="40" max="40" width="15.7109375" style="2" customWidth="1"/>
    <col min="41" max="41" width="8.5703125" style="5" customWidth="1"/>
    <col min="42" max="42" width="27.85546875" style="5" customWidth="1"/>
    <col min="43" max="43" width="18.85546875" style="4" customWidth="1"/>
    <col min="44" max="44" width="10.42578125" style="3" customWidth="1"/>
    <col min="45" max="45" width="15.7109375" style="3" customWidth="1"/>
    <col min="46" max="46" width="21.85546875" style="2" customWidth="1"/>
    <col min="47" max="197" width="11.42578125" style="1"/>
    <col min="198" max="198" width="21.85546875" style="1" customWidth="1"/>
    <col min="199" max="199" width="13.85546875" style="1" customWidth="1"/>
    <col min="200" max="200" width="38.7109375" style="1" customWidth="1"/>
    <col min="201" max="201" width="3" style="1" bestFit="1" customWidth="1"/>
    <col min="202" max="202" width="32.28515625" style="1" customWidth="1"/>
    <col min="203" max="203" width="46.28515625" style="1" customWidth="1"/>
    <col min="204" max="204" width="19" style="1" customWidth="1"/>
    <col min="205" max="205" width="0" style="1" hidden="1" customWidth="1"/>
    <col min="206" max="206" width="17.7109375" style="1" customWidth="1"/>
    <col min="207" max="207" width="0" style="1" hidden="1" customWidth="1"/>
    <col min="208" max="208" width="22.28515625" style="1" customWidth="1"/>
    <col min="209" max="209" width="5.28515625" style="1" customWidth="1"/>
    <col min="210" max="210" width="36.28515625" style="1" customWidth="1"/>
    <col min="211" max="211" width="5.7109375" style="1" customWidth="1"/>
    <col min="212" max="212" width="0" style="1" hidden="1" customWidth="1"/>
    <col min="213" max="213" width="20.7109375" style="1" customWidth="1"/>
    <col min="214" max="214" width="4.85546875" style="1" customWidth="1"/>
    <col min="215" max="215" width="0" style="1" hidden="1" customWidth="1"/>
    <col min="216" max="216" width="24.7109375" style="1" customWidth="1"/>
    <col min="217" max="217" width="12.28515625" style="1" customWidth="1"/>
    <col min="218" max="218" width="0" style="1" hidden="1" customWidth="1"/>
    <col min="219" max="219" width="3.42578125" style="1" customWidth="1"/>
    <col min="220" max="220" width="0" style="1" hidden="1" customWidth="1"/>
    <col min="221" max="221" width="17.7109375" style="1" customWidth="1"/>
    <col min="222" max="222" width="3.42578125" style="1" customWidth="1"/>
    <col min="223" max="223" width="0" style="1" hidden="1" customWidth="1"/>
    <col min="224" max="224" width="23.7109375" style="1" customWidth="1"/>
    <col min="225" max="225" width="10" style="1" customWidth="1"/>
    <col min="226" max="226" width="0" style="1" hidden="1" customWidth="1"/>
    <col min="227" max="228" width="14.7109375" style="1" customWidth="1"/>
    <col min="229" max="229" width="12.85546875" style="1" customWidth="1"/>
    <col min="230" max="230" width="3.28515625" style="1" customWidth="1"/>
    <col min="231" max="231" width="30.28515625" style="1" customWidth="1"/>
    <col min="232" max="232" width="5" style="1" customWidth="1"/>
    <col min="233" max="233" width="0" style="1" hidden="1" customWidth="1"/>
    <col min="234" max="234" width="14.28515625" style="1" customWidth="1"/>
    <col min="235" max="235" width="5.7109375" style="1" customWidth="1"/>
    <col min="236" max="236" width="0" style="1" hidden="1" customWidth="1"/>
    <col min="237" max="237" width="17.28515625" style="1" customWidth="1"/>
    <col min="238" max="238" width="12.7109375" style="1" customWidth="1"/>
    <col min="239" max="239" width="0" style="1" hidden="1" customWidth="1"/>
    <col min="240" max="240" width="5.28515625" style="1" customWidth="1"/>
    <col min="241" max="241" width="0" style="1" hidden="1" customWidth="1"/>
    <col min="242" max="242" width="17" style="1" customWidth="1"/>
    <col min="243" max="243" width="6.28515625" style="1" customWidth="1"/>
    <col min="244" max="244" width="0" style="1" hidden="1" customWidth="1"/>
    <col min="245" max="245" width="14.28515625" style="1" customWidth="1"/>
    <col min="246" max="246" width="7.5703125" style="1" customWidth="1"/>
    <col min="247" max="247" width="0" style="1" hidden="1" customWidth="1"/>
    <col min="248" max="249" width="14.28515625" style="1" customWidth="1"/>
    <col min="250" max="250" width="20.85546875" style="1" customWidth="1"/>
    <col min="251" max="251" width="14.42578125" style="1" customWidth="1"/>
    <col min="252" max="252" width="15" style="1" customWidth="1"/>
    <col min="253" max="253" width="2.7109375" style="1" customWidth="1"/>
    <col min="254" max="254" width="11.7109375" style="1" customWidth="1"/>
    <col min="255" max="255" width="11.5703125" style="1" customWidth="1"/>
    <col min="256" max="256" width="2.28515625" style="1" customWidth="1"/>
    <col min="257" max="257" width="41" style="1" customWidth="1"/>
    <col min="258" max="258" width="14.28515625" style="1" customWidth="1"/>
    <col min="259" max="260" width="11.5703125" style="1" customWidth="1"/>
    <col min="261" max="261" width="21.85546875" style="1" customWidth="1"/>
    <col min="262" max="453" width="11.42578125" style="1"/>
    <col min="454" max="454" width="21.85546875" style="1" customWidth="1"/>
    <col min="455" max="455" width="13.85546875" style="1" customWidth="1"/>
    <col min="456" max="456" width="38.7109375" style="1" customWidth="1"/>
    <col min="457" max="457" width="3" style="1" bestFit="1" customWidth="1"/>
    <col min="458" max="458" width="32.28515625" style="1" customWidth="1"/>
    <col min="459" max="459" width="46.28515625" style="1" customWidth="1"/>
    <col min="460" max="460" width="19" style="1" customWidth="1"/>
    <col min="461" max="461" width="0" style="1" hidden="1" customWidth="1"/>
    <col min="462" max="462" width="17.7109375" style="1" customWidth="1"/>
    <col min="463" max="463" width="0" style="1" hidden="1" customWidth="1"/>
    <col min="464" max="464" width="22.28515625" style="1" customWidth="1"/>
    <col min="465" max="465" width="5.28515625" style="1" customWidth="1"/>
    <col min="466" max="466" width="36.28515625" style="1" customWidth="1"/>
    <col min="467" max="467" width="5.7109375" style="1" customWidth="1"/>
    <col min="468" max="468" width="0" style="1" hidden="1" customWidth="1"/>
    <col min="469" max="469" width="20.7109375" style="1" customWidth="1"/>
    <col min="470" max="470" width="4.85546875" style="1" customWidth="1"/>
    <col min="471" max="471" width="0" style="1" hidden="1" customWidth="1"/>
    <col min="472" max="472" width="24.7109375" style="1" customWidth="1"/>
    <col min="473" max="473" width="12.28515625" style="1" customWidth="1"/>
    <col min="474" max="474" width="0" style="1" hidden="1" customWidth="1"/>
    <col min="475" max="475" width="3.42578125" style="1" customWidth="1"/>
    <col min="476" max="476" width="0" style="1" hidden="1" customWidth="1"/>
    <col min="477" max="477" width="17.7109375" style="1" customWidth="1"/>
    <col min="478" max="478" width="3.42578125" style="1" customWidth="1"/>
    <col min="479" max="479" width="0" style="1" hidden="1" customWidth="1"/>
    <col min="480" max="480" width="23.7109375" style="1" customWidth="1"/>
    <col min="481" max="481" width="10" style="1" customWidth="1"/>
    <col min="482" max="482" width="0" style="1" hidden="1" customWidth="1"/>
    <col min="483" max="484" width="14.7109375" style="1" customWidth="1"/>
    <col min="485" max="485" width="12.85546875" style="1" customWidth="1"/>
    <col min="486" max="486" width="3.28515625" style="1" customWidth="1"/>
    <col min="487" max="487" width="30.28515625" style="1" customWidth="1"/>
    <col min="488" max="488" width="5" style="1" customWidth="1"/>
    <col min="489" max="489" width="0" style="1" hidden="1" customWidth="1"/>
    <col min="490" max="490" width="14.28515625" style="1" customWidth="1"/>
    <col min="491" max="491" width="5.7109375" style="1" customWidth="1"/>
    <col min="492" max="492" width="0" style="1" hidden="1" customWidth="1"/>
    <col min="493" max="493" width="17.28515625" style="1" customWidth="1"/>
    <col min="494" max="494" width="12.7109375" style="1" customWidth="1"/>
    <col min="495" max="495" width="0" style="1" hidden="1" customWidth="1"/>
    <col min="496" max="496" width="5.28515625" style="1" customWidth="1"/>
    <col min="497" max="497" width="0" style="1" hidden="1" customWidth="1"/>
    <col min="498" max="498" width="17" style="1" customWidth="1"/>
    <col min="499" max="499" width="6.28515625" style="1" customWidth="1"/>
    <col min="500" max="500" width="0" style="1" hidden="1" customWidth="1"/>
    <col min="501" max="501" width="14.28515625" style="1" customWidth="1"/>
    <col min="502" max="502" width="7.5703125" style="1" customWidth="1"/>
    <col min="503" max="503" width="0" style="1" hidden="1" customWidth="1"/>
    <col min="504" max="505" width="14.28515625" style="1" customWidth="1"/>
    <col min="506" max="506" width="20.85546875" style="1" customWidth="1"/>
    <col min="507" max="507" width="14.42578125" style="1" customWidth="1"/>
    <col min="508" max="508" width="15" style="1" customWidth="1"/>
    <col min="509" max="509" width="2.7109375" style="1" customWidth="1"/>
    <col min="510" max="510" width="11.7109375" style="1" customWidth="1"/>
    <col min="511" max="511" width="11.5703125" style="1" customWidth="1"/>
    <col min="512" max="512" width="2.28515625" style="1" customWidth="1"/>
    <col min="513" max="513" width="41" style="1" customWidth="1"/>
    <col min="514" max="514" width="14.28515625" style="1" customWidth="1"/>
    <col min="515" max="516" width="11.5703125" style="1" customWidth="1"/>
    <col min="517" max="517" width="21.85546875" style="1" customWidth="1"/>
    <col min="518" max="709" width="11.42578125" style="1"/>
    <col min="710" max="710" width="21.85546875" style="1" customWidth="1"/>
    <col min="711" max="711" width="13.85546875" style="1" customWidth="1"/>
    <col min="712" max="712" width="38.7109375" style="1" customWidth="1"/>
    <col min="713" max="713" width="3" style="1" bestFit="1" customWidth="1"/>
    <col min="714" max="714" width="32.28515625" style="1" customWidth="1"/>
    <col min="715" max="715" width="46.28515625" style="1" customWidth="1"/>
    <col min="716" max="716" width="19" style="1" customWidth="1"/>
    <col min="717" max="717" width="0" style="1" hidden="1" customWidth="1"/>
    <col min="718" max="718" width="17.7109375" style="1" customWidth="1"/>
    <col min="719" max="719" width="0" style="1" hidden="1" customWidth="1"/>
    <col min="720" max="720" width="22.28515625" style="1" customWidth="1"/>
    <col min="721" max="721" width="5.28515625" style="1" customWidth="1"/>
    <col min="722" max="722" width="36.28515625" style="1" customWidth="1"/>
    <col min="723" max="723" width="5.7109375" style="1" customWidth="1"/>
    <col min="724" max="724" width="0" style="1" hidden="1" customWidth="1"/>
    <col min="725" max="725" width="20.7109375" style="1" customWidth="1"/>
    <col min="726" max="726" width="4.85546875" style="1" customWidth="1"/>
    <col min="727" max="727" width="0" style="1" hidden="1" customWidth="1"/>
    <col min="728" max="728" width="24.7109375" style="1" customWidth="1"/>
    <col min="729" max="729" width="12.28515625" style="1" customWidth="1"/>
    <col min="730" max="730" width="0" style="1" hidden="1" customWidth="1"/>
    <col min="731" max="731" width="3.42578125" style="1" customWidth="1"/>
    <col min="732" max="732" width="0" style="1" hidden="1" customWidth="1"/>
    <col min="733" max="733" width="17.7109375" style="1" customWidth="1"/>
    <col min="734" max="734" width="3.42578125" style="1" customWidth="1"/>
    <col min="735" max="735" width="0" style="1" hidden="1" customWidth="1"/>
    <col min="736" max="736" width="23.7109375" style="1" customWidth="1"/>
    <col min="737" max="737" width="10" style="1" customWidth="1"/>
    <col min="738" max="738" width="0" style="1" hidden="1" customWidth="1"/>
    <col min="739" max="740" width="14.7109375" style="1" customWidth="1"/>
    <col min="741" max="741" width="12.85546875" style="1" customWidth="1"/>
    <col min="742" max="742" width="3.28515625" style="1" customWidth="1"/>
    <col min="743" max="743" width="30.28515625" style="1" customWidth="1"/>
    <col min="744" max="744" width="5" style="1" customWidth="1"/>
    <col min="745" max="745" width="0" style="1" hidden="1" customWidth="1"/>
    <col min="746" max="746" width="14.28515625" style="1" customWidth="1"/>
    <col min="747" max="747" width="5.7109375" style="1" customWidth="1"/>
    <col min="748" max="748" width="0" style="1" hidden="1" customWidth="1"/>
    <col min="749" max="749" width="17.28515625" style="1" customWidth="1"/>
    <col min="750" max="750" width="12.7109375" style="1" customWidth="1"/>
    <col min="751" max="751" width="0" style="1" hidden="1" customWidth="1"/>
    <col min="752" max="752" width="5.28515625" style="1" customWidth="1"/>
    <col min="753" max="753" width="0" style="1" hidden="1" customWidth="1"/>
    <col min="754" max="754" width="17" style="1" customWidth="1"/>
    <col min="755" max="755" width="6.28515625" style="1" customWidth="1"/>
    <col min="756" max="756" width="0" style="1" hidden="1" customWidth="1"/>
    <col min="757" max="757" width="14.28515625" style="1" customWidth="1"/>
    <col min="758" max="758" width="7.5703125" style="1" customWidth="1"/>
    <col min="759" max="759" width="0" style="1" hidden="1" customWidth="1"/>
    <col min="760" max="761" width="14.28515625" style="1" customWidth="1"/>
    <col min="762" max="762" width="20.85546875" style="1" customWidth="1"/>
    <col min="763" max="763" width="14.42578125" style="1" customWidth="1"/>
    <col min="764" max="764" width="15" style="1" customWidth="1"/>
    <col min="765" max="765" width="2.7109375" style="1" customWidth="1"/>
    <col min="766" max="766" width="11.7109375" style="1" customWidth="1"/>
    <col min="767" max="767" width="11.5703125" style="1" customWidth="1"/>
    <col min="768" max="768" width="2.28515625" style="1" customWidth="1"/>
    <col min="769" max="769" width="41" style="1" customWidth="1"/>
    <col min="770" max="770" width="14.28515625" style="1" customWidth="1"/>
    <col min="771" max="772" width="11.5703125" style="1" customWidth="1"/>
    <col min="773" max="773" width="21.85546875" style="1" customWidth="1"/>
    <col min="774" max="965" width="11.42578125" style="1"/>
    <col min="966" max="966" width="21.85546875" style="1" customWidth="1"/>
    <col min="967" max="967" width="13.85546875" style="1" customWidth="1"/>
    <col min="968" max="968" width="38.7109375" style="1" customWidth="1"/>
    <col min="969" max="969" width="3" style="1" bestFit="1" customWidth="1"/>
    <col min="970" max="970" width="32.28515625" style="1" customWidth="1"/>
    <col min="971" max="971" width="46.28515625" style="1" customWidth="1"/>
    <col min="972" max="972" width="19" style="1" customWidth="1"/>
    <col min="973" max="973" width="0" style="1" hidden="1" customWidth="1"/>
    <col min="974" max="974" width="17.7109375" style="1" customWidth="1"/>
    <col min="975" max="975" width="0" style="1" hidden="1" customWidth="1"/>
    <col min="976" max="976" width="22.28515625" style="1" customWidth="1"/>
    <col min="977" max="977" width="5.28515625" style="1" customWidth="1"/>
    <col min="978" max="978" width="36.28515625" style="1" customWidth="1"/>
    <col min="979" max="979" width="5.7109375" style="1" customWidth="1"/>
    <col min="980" max="980" width="0" style="1" hidden="1" customWidth="1"/>
    <col min="981" max="981" width="20.7109375" style="1" customWidth="1"/>
    <col min="982" max="982" width="4.85546875" style="1" customWidth="1"/>
    <col min="983" max="983" width="0" style="1" hidden="1" customWidth="1"/>
    <col min="984" max="984" width="24.7109375" style="1" customWidth="1"/>
    <col min="985" max="985" width="12.28515625" style="1" customWidth="1"/>
    <col min="986" max="986" width="0" style="1" hidden="1" customWidth="1"/>
    <col min="987" max="987" width="3.42578125" style="1" customWidth="1"/>
    <col min="988" max="988" width="0" style="1" hidden="1" customWidth="1"/>
    <col min="989" max="989" width="17.7109375" style="1" customWidth="1"/>
    <col min="990" max="990" width="3.42578125" style="1" customWidth="1"/>
    <col min="991" max="991" width="0" style="1" hidden="1" customWidth="1"/>
    <col min="992" max="992" width="23.7109375" style="1" customWidth="1"/>
    <col min="993" max="993" width="10" style="1" customWidth="1"/>
    <col min="994" max="994" width="0" style="1" hidden="1" customWidth="1"/>
    <col min="995" max="996" width="14.7109375" style="1" customWidth="1"/>
    <col min="997" max="997" width="12.85546875" style="1" customWidth="1"/>
    <col min="998" max="998" width="3.28515625" style="1" customWidth="1"/>
    <col min="999" max="999" width="30.28515625" style="1" customWidth="1"/>
    <col min="1000" max="1000" width="5" style="1" customWidth="1"/>
    <col min="1001" max="1001" width="0" style="1" hidden="1" customWidth="1"/>
    <col min="1002" max="1002" width="14.28515625" style="1" customWidth="1"/>
    <col min="1003" max="1003" width="5.7109375" style="1" customWidth="1"/>
    <col min="1004" max="1004" width="0" style="1" hidden="1" customWidth="1"/>
    <col min="1005" max="1005" width="17.28515625" style="1" customWidth="1"/>
    <col min="1006" max="1006" width="12.7109375" style="1" customWidth="1"/>
    <col min="1007" max="1007" width="0" style="1" hidden="1" customWidth="1"/>
    <col min="1008" max="1008" width="5.28515625" style="1" customWidth="1"/>
    <col min="1009" max="1009" width="0" style="1" hidden="1" customWidth="1"/>
    <col min="1010" max="1010" width="17" style="1" customWidth="1"/>
    <col min="1011" max="1011" width="6.28515625" style="1" customWidth="1"/>
    <col min="1012" max="1012" width="0" style="1" hidden="1" customWidth="1"/>
    <col min="1013" max="1013" width="14.28515625" style="1" customWidth="1"/>
    <col min="1014" max="1014" width="7.5703125" style="1" customWidth="1"/>
    <col min="1015" max="1015" width="0" style="1" hidden="1" customWidth="1"/>
    <col min="1016" max="1017" width="14.28515625" style="1" customWidth="1"/>
    <col min="1018" max="1018" width="20.85546875" style="1" customWidth="1"/>
    <col min="1019" max="1019" width="14.42578125" style="1" customWidth="1"/>
    <col min="1020" max="1020" width="15" style="1" customWidth="1"/>
    <col min="1021" max="1021" width="2.7109375" style="1" customWidth="1"/>
    <col min="1022" max="1022" width="11.7109375" style="1" customWidth="1"/>
    <col min="1023" max="1023" width="11.5703125" style="1" customWidth="1"/>
    <col min="1024" max="1024" width="2.28515625" style="1" customWidth="1"/>
    <col min="1025" max="1025" width="41" style="1" customWidth="1"/>
    <col min="1026" max="1026" width="14.28515625" style="1" customWidth="1"/>
    <col min="1027" max="1028" width="11.5703125" style="1" customWidth="1"/>
    <col min="1029" max="1029" width="21.85546875" style="1" customWidth="1"/>
    <col min="1030" max="1221" width="11.42578125" style="1"/>
    <col min="1222" max="1222" width="21.85546875" style="1" customWidth="1"/>
    <col min="1223" max="1223" width="13.85546875" style="1" customWidth="1"/>
    <col min="1224" max="1224" width="38.7109375" style="1" customWidth="1"/>
    <col min="1225" max="1225" width="3" style="1" bestFit="1" customWidth="1"/>
    <col min="1226" max="1226" width="32.28515625" style="1" customWidth="1"/>
    <col min="1227" max="1227" width="46.28515625" style="1" customWidth="1"/>
    <col min="1228" max="1228" width="19" style="1" customWidth="1"/>
    <col min="1229" max="1229" width="0" style="1" hidden="1" customWidth="1"/>
    <col min="1230" max="1230" width="17.7109375" style="1" customWidth="1"/>
    <col min="1231" max="1231" width="0" style="1" hidden="1" customWidth="1"/>
    <col min="1232" max="1232" width="22.28515625" style="1" customWidth="1"/>
    <col min="1233" max="1233" width="5.28515625" style="1" customWidth="1"/>
    <col min="1234" max="1234" width="36.28515625" style="1" customWidth="1"/>
    <col min="1235" max="1235" width="5.7109375" style="1" customWidth="1"/>
    <col min="1236" max="1236" width="0" style="1" hidden="1" customWidth="1"/>
    <col min="1237" max="1237" width="20.7109375" style="1" customWidth="1"/>
    <col min="1238" max="1238" width="4.85546875" style="1" customWidth="1"/>
    <col min="1239" max="1239" width="0" style="1" hidden="1" customWidth="1"/>
    <col min="1240" max="1240" width="24.7109375" style="1" customWidth="1"/>
    <col min="1241" max="1241" width="12.28515625" style="1" customWidth="1"/>
    <col min="1242" max="1242" width="0" style="1" hidden="1" customWidth="1"/>
    <col min="1243" max="1243" width="3.42578125" style="1" customWidth="1"/>
    <col min="1244" max="1244" width="0" style="1" hidden="1" customWidth="1"/>
    <col min="1245" max="1245" width="17.7109375" style="1" customWidth="1"/>
    <col min="1246" max="1246" width="3.42578125" style="1" customWidth="1"/>
    <col min="1247" max="1247" width="0" style="1" hidden="1" customWidth="1"/>
    <col min="1248" max="1248" width="23.7109375" style="1" customWidth="1"/>
    <col min="1249" max="1249" width="10" style="1" customWidth="1"/>
    <col min="1250" max="1250" width="0" style="1" hidden="1" customWidth="1"/>
    <col min="1251" max="1252" width="14.7109375" style="1" customWidth="1"/>
    <col min="1253" max="1253" width="12.85546875" style="1" customWidth="1"/>
    <col min="1254" max="1254" width="3.28515625" style="1" customWidth="1"/>
    <col min="1255" max="1255" width="30.28515625" style="1" customWidth="1"/>
    <col min="1256" max="1256" width="5" style="1" customWidth="1"/>
    <col min="1257" max="1257" width="0" style="1" hidden="1" customWidth="1"/>
    <col min="1258" max="1258" width="14.28515625" style="1" customWidth="1"/>
    <col min="1259" max="1259" width="5.7109375" style="1" customWidth="1"/>
    <col min="1260" max="1260" width="0" style="1" hidden="1" customWidth="1"/>
    <col min="1261" max="1261" width="17.28515625" style="1" customWidth="1"/>
    <col min="1262" max="1262" width="12.7109375" style="1" customWidth="1"/>
    <col min="1263" max="1263" width="0" style="1" hidden="1" customWidth="1"/>
    <col min="1264" max="1264" width="5.28515625" style="1" customWidth="1"/>
    <col min="1265" max="1265" width="0" style="1" hidden="1" customWidth="1"/>
    <col min="1266" max="1266" width="17" style="1" customWidth="1"/>
    <col min="1267" max="1267" width="6.28515625" style="1" customWidth="1"/>
    <col min="1268" max="1268" width="0" style="1" hidden="1" customWidth="1"/>
    <col min="1269" max="1269" width="14.28515625" style="1" customWidth="1"/>
    <col min="1270" max="1270" width="7.5703125" style="1" customWidth="1"/>
    <col min="1271" max="1271" width="0" style="1" hidden="1" customWidth="1"/>
    <col min="1272" max="1273" width="14.28515625" style="1" customWidth="1"/>
    <col min="1274" max="1274" width="20.85546875" style="1" customWidth="1"/>
    <col min="1275" max="1275" width="14.42578125" style="1" customWidth="1"/>
    <col min="1276" max="1276" width="15" style="1" customWidth="1"/>
    <col min="1277" max="1277" width="2.7109375" style="1" customWidth="1"/>
    <col min="1278" max="1278" width="11.7109375" style="1" customWidth="1"/>
    <col min="1279" max="1279" width="11.5703125" style="1" customWidth="1"/>
    <col min="1280" max="1280" width="2.28515625" style="1" customWidth="1"/>
    <col min="1281" max="1281" width="41" style="1" customWidth="1"/>
    <col min="1282" max="1282" width="14.28515625" style="1" customWidth="1"/>
    <col min="1283" max="1284" width="11.5703125" style="1" customWidth="1"/>
    <col min="1285" max="1285" width="21.85546875" style="1" customWidth="1"/>
    <col min="1286" max="1477" width="11.42578125" style="1"/>
    <col min="1478" max="1478" width="21.85546875" style="1" customWidth="1"/>
    <col min="1479" max="1479" width="13.85546875" style="1" customWidth="1"/>
    <col min="1480" max="1480" width="38.7109375" style="1" customWidth="1"/>
    <col min="1481" max="1481" width="3" style="1" bestFit="1" customWidth="1"/>
    <col min="1482" max="1482" width="32.28515625" style="1" customWidth="1"/>
    <col min="1483" max="1483" width="46.28515625" style="1" customWidth="1"/>
    <col min="1484" max="1484" width="19" style="1" customWidth="1"/>
    <col min="1485" max="1485" width="0" style="1" hidden="1" customWidth="1"/>
    <col min="1486" max="1486" width="17.7109375" style="1" customWidth="1"/>
    <col min="1487" max="1487" width="0" style="1" hidden="1" customWidth="1"/>
    <col min="1488" max="1488" width="22.28515625" style="1" customWidth="1"/>
    <col min="1489" max="1489" width="5.28515625" style="1" customWidth="1"/>
    <col min="1490" max="1490" width="36.28515625" style="1" customWidth="1"/>
    <col min="1491" max="1491" width="5.7109375" style="1" customWidth="1"/>
    <col min="1492" max="1492" width="0" style="1" hidden="1" customWidth="1"/>
    <col min="1493" max="1493" width="20.7109375" style="1" customWidth="1"/>
    <col min="1494" max="1494" width="4.85546875" style="1" customWidth="1"/>
    <col min="1495" max="1495" width="0" style="1" hidden="1" customWidth="1"/>
    <col min="1496" max="1496" width="24.7109375" style="1" customWidth="1"/>
    <col min="1497" max="1497" width="12.28515625" style="1" customWidth="1"/>
    <col min="1498" max="1498" width="0" style="1" hidden="1" customWidth="1"/>
    <col min="1499" max="1499" width="3.42578125" style="1" customWidth="1"/>
    <col min="1500" max="1500" width="0" style="1" hidden="1" customWidth="1"/>
    <col min="1501" max="1501" width="17.7109375" style="1" customWidth="1"/>
    <col min="1502" max="1502" width="3.42578125" style="1" customWidth="1"/>
    <col min="1503" max="1503" width="0" style="1" hidden="1" customWidth="1"/>
    <col min="1504" max="1504" width="23.7109375" style="1" customWidth="1"/>
    <col min="1505" max="1505" width="10" style="1" customWidth="1"/>
    <col min="1506" max="1506" width="0" style="1" hidden="1" customWidth="1"/>
    <col min="1507" max="1508" width="14.7109375" style="1" customWidth="1"/>
    <col min="1509" max="1509" width="12.85546875" style="1" customWidth="1"/>
    <col min="1510" max="1510" width="3.28515625" style="1" customWidth="1"/>
    <col min="1511" max="1511" width="30.28515625" style="1" customWidth="1"/>
    <col min="1512" max="1512" width="5" style="1" customWidth="1"/>
    <col min="1513" max="1513" width="0" style="1" hidden="1" customWidth="1"/>
    <col min="1514" max="1514" width="14.28515625" style="1" customWidth="1"/>
    <col min="1515" max="1515" width="5.7109375" style="1" customWidth="1"/>
    <col min="1516" max="1516" width="0" style="1" hidden="1" customWidth="1"/>
    <col min="1517" max="1517" width="17.28515625" style="1" customWidth="1"/>
    <col min="1518" max="1518" width="12.7109375" style="1" customWidth="1"/>
    <col min="1519" max="1519" width="0" style="1" hidden="1" customWidth="1"/>
    <col min="1520" max="1520" width="5.28515625" style="1" customWidth="1"/>
    <col min="1521" max="1521" width="0" style="1" hidden="1" customWidth="1"/>
    <col min="1522" max="1522" width="17" style="1" customWidth="1"/>
    <col min="1523" max="1523" width="6.28515625" style="1" customWidth="1"/>
    <col min="1524" max="1524" width="0" style="1" hidden="1" customWidth="1"/>
    <col min="1525" max="1525" width="14.28515625" style="1" customWidth="1"/>
    <col min="1526" max="1526" width="7.5703125" style="1" customWidth="1"/>
    <col min="1527" max="1527" width="0" style="1" hidden="1" customWidth="1"/>
    <col min="1528" max="1529" width="14.28515625" style="1" customWidth="1"/>
    <col min="1530" max="1530" width="20.85546875" style="1" customWidth="1"/>
    <col min="1531" max="1531" width="14.42578125" style="1" customWidth="1"/>
    <col min="1532" max="1532" width="15" style="1" customWidth="1"/>
    <col min="1533" max="1533" width="2.7109375" style="1" customWidth="1"/>
    <col min="1534" max="1534" width="11.7109375" style="1" customWidth="1"/>
    <col min="1535" max="1535" width="11.5703125" style="1" customWidth="1"/>
    <col min="1536" max="1536" width="2.28515625" style="1" customWidth="1"/>
    <col min="1537" max="1537" width="41" style="1" customWidth="1"/>
    <col min="1538" max="1538" width="14.28515625" style="1" customWidth="1"/>
    <col min="1539" max="1540" width="11.5703125" style="1" customWidth="1"/>
    <col min="1541" max="1541" width="21.85546875" style="1" customWidth="1"/>
    <col min="1542" max="1733" width="11.42578125" style="1"/>
    <col min="1734" max="1734" width="21.85546875" style="1" customWidth="1"/>
    <col min="1735" max="1735" width="13.85546875" style="1" customWidth="1"/>
    <col min="1736" max="1736" width="38.7109375" style="1" customWidth="1"/>
    <col min="1737" max="1737" width="3" style="1" bestFit="1" customWidth="1"/>
    <col min="1738" max="1738" width="32.28515625" style="1" customWidth="1"/>
    <col min="1739" max="1739" width="46.28515625" style="1" customWidth="1"/>
    <col min="1740" max="1740" width="19" style="1" customWidth="1"/>
    <col min="1741" max="1741" width="0" style="1" hidden="1" customWidth="1"/>
    <col min="1742" max="1742" width="17.7109375" style="1" customWidth="1"/>
    <col min="1743" max="1743" width="0" style="1" hidden="1" customWidth="1"/>
    <col min="1744" max="1744" width="22.28515625" style="1" customWidth="1"/>
    <col min="1745" max="1745" width="5.28515625" style="1" customWidth="1"/>
    <col min="1746" max="1746" width="36.28515625" style="1" customWidth="1"/>
    <col min="1747" max="1747" width="5.7109375" style="1" customWidth="1"/>
    <col min="1748" max="1748" width="0" style="1" hidden="1" customWidth="1"/>
    <col min="1749" max="1749" width="20.7109375" style="1" customWidth="1"/>
    <col min="1750" max="1750" width="4.85546875" style="1" customWidth="1"/>
    <col min="1751" max="1751" width="0" style="1" hidden="1" customWidth="1"/>
    <col min="1752" max="1752" width="24.7109375" style="1" customWidth="1"/>
    <col min="1753" max="1753" width="12.28515625" style="1" customWidth="1"/>
    <col min="1754" max="1754" width="0" style="1" hidden="1" customWidth="1"/>
    <col min="1755" max="1755" width="3.42578125" style="1" customWidth="1"/>
    <col min="1756" max="1756" width="0" style="1" hidden="1" customWidth="1"/>
    <col min="1757" max="1757" width="17.7109375" style="1" customWidth="1"/>
    <col min="1758" max="1758" width="3.42578125" style="1" customWidth="1"/>
    <col min="1759" max="1759" width="0" style="1" hidden="1" customWidth="1"/>
    <col min="1760" max="1760" width="23.7109375" style="1" customWidth="1"/>
    <col min="1761" max="1761" width="10" style="1" customWidth="1"/>
    <col min="1762" max="1762" width="0" style="1" hidden="1" customWidth="1"/>
    <col min="1763" max="1764" width="14.7109375" style="1" customWidth="1"/>
    <col min="1765" max="1765" width="12.85546875" style="1" customWidth="1"/>
    <col min="1766" max="1766" width="3.28515625" style="1" customWidth="1"/>
    <col min="1767" max="1767" width="30.28515625" style="1" customWidth="1"/>
    <col min="1768" max="1768" width="5" style="1" customWidth="1"/>
    <col min="1769" max="1769" width="0" style="1" hidden="1" customWidth="1"/>
    <col min="1770" max="1770" width="14.28515625" style="1" customWidth="1"/>
    <col min="1771" max="1771" width="5.7109375" style="1" customWidth="1"/>
    <col min="1772" max="1772" width="0" style="1" hidden="1" customWidth="1"/>
    <col min="1773" max="1773" width="17.28515625" style="1" customWidth="1"/>
    <col min="1774" max="1774" width="12.7109375" style="1" customWidth="1"/>
    <col min="1775" max="1775" width="0" style="1" hidden="1" customWidth="1"/>
    <col min="1776" max="1776" width="5.28515625" style="1" customWidth="1"/>
    <col min="1777" max="1777" width="0" style="1" hidden="1" customWidth="1"/>
    <col min="1778" max="1778" width="17" style="1" customWidth="1"/>
    <col min="1779" max="1779" width="6.28515625" style="1" customWidth="1"/>
    <col min="1780" max="1780" width="0" style="1" hidden="1" customWidth="1"/>
    <col min="1781" max="1781" width="14.28515625" style="1" customWidth="1"/>
    <col min="1782" max="1782" width="7.5703125" style="1" customWidth="1"/>
    <col min="1783" max="1783" width="0" style="1" hidden="1" customWidth="1"/>
    <col min="1784" max="1785" width="14.28515625" style="1" customWidth="1"/>
    <col min="1786" max="1786" width="20.85546875" style="1" customWidth="1"/>
    <col min="1787" max="1787" width="14.42578125" style="1" customWidth="1"/>
    <col min="1788" max="1788" width="15" style="1" customWidth="1"/>
    <col min="1789" max="1789" width="2.7109375" style="1" customWidth="1"/>
    <col min="1790" max="1790" width="11.7109375" style="1" customWidth="1"/>
    <col min="1791" max="1791" width="11.5703125" style="1" customWidth="1"/>
    <col min="1792" max="1792" width="2.28515625" style="1" customWidth="1"/>
    <col min="1793" max="1793" width="41" style="1" customWidth="1"/>
    <col min="1794" max="1794" width="14.28515625" style="1" customWidth="1"/>
    <col min="1795" max="1796" width="11.5703125" style="1" customWidth="1"/>
    <col min="1797" max="1797" width="21.85546875" style="1" customWidth="1"/>
    <col min="1798" max="1989" width="11.42578125" style="1"/>
    <col min="1990" max="1990" width="21.85546875" style="1" customWidth="1"/>
    <col min="1991" max="1991" width="13.85546875" style="1" customWidth="1"/>
    <col min="1992" max="1992" width="38.7109375" style="1" customWidth="1"/>
    <col min="1993" max="1993" width="3" style="1" bestFit="1" customWidth="1"/>
    <col min="1994" max="1994" width="32.28515625" style="1" customWidth="1"/>
    <col min="1995" max="1995" width="46.28515625" style="1" customWidth="1"/>
    <col min="1996" max="1996" width="19" style="1" customWidth="1"/>
    <col min="1997" max="1997" width="0" style="1" hidden="1" customWidth="1"/>
    <col min="1998" max="1998" width="17.7109375" style="1" customWidth="1"/>
    <col min="1999" max="1999" width="0" style="1" hidden="1" customWidth="1"/>
    <col min="2000" max="2000" width="22.28515625" style="1" customWidth="1"/>
    <col min="2001" max="2001" width="5.28515625" style="1" customWidth="1"/>
    <col min="2002" max="2002" width="36.28515625" style="1" customWidth="1"/>
    <col min="2003" max="2003" width="5.7109375" style="1" customWidth="1"/>
    <col min="2004" max="2004" width="0" style="1" hidden="1" customWidth="1"/>
    <col min="2005" max="2005" width="20.7109375" style="1" customWidth="1"/>
    <col min="2006" max="2006" width="4.85546875" style="1" customWidth="1"/>
    <col min="2007" max="2007" width="0" style="1" hidden="1" customWidth="1"/>
    <col min="2008" max="2008" width="24.7109375" style="1" customWidth="1"/>
    <col min="2009" max="2009" width="12.28515625" style="1" customWidth="1"/>
    <col min="2010" max="2010" width="0" style="1" hidden="1" customWidth="1"/>
    <col min="2011" max="2011" width="3.42578125" style="1" customWidth="1"/>
    <col min="2012" max="2012" width="0" style="1" hidden="1" customWidth="1"/>
    <col min="2013" max="2013" width="17.7109375" style="1" customWidth="1"/>
    <col min="2014" max="2014" width="3.42578125" style="1" customWidth="1"/>
    <col min="2015" max="2015" width="0" style="1" hidden="1" customWidth="1"/>
    <col min="2016" max="2016" width="23.7109375" style="1" customWidth="1"/>
    <col min="2017" max="2017" width="10" style="1" customWidth="1"/>
    <col min="2018" max="2018" width="0" style="1" hidden="1" customWidth="1"/>
    <col min="2019" max="2020" width="14.7109375" style="1" customWidth="1"/>
    <col min="2021" max="2021" width="12.85546875" style="1" customWidth="1"/>
    <col min="2022" max="2022" width="3.28515625" style="1" customWidth="1"/>
    <col min="2023" max="2023" width="30.28515625" style="1" customWidth="1"/>
    <col min="2024" max="2024" width="5" style="1" customWidth="1"/>
    <col min="2025" max="2025" width="0" style="1" hidden="1" customWidth="1"/>
    <col min="2026" max="2026" width="14.28515625" style="1" customWidth="1"/>
    <col min="2027" max="2027" width="5.7109375" style="1" customWidth="1"/>
    <col min="2028" max="2028" width="0" style="1" hidden="1" customWidth="1"/>
    <col min="2029" max="2029" width="17.28515625" style="1" customWidth="1"/>
    <col min="2030" max="2030" width="12.7109375" style="1" customWidth="1"/>
    <col min="2031" max="2031" width="0" style="1" hidden="1" customWidth="1"/>
    <col min="2032" max="2032" width="5.28515625" style="1" customWidth="1"/>
    <col min="2033" max="2033" width="0" style="1" hidden="1" customWidth="1"/>
    <col min="2034" max="2034" width="17" style="1" customWidth="1"/>
    <col min="2035" max="2035" width="6.28515625" style="1" customWidth="1"/>
    <col min="2036" max="2036" width="0" style="1" hidden="1" customWidth="1"/>
    <col min="2037" max="2037" width="14.28515625" style="1" customWidth="1"/>
    <col min="2038" max="2038" width="7.5703125" style="1" customWidth="1"/>
    <col min="2039" max="2039" width="0" style="1" hidden="1" customWidth="1"/>
    <col min="2040" max="2041" width="14.28515625" style="1" customWidth="1"/>
    <col min="2042" max="2042" width="20.85546875" style="1" customWidth="1"/>
    <col min="2043" max="2043" width="14.42578125" style="1" customWidth="1"/>
    <col min="2044" max="2044" width="15" style="1" customWidth="1"/>
    <col min="2045" max="2045" width="2.7109375" style="1" customWidth="1"/>
    <col min="2046" max="2046" width="11.7109375" style="1" customWidth="1"/>
    <col min="2047" max="2047" width="11.5703125" style="1" customWidth="1"/>
    <col min="2048" max="2048" width="2.28515625" style="1" customWidth="1"/>
    <col min="2049" max="2049" width="41" style="1" customWidth="1"/>
    <col min="2050" max="2050" width="14.28515625" style="1" customWidth="1"/>
    <col min="2051" max="2052" width="11.5703125" style="1" customWidth="1"/>
    <col min="2053" max="2053" width="21.85546875" style="1" customWidth="1"/>
    <col min="2054" max="2245" width="11.42578125" style="1"/>
    <col min="2246" max="2246" width="21.85546875" style="1" customWidth="1"/>
    <col min="2247" max="2247" width="13.85546875" style="1" customWidth="1"/>
    <col min="2248" max="2248" width="38.7109375" style="1" customWidth="1"/>
    <col min="2249" max="2249" width="3" style="1" bestFit="1" customWidth="1"/>
    <col min="2250" max="2250" width="32.28515625" style="1" customWidth="1"/>
    <col min="2251" max="2251" width="46.28515625" style="1" customWidth="1"/>
    <col min="2252" max="2252" width="19" style="1" customWidth="1"/>
    <col min="2253" max="2253" width="0" style="1" hidden="1" customWidth="1"/>
    <col min="2254" max="2254" width="17.7109375" style="1" customWidth="1"/>
    <col min="2255" max="2255" width="0" style="1" hidden="1" customWidth="1"/>
    <col min="2256" max="2256" width="22.28515625" style="1" customWidth="1"/>
    <col min="2257" max="2257" width="5.28515625" style="1" customWidth="1"/>
    <col min="2258" max="2258" width="36.28515625" style="1" customWidth="1"/>
    <col min="2259" max="2259" width="5.7109375" style="1" customWidth="1"/>
    <col min="2260" max="2260" width="0" style="1" hidden="1" customWidth="1"/>
    <col min="2261" max="2261" width="20.7109375" style="1" customWidth="1"/>
    <col min="2262" max="2262" width="4.85546875" style="1" customWidth="1"/>
    <col min="2263" max="2263" width="0" style="1" hidden="1" customWidth="1"/>
    <col min="2264" max="2264" width="24.7109375" style="1" customWidth="1"/>
    <col min="2265" max="2265" width="12.28515625" style="1" customWidth="1"/>
    <col min="2266" max="2266" width="0" style="1" hidden="1" customWidth="1"/>
    <col min="2267" max="2267" width="3.42578125" style="1" customWidth="1"/>
    <col min="2268" max="2268" width="0" style="1" hidden="1" customWidth="1"/>
    <col min="2269" max="2269" width="17.7109375" style="1" customWidth="1"/>
    <col min="2270" max="2270" width="3.42578125" style="1" customWidth="1"/>
    <col min="2271" max="2271" width="0" style="1" hidden="1" customWidth="1"/>
    <col min="2272" max="2272" width="23.7109375" style="1" customWidth="1"/>
    <col min="2273" max="2273" width="10" style="1" customWidth="1"/>
    <col min="2274" max="2274" width="0" style="1" hidden="1" customWidth="1"/>
    <col min="2275" max="2276" width="14.7109375" style="1" customWidth="1"/>
    <col min="2277" max="2277" width="12.85546875" style="1" customWidth="1"/>
    <col min="2278" max="2278" width="3.28515625" style="1" customWidth="1"/>
    <col min="2279" max="2279" width="30.28515625" style="1" customWidth="1"/>
    <col min="2280" max="2280" width="5" style="1" customWidth="1"/>
    <col min="2281" max="2281" width="0" style="1" hidden="1" customWidth="1"/>
    <col min="2282" max="2282" width="14.28515625" style="1" customWidth="1"/>
    <col min="2283" max="2283" width="5.7109375" style="1" customWidth="1"/>
    <col min="2284" max="2284" width="0" style="1" hidden="1" customWidth="1"/>
    <col min="2285" max="2285" width="17.28515625" style="1" customWidth="1"/>
    <col min="2286" max="2286" width="12.7109375" style="1" customWidth="1"/>
    <col min="2287" max="2287" width="0" style="1" hidden="1" customWidth="1"/>
    <col min="2288" max="2288" width="5.28515625" style="1" customWidth="1"/>
    <col min="2289" max="2289" width="0" style="1" hidden="1" customWidth="1"/>
    <col min="2290" max="2290" width="17" style="1" customWidth="1"/>
    <col min="2291" max="2291" width="6.28515625" style="1" customWidth="1"/>
    <col min="2292" max="2292" width="0" style="1" hidden="1" customWidth="1"/>
    <col min="2293" max="2293" width="14.28515625" style="1" customWidth="1"/>
    <col min="2294" max="2294" width="7.5703125" style="1" customWidth="1"/>
    <col min="2295" max="2295" width="0" style="1" hidden="1" customWidth="1"/>
    <col min="2296" max="2297" width="14.28515625" style="1" customWidth="1"/>
    <col min="2298" max="2298" width="20.85546875" style="1" customWidth="1"/>
    <col min="2299" max="2299" width="14.42578125" style="1" customWidth="1"/>
    <col min="2300" max="2300" width="15" style="1" customWidth="1"/>
    <col min="2301" max="2301" width="2.7109375" style="1" customWidth="1"/>
    <col min="2302" max="2302" width="11.7109375" style="1" customWidth="1"/>
    <col min="2303" max="2303" width="11.5703125" style="1" customWidth="1"/>
    <col min="2304" max="2304" width="2.28515625" style="1" customWidth="1"/>
    <col min="2305" max="2305" width="41" style="1" customWidth="1"/>
    <col min="2306" max="2306" width="14.28515625" style="1" customWidth="1"/>
    <col min="2307" max="2308" width="11.5703125" style="1" customWidth="1"/>
    <col min="2309" max="2309" width="21.85546875" style="1" customWidth="1"/>
    <col min="2310" max="2501" width="11.42578125" style="1"/>
    <col min="2502" max="2502" width="21.85546875" style="1" customWidth="1"/>
    <col min="2503" max="2503" width="13.85546875" style="1" customWidth="1"/>
    <col min="2504" max="2504" width="38.7109375" style="1" customWidth="1"/>
    <col min="2505" max="2505" width="3" style="1" bestFit="1" customWidth="1"/>
    <col min="2506" max="2506" width="32.28515625" style="1" customWidth="1"/>
    <col min="2507" max="2507" width="46.28515625" style="1" customWidth="1"/>
    <col min="2508" max="2508" width="19" style="1" customWidth="1"/>
    <col min="2509" max="2509" width="0" style="1" hidden="1" customWidth="1"/>
    <col min="2510" max="2510" width="17.7109375" style="1" customWidth="1"/>
    <col min="2511" max="2511" width="0" style="1" hidden="1" customWidth="1"/>
    <col min="2512" max="2512" width="22.28515625" style="1" customWidth="1"/>
    <col min="2513" max="2513" width="5.28515625" style="1" customWidth="1"/>
    <col min="2514" max="2514" width="36.28515625" style="1" customWidth="1"/>
    <col min="2515" max="2515" width="5.7109375" style="1" customWidth="1"/>
    <col min="2516" max="2516" width="0" style="1" hidden="1" customWidth="1"/>
    <col min="2517" max="2517" width="20.7109375" style="1" customWidth="1"/>
    <col min="2518" max="2518" width="4.85546875" style="1" customWidth="1"/>
    <col min="2519" max="2519" width="0" style="1" hidden="1" customWidth="1"/>
    <col min="2520" max="2520" width="24.7109375" style="1" customWidth="1"/>
    <col min="2521" max="2521" width="12.28515625" style="1" customWidth="1"/>
    <col min="2522" max="2522" width="0" style="1" hidden="1" customWidth="1"/>
    <col min="2523" max="2523" width="3.42578125" style="1" customWidth="1"/>
    <col min="2524" max="2524" width="0" style="1" hidden="1" customWidth="1"/>
    <col min="2525" max="2525" width="17.7109375" style="1" customWidth="1"/>
    <col min="2526" max="2526" width="3.42578125" style="1" customWidth="1"/>
    <col min="2527" max="2527" width="0" style="1" hidden="1" customWidth="1"/>
    <col min="2528" max="2528" width="23.7109375" style="1" customWidth="1"/>
    <col min="2529" max="2529" width="10" style="1" customWidth="1"/>
    <col min="2530" max="2530" width="0" style="1" hidden="1" customWidth="1"/>
    <col min="2531" max="2532" width="14.7109375" style="1" customWidth="1"/>
    <col min="2533" max="2533" width="12.85546875" style="1" customWidth="1"/>
    <col min="2534" max="2534" width="3.28515625" style="1" customWidth="1"/>
    <col min="2535" max="2535" width="30.28515625" style="1" customWidth="1"/>
    <col min="2536" max="2536" width="5" style="1" customWidth="1"/>
    <col min="2537" max="2537" width="0" style="1" hidden="1" customWidth="1"/>
    <col min="2538" max="2538" width="14.28515625" style="1" customWidth="1"/>
    <col min="2539" max="2539" width="5.7109375" style="1" customWidth="1"/>
    <col min="2540" max="2540" width="0" style="1" hidden="1" customWidth="1"/>
    <col min="2541" max="2541" width="17.28515625" style="1" customWidth="1"/>
    <col min="2542" max="2542" width="12.7109375" style="1" customWidth="1"/>
    <col min="2543" max="2543" width="0" style="1" hidden="1" customWidth="1"/>
    <col min="2544" max="2544" width="5.28515625" style="1" customWidth="1"/>
    <col min="2545" max="2545" width="0" style="1" hidden="1" customWidth="1"/>
    <col min="2546" max="2546" width="17" style="1" customWidth="1"/>
    <col min="2547" max="2547" width="6.28515625" style="1" customWidth="1"/>
    <col min="2548" max="2548" width="0" style="1" hidden="1" customWidth="1"/>
    <col min="2549" max="2549" width="14.28515625" style="1" customWidth="1"/>
    <col min="2550" max="2550" width="7.5703125" style="1" customWidth="1"/>
    <col min="2551" max="2551" width="0" style="1" hidden="1" customWidth="1"/>
    <col min="2552" max="2553" width="14.28515625" style="1" customWidth="1"/>
    <col min="2554" max="2554" width="20.85546875" style="1" customWidth="1"/>
    <col min="2555" max="2555" width="14.42578125" style="1" customWidth="1"/>
    <col min="2556" max="2556" width="15" style="1" customWidth="1"/>
    <col min="2557" max="2557" width="2.7109375" style="1" customWidth="1"/>
    <col min="2558" max="2558" width="11.7109375" style="1" customWidth="1"/>
    <col min="2559" max="2559" width="11.5703125" style="1" customWidth="1"/>
    <col min="2560" max="2560" width="2.28515625" style="1" customWidth="1"/>
    <col min="2561" max="2561" width="41" style="1" customWidth="1"/>
    <col min="2562" max="2562" width="14.28515625" style="1" customWidth="1"/>
    <col min="2563" max="2564" width="11.5703125" style="1" customWidth="1"/>
    <col min="2565" max="2565" width="21.85546875" style="1" customWidth="1"/>
    <col min="2566" max="2757" width="11.42578125" style="1"/>
    <col min="2758" max="2758" width="21.85546875" style="1" customWidth="1"/>
    <col min="2759" max="2759" width="13.85546875" style="1" customWidth="1"/>
    <col min="2760" max="2760" width="38.7109375" style="1" customWidth="1"/>
    <col min="2761" max="2761" width="3" style="1" bestFit="1" customWidth="1"/>
    <col min="2762" max="2762" width="32.28515625" style="1" customWidth="1"/>
    <col min="2763" max="2763" width="46.28515625" style="1" customWidth="1"/>
    <col min="2764" max="2764" width="19" style="1" customWidth="1"/>
    <col min="2765" max="2765" width="0" style="1" hidden="1" customWidth="1"/>
    <col min="2766" max="2766" width="17.7109375" style="1" customWidth="1"/>
    <col min="2767" max="2767" width="0" style="1" hidden="1" customWidth="1"/>
    <col min="2768" max="2768" width="22.28515625" style="1" customWidth="1"/>
    <col min="2769" max="2769" width="5.28515625" style="1" customWidth="1"/>
    <col min="2770" max="2770" width="36.28515625" style="1" customWidth="1"/>
    <col min="2771" max="2771" width="5.7109375" style="1" customWidth="1"/>
    <col min="2772" max="2772" width="0" style="1" hidden="1" customWidth="1"/>
    <col min="2773" max="2773" width="20.7109375" style="1" customWidth="1"/>
    <col min="2774" max="2774" width="4.85546875" style="1" customWidth="1"/>
    <col min="2775" max="2775" width="0" style="1" hidden="1" customWidth="1"/>
    <col min="2776" max="2776" width="24.7109375" style="1" customWidth="1"/>
    <col min="2777" max="2777" width="12.28515625" style="1" customWidth="1"/>
    <col min="2778" max="2778" width="0" style="1" hidden="1" customWidth="1"/>
    <col min="2779" max="2779" width="3.42578125" style="1" customWidth="1"/>
    <col min="2780" max="2780" width="0" style="1" hidden="1" customWidth="1"/>
    <col min="2781" max="2781" width="17.7109375" style="1" customWidth="1"/>
    <col min="2782" max="2782" width="3.42578125" style="1" customWidth="1"/>
    <col min="2783" max="2783" width="0" style="1" hidden="1" customWidth="1"/>
    <col min="2784" max="2784" width="23.7109375" style="1" customWidth="1"/>
    <col min="2785" max="2785" width="10" style="1" customWidth="1"/>
    <col min="2786" max="2786" width="0" style="1" hidden="1" customWidth="1"/>
    <col min="2787" max="2788" width="14.7109375" style="1" customWidth="1"/>
    <col min="2789" max="2789" width="12.85546875" style="1" customWidth="1"/>
    <col min="2790" max="2790" width="3.28515625" style="1" customWidth="1"/>
    <col min="2791" max="2791" width="30.28515625" style="1" customWidth="1"/>
    <col min="2792" max="2792" width="5" style="1" customWidth="1"/>
    <col min="2793" max="2793" width="0" style="1" hidden="1" customWidth="1"/>
    <col min="2794" max="2794" width="14.28515625" style="1" customWidth="1"/>
    <col min="2795" max="2795" width="5.7109375" style="1" customWidth="1"/>
    <col min="2796" max="2796" width="0" style="1" hidden="1" customWidth="1"/>
    <col min="2797" max="2797" width="17.28515625" style="1" customWidth="1"/>
    <col min="2798" max="2798" width="12.7109375" style="1" customWidth="1"/>
    <col min="2799" max="2799" width="0" style="1" hidden="1" customWidth="1"/>
    <col min="2800" max="2800" width="5.28515625" style="1" customWidth="1"/>
    <col min="2801" max="2801" width="0" style="1" hidden="1" customWidth="1"/>
    <col min="2802" max="2802" width="17" style="1" customWidth="1"/>
    <col min="2803" max="2803" width="6.28515625" style="1" customWidth="1"/>
    <col min="2804" max="2804" width="0" style="1" hidden="1" customWidth="1"/>
    <col min="2805" max="2805" width="14.28515625" style="1" customWidth="1"/>
    <col min="2806" max="2806" width="7.5703125" style="1" customWidth="1"/>
    <col min="2807" max="2807" width="0" style="1" hidden="1" customWidth="1"/>
    <col min="2808" max="2809" width="14.28515625" style="1" customWidth="1"/>
    <col min="2810" max="2810" width="20.85546875" style="1" customWidth="1"/>
    <col min="2811" max="2811" width="14.42578125" style="1" customWidth="1"/>
    <col min="2812" max="2812" width="15" style="1" customWidth="1"/>
    <col min="2813" max="2813" width="2.7109375" style="1" customWidth="1"/>
    <col min="2814" max="2814" width="11.7109375" style="1" customWidth="1"/>
    <col min="2815" max="2815" width="11.5703125" style="1" customWidth="1"/>
    <col min="2816" max="2816" width="2.28515625" style="1" customWidth="1"/>
    <col min="2817" max="2817" width="41" style="1" customWidth="1"/>
    <col min="2818" max="2818" width="14.28515625" style="1" customWidth="1"/>
    <col min="2819" max="2820" width="11.5703125" style="1" customWidth="1"/>
    <col min="2821" max="2821" width="21.85546875" style="1" customWidth="1"/>
    <col min="2822" max="3013" width="11.42578125" style="1"/>
    <col min="3014" max="3014" width="21.85546875" style="1" customWidth="1"/>
    <col min="3015" max="3015" width="13.85546875" style="1" customWidth="1"/>
    <col min="3016" max="3016" width="38.7109375" style="1" customWidth="1"/>
    <col min="3017" max="3017" width="3" style="1" bestFit="1" customWidth="1"/>
    <col min="3018" max="3018" width="32.28515625" style="1" customWidth="1"/>
    <col min="3019" max="3019" width="46.28515625" style="1" customWidth="1"/>
    <col min="3020" max="3020" width="19" style="1" customWidth="1"/>
    <col min="3021" max="3021" width="0" style="1" hidden="1" customWidth="1"/>
    <col min="3022" max="3022" width="17.7109375" style="1" customWidth="1"/>
    <col min="3023" max="3023" width="0" style="1" hidden="1" customWidth="1"/>
    <col min="3024" max="3024" width="22.28515625" style="1" customWidth="1"/>
    <col min="3025" max="3025" width="5.28515625" style="1" customWidth="1"/>
    <col min="3026" max="3026" width="36.28515625" style="1" customWidth="1"/>
    <col min="3027" max="3027" width="5.7109375" style="1" customWidth="1"/>
    <col min="3028" max="3028" width="0" style="1" hidden="1" customWidth="1"/>
    <col min="3029" max="3029" width="20.7109375" style="1" customWidth="1"/>
    <col min="3030" max="3030" width="4.85546875" style="1" customWidth="1"/>
    <col min="3031" max="3031" width="0" style="1" hidden="1" customWidth="1"/>
    <col min="3032" max="3032" width="24.7109375" style="1" customWidth="1"/>
    <col min="3033" max="3033" width="12.28515625" style="1" customWidth="1"/>
    <col min="3034" max="3034" width="0" style="1" hidden="1" customWidth="1"/>
    <col min="3035" max="3035" width="3.42578125" style="1" customWidth="1"/>
    <col min="3036" max="3036" width="0" style="1" hidden="1" customWidth="1"/>
    <col min="3037" max="3037" width="17.7109375" style="1" customWidth="1"/>
    <col min="3038" max="3038" width="3.42578125" style="1" customWidth="1"/>
    <col min="3039" max="3039" width="0" style="1" hidden="1" customWidth="1"/>
    <col min="3040" max="3040" width="23.7109375" style="1" customWidth="1"/>
    <col min="3041" max="3041" width="10" style="1" customWidth="1"/>
    <col min="3042" max="3042" width="0" style="1" hidden="1" customWidth="1"/>
    <col min="3043" max="3044" width="14.7109375" style="1" customWidth="1"/>
    <col min="3045" max="3045" width="12.85546875" style="1" customWidth="1"/>
    <col min="3046" max="3046" width="3.28515625" style="1" customWidth="1"/>
    <col min="3047" max="3047" width="30.28515625" style="1" customWidth="1"/>
    <col min="3048" max="3048" width="5" style="1" customWidth="1"/>
    <col min="3049" max="3049" width="0" style="1" hidden="1" customWidth="1"/>
    <col min="3050" max="3050" width="14.28515625" style="1" customWidth="1"/>
    <col min="3051" max="3051" width="5.7109375" style="1" customWidth="1"/>
    <col min="3052" max="3052" width="0" style="1" hidden="1" customWidth="1"/>
    <col min="3053" max="3053" width="17.28515625" style="1" customWidth="1"/>
    <col min="3054" max="3054" width="12.7109375" style="1" customWidth="1"/>
    <col min="3055" max="3055" width="0" style="1" hidden="1" customWidth="1"/>
    <col min="3056" max="3056" width="5.28515625" style="1" customWidth="1"/>
    <col min="3057" max="3057" width="0" style="1" hidden="1" customWidth="1"/>
    <col min="3058" max="3058" width="17" style="1" customWidth="1"/>
    <col min="3059" max="3059" width="6.28515625" style="1" customWidth="1"/>
    <col min="3060" max="3060" width="0" style="1" hidden="1" customWidth="1"/>
    <col min="3061" max="3061" width="14.28515625" style="1" customWidth="1"/>
    <col min="3062" max="3062" width="7.5703125" style="1" customWidth="1"/>
    <col min="3063" max="3063" width="0" style="1" hidden="1" customWidth="1"/>
    <col min="3064" max="3065" width="14.28515625" style="1" customWidth="1"/>
    <col min="3066" max="3066" width="20.85546875" style="1" customWidth="1"/>
    <col min="3067" max="3067" width="14.42578125" style="1" customWidth="1"/>
    <col min="3068" max="3068" width="15" style="1" customWidth="1"/>
    <col min="3069" max="3069" width="2.7109375" style="1" customWidth="1"/>
    <col min="3070" max="3070" width="11.7109375" style="1" customWidth="1"/>
    <col min="3071" max="3071" width="11.5703125" style="1" customWidth="1"/>
    <col min="3072" max="3072" width="2.28515625" style="1" customWidth="1"/>
    <col min="3073" max="3073" width="41" style="1" customWidth="1"/>
    <col min="3074" max="3074" width="14.28515625" style="1" customWidth="1"/>
    <col min="3075" max="3076" width="11.5703125" style="1" customWidth="1"/>
    <col min="3077" max="3077" width="21.85546875" style="1" customWidth="1"/>
    <col min="3078" max="3269" width="11.42578125" style="1"/>
    <col min="3270" max="3270" width="21.85546875" style="1" customWidth="1"/>
    <col min="3271" max="3271" width="13.85546875" style="1" customWidth="1"/>
    <col min="3272" max="3272" width="38.7109375" style="1" customWidth="1"/>
    <col min="3273" max="3273" width="3" style="1" bestFit="1" customWidth="1"/>
    <col min="3274" max="3274" width="32.28515625" style="1" customWidth="1"/>
    <col min="3275" max="3275" width="46.28515625" style="1" customWidth="1"/>
    <col min="3276" max="3276" width="19" style="1" customWidth="1"/>
    <col min="3277" max="3277" width="0" style="1" hidden="1" customWidth="1"/>
    <col min="3278" max="3278" width="17.7109375" style="1" customWidth="1"/>
    <col min="3279" max="3279" width="0" style="1" hidden="1" customWidth="1"/>
    <col min="3280" max="3280" width="22.28515625" style="1" customWidth="1"/>
    <col min="3281" max="3281" width="5.28515625" style="1" customWidth="1"/>
    <col min="3282" max="3282" width="36.28515625" style="1" customWidth="1"/>
    <col min="3283" max="3283" width="5.7109375" style="1" customWidth="1"/>
    <col min="3284" max="3284" width="0" style="1" hidden="1" customWidth="1"/>
    <col min="3285" max="3285" width="20.7109375" style="1" customWidth="1"/>
    <col min="3286" max="3286" width="4.85546875" style="1" customWidth="1"/>
    <col min="3287" max="3287" width="0" style="1" hidden="1" customWidth="1"/>
    <col min="3288" max="3288" width="24.7109375" style="1" customWidth="1"/>
    <col min="3289" max="3289" width="12.28515625" style="1" customWidth="1"/>
    <col min="3290" max="3290" width="0" style="1" hidden="1" customWidth="1"/>
    <col min="3291" max="3291" width="3.42578125" style="1" customWidth="1"/>
    <col min="3292" max="3292" width="0" style="1" hidden="1" customWidth="1"/>
    <col min="3293" max="3293" width="17.7109375" style="1" customWidth="1"/>
    <col min="3294" max="3294" width="3.42578125" style="1" customWidth="1"/>
    <col min="3295" max="3295" width="0" style="1" hidden="1" customWidth="1"/>
    <col min="3296" max="3296" width="23.7109375" style="1" customWidth="1"/>
    <col min="3297" max="3297" width="10" style="1" customWidth="1"/>
    <col min="3298" max="3298" width="0" style="1" hidden="1" customWidth="1"/>
    <col min="3299" max="3300" width="14.7109375" style="1" customWidth="1"/>
    <col min="3301" max="3301" width="12.85546875" style="1" customWidth="1"/>
    <col min="3302" max="3302" width="3.28515625" style="1" customWidth="1"/>
    <col min="3303" max="3303" width="30.28515625" style="1" customWidth="1"/>
    <col min="3304" max="3304" width="5" style="1" customWidth="1"/>
    <col min="3305" max="3305" width="0" style="1" hidden="1" customWidth="1"/>
    <col min="3306" max="3306" width="14.28515625" style="1" customWidth="1"/>
    <col min="3307" max="3307" width="5.7109375" style="1" customWidth="1"/>
    <col min="3308" max="3308" width="0" style="1" hidden="1" customWidth="1"/>
    <col min="3309" max="3309" width="17.28515625" style="1" customWidth="1"/>
    <col min="3310" max="3310" width="12.7109375" style="1" customWidth="1"/>
    <col min="3311" max="3311" width="0" style="1" hidden="1" customWidth="1"/>
    <col min="3312" max="3312" width="5.28515625" style="1" customWidth="1"/>
    <col min="3313" max="3313" width="0" style="1" hidden="1" customWidth="1"/>
    <col min="3314" max="3314" width="17" style="1" customWidth="1"/>
    <col min="3315" max="3315" width="6.28515625" style="1" customWidth="1"/>
    <col min="3316" max="3316" width="0" style="1" hidden="1" customWidth="1"/>
    <col min="3317" max="3317" width="14.28515625" style="1" customWidth="1"/>
    <col min="3318" max="3318" width="7.5703125" style="1" customWidth="1"/>
    <col min="3319" max="3319" width="0" style="1" hidden="1" customWidth="1"/>
    <col min="3320" max="3321" width="14.28515625" style="1" customWidth="1"/>
    <col min="3322" max="3322" width="20.85546875" style="1" customWidth="1"/>
    <col min="3323" max="3323" width="14.42578125" style="1" customWidth="1"/>
    <col min="3324" max="3324" width="15" style="1" customWidth="1"/>
    <col min="3325" max="3325" width="2.7109375" style="1" customWidth="1"/>
    <col min="3326" max="3326" width="11.7109375" style="1" customWidth="1"/>
    <col min="3327" max="3327" width="11.5703125" style="1" customWidth="1"/>
    <col min="3328" max="3328" width="2.28515625" style="1" customWidth="1"/>
    <col min="3329" max="3329" width="41" style="1" customWidth="1"/>
    <col min="3330" max="3330" width="14.28515625" style="1" customWidth="1"/>
    <col min="3331" max="3332" width="11.5703125" style="1" customWidth="1"/>
    <col min="3333" max="3333" width="21.85546875" style="1" customWidth="1"/>
    <col min="3334" max="3525" width="11.42578125" style="1"/>
    <col min="3526" max="3526" width="21.85546875" style="1" customWidth="1"/>
    <col min="3527" max="3527" width="13.85546875" style="1" customWidth="1"/>
    <col min="3528" max="3528" width="38.7109375" style="1" customWidth="1"/>
    <col min="3529" max="3529" width="3" style="1" bestFit="1" customWidth="1"/>
    <col min="3530" max="3530" width="32.28515625" style="1" customWidth="1"/>
    <col min="3531" max="3531" width="46.28515625" style="1" customWidth="1"/>
    <col min="3532" max="3532" width="19" style="1" customWidth="1"/>
    <col min="3533" max="3533" width="0" style="1" hidden="1" customWidth="1"/>
    <col min="3534" max="3534" width="17.7109375" style="1" customWidth="1"/>
    <col min="3535" max="3535" width="0" style="1" hidden="1" customWidth="1"/>
    <col min="3536" max="3536" width="22.28515625" style="1" customWidth="1"/>
    <col min="3537" max="3537" width="5.28515625" style="1" customWidth="1"/>
    <col min="3538" max="3538" width="36.28515625" style="1" customWidth="1"/>
    <col min="3539" max="3539" width="5.7109375" style="1" customWidth="1"/>
    <col min="3540" max="3540" width="0" style="1" hidden="1" customWidth="1"/>
    <col min="3541" max="3541" width="20.7109375" style="1" customWidth="1"/>
    <col min="3542" max="3542" width="4.85546875" style="1" customWidth="1"/>
    <col min="3543" max="3543" width="0" style="1" hidden="1" customWidth="1"/>
    <col min="3544" max="3544" width="24.7109375" style="1" customWidth="1"/>
    <col min="3545" max="3545" width="12.28515625" style="1" customWidth="1"/>
    <col min="3546" max="3546" width="0" style="1" hidden="1" customWidth="1"/>
    <col min="3547" max="3547" width="3.42578125" style="1" customWidth="1"/>
    <col min="3548" max="3548" width="0" style="1" hidden="1" customWidth="1"/>
    <col min="3549" max="3549" width="17.7109375" style="1" customWidth="1"/>
    <col min="3550" max="3550" width="3.42578125" style="1" customWidth="1"/>
    <col min="3551" max="3551" width="0" style="1" hidden="1" customWidth="1"/>
    <col min="3552" max="3552" width="23.7109375" style="1" customWidth="1"/>
    <col min="3553" max="3553" width="10" style="1" customWidth="1"/>
    <col min="3554" max="3554" width="0" style="1" hidden="1" customWidth="1"/>
    <col min="3555" max="3556" width="14.7109375" style="1" customWidth="1"/>
    <col min="3557" max="3557" width="12.85546875" style="1" customWidth="1"/>
    <col min="3558" max="3558" width="3.28515625" style="1" customWidth="1"/>
    <col min="3559" max="3559" width="30.28515625" style="1" customWidth="1"/>
    <col min="3560" max="3560" width="5" style="1" customWidth="1"/>
    <col min="3561" max="3561" width="0" style="1" hidden="1" customWidth="1"/>
    <col min="3562" max="3562" width="14.28515625" style="1" customWidth="1"/>
    <col min="3563" max="3563" width="5.7109375" style="1" customWidth="1"/>
    <col min="3564" max="3564" width="0" style="1" hidden="1" customWidth="1"/>
    <col min="3565" max="3565" width="17.28515625" style="1" customWidth="1"/>
    <col min="3566" max="3566" width="12.7109375" style="1" customWidth="1"/>
    <col min="3567" max="3567" width="0" style="1" hidden="1" customWidth="1"/>
    <col min="3568" max="3568" width="5.28515625" style="1" customWidth="1"/>
    <col min="3569" max="3569" width="0" style="1" hidden="1" customWidth="1"/>
    <col min="3570" max="3570" width="17" style="1" customWidth="1"/>
    <col min="3571" max="3571" width="6.28515625" style="1" customWidth="1"/>
    <col min="3572" max="3572" width="0" style="1" hidden="1" customWidth="1"/>
    <col min="3573" max="3573" width="14.28515625" style="1" customWidth="1"/>
    <col min="3574" max="3574" width="7.5703125" style="1" customWidth="1"/>
    <col min="3575" max="3575" width="0" style="1" hidden="1" customWidth="1"/>
    <col min="3576" max="3577" width="14.28515625" style="1" customWidth="1"/>
    <col min="3578" max="3578" width="20.85546875" style="1" customWidth="1"/>
    <col min="3579" max="3579" width="14.42578125" style="1" customWidth="1"/>
    <col min="3580" max="3580" width="15" style="1" customWidth="1"/>
    <col min="3581" max="3581" width="2.7109375" style="1" customWidth="1"/>
    <col min="3582" max="3582" width="11.7109375" style="1" customWidth="1"/>
    <col min="3583" max="3583" width="11.5703125" style="1" customWidth="1"/>
    <col min="3584" max="3584" width="2.28515625" style="1" customWidth="1"/>
    <col min="3585" max="3585" width="41" style="1" customWidth="1"/>
    <col min="3586" max="3586" width="14.28515625" style="1" customWidth="1"/>
    <col min="3587" max="3588" width="11.5703125" style="1" customWidth="1"/>
    <col min="3589" max="3589" width="21.85546875" style="1" customWidth="1"/>
    <col min="3590" max="3781" width="11.42578125" style="1"/>
    <col min="3782" max="3782" width="21.85546875" style="1" customWidth="1"/>
    <col min="3783" max="3783" width="13.85546875" style="1" customWidth="1"/>
    <col min="3784" max="3784" width="38.7109375" style="1" customWidth="1"/>
    <col min="3785" max="3785" width="3" style="1" bestFit="1" customWidth="1"/>
    <col min="3786" max="3786" width="32.28515625" style="1" customWidth="1"/>
    <col min="3787" max="3787" width="46.28515625" style="1" customWidth="1"/>
    <col min="3788" max="3788" width="19" style="1" customWidth="1"/>
    <col min="3789" max="3789" width="0" style="1" hidden="1" customWidth="1"/>
    <col min="3790" max="3790" width="17.7109375" style="1" customWidth="1"/>
    <col min="3791" max="3791" width="0" style="1" hidden="1" customWidth="1"/>
    <col min="3792" max="3792" width="22.28515625" style="1" customWidth="1"/>
    <col min="3793" max="3793" width="5.28515625" style="1" customWidth="1"/>
    <col min="3794" max="3794" width="36.28515625" style="1" customWidth="1"/>
    <col min="3795" max="3795" width="5.7109375" style="1" customWidth="1"/>
    <col min="3796" max="3796" width="0" style="1" hidden="1" customWidth="1"/>
    <col min="3797" max="3797" width="20.7109375" style="1" customWidth="1"/>
    <col min="3798" max="3798" width="4.85546875" style="1" customWidth="1"/>
    <col min="3799" max="3799" width="0" style="1" hidden="1" customWidth="1"/>
    <col min="3800" max="3800" width="24.7109375" style="1" customWidth="1"/>
    <col min="3801" max="3801" width="12.28515625" style="1" customWidth="1"/>
    <col min="3802" max="3802" width="0" style="1" hidden="1" customWidth="1"/>
    <col min="3803" max="3803" width="3.42578125" style="1" customWidth="1"/>
    <col min="3804" max="3804" width="0" style="1" hidden="1" customWidth="1"/>
    <col min="3805" max="3805" width="17.7109375" style="1" customWidth="1"/>
    <col min="3806" max="3806" width="3.42578125" style="1" customWidth="1"/>
    <col min="3807" max="3807" width="0" style="1" hidden="1" customWidth="1"/>
    <col min="3808" max="3808" width="23.7109375" style="1" customWidth="1"/>
    <col min="3809" max="3809" width="10" style="1" customWidth="1"/>
    <col min="3810" max="3810" width="0" style="1" hidden="1" customWidth="1"/>
    <col min="3811" max="3812" width="14.7109375" style="1" customWidth="1"/>
    <col min="3813" max="3813" width="12.85546875" style="1" customWidth="1"/>
    <col min="3814" max="3814" width="3.28515625" style="1" customWidth="1"/>
    <col min="3815" max="3815" width="30.28515625" style="1" customWidth="1"/>
    <col min="3816" max="3816" width="5" style="1" customWidth="1"/>
    <col min="3817" max="3817" width="0" style="1" hidden="1" customWidth="1"/>
    <col min="3818" max="3818" width="14.28515625" style="1" customWidth="1"/>
    <col min="3819" max="3819" width="5.7109375" style="1" customWidth="1"/>
    <col min="3820" max="3820" width="0" style="1" hidden="1" customWidth="1"/>
    <col min="3821" max="3821" width="17.28515625" style="1" customWidth="1"/>
    <col min="3822" max="3822" width="12.7109375" style="1" customWidth="1"/>
    <col min="3823" max="3823" width="0" style="1" hidden="1" customWidth="1"/>
    <col min="3824" max="3824" width="5.28515625" style="1" customWidth="1"/>
    <col min="3825" max="3825" width="0" style="1" hidden="1" customWidth="1"/>
    <col min="3826" max="3826" width="17" style="1" customWidth="1"/>
    <col min="3827" max="3827" width="6.28515625" style="1" customWidth="1"/>
    <col min="3828" max="3828" width="0" style="1" hidden="1" customWidth="1"/>
    <col min="3829" max="3829" width="14.28515625" style="1" customWidth="1"/>
    <col min="3830" max="3830" width="7.5703125" style="1" customWidth="1"/>
    <col min="3831" max="3831" width="0" style="1" hidden="1" customWidth="1"/>
    <col min="3832" max="3833" width="14.28515625" style="1" customWidth="1"/>
    <col min="3834" max="3834" width="20.85546875" style="1" customWidth="1"/>
    <col min="3835" max="3835" width="14.42578125" style="1" customWidth="1"/>
    <col min="3836" max="3836" width="15" style="1" customWidth="1"/>
    <col min="3837" max="3837" width="2.7109375" style="1" customWidth="1"/>
    <col min="3838" max="3838" width="11.7109375" style="1" customWidth="1"/>
    <col min="3839" max="3839" width="11.5703125" style="1" customWidth="1"/>
    <col min="3840" max="3840" width="2.28515625" style="1" customWidth="1"/>
    <col min="3841" max="3841" width="41" style="1" customWidth="1"/>
    <col min="3842" max="3842" width="14.28515625" style="1" customWidth="1"/>
    <col min="3843" max="3844" width="11.5703125" style="1" customWidth="1"/>
    <col min="3845" max="3845" width="21.85546875" style="1" customWidth="1"/>
    <col min="3846" max="4037" width="11.42578125" style="1"/>
    <col min="4038" max="4038" width="21.85546875" style="1" customWidth="1"/>
    <col min="4039" max="4039" width="13.85546875" style="1" customWidth="1"/>
    <col min="4040" max="4040" width="38.7109375" style="1" customWidth="1"/>
    <col min="4041" max="4041" width="3" style="1" bestFit="1" customWidth="1"/>
    <col min="4042" max="4042" width="32.28515625" style="1" customWidth="1"/>
    <col min="4043" max="4043" width="46.28515625" style="1" customWidth="1"/>
    <col min="4044" max="4044" width="19" style="1" customWidth="1"/>
    <col min="4045" max="4045" width="0" style="1" hidden="1" customWidth="1"/>
    <col min="4046" max="4046" width="17.7109375" style="1" customWidth="1"/>
    <col min="4047" max="4047" width="0" style="1" hidden="1" customWidth="1"/>
    <col min="4048" max="4048" width="22.28515625" style="1" customWidth="1"/>
    <col min="4049" max="4049" width="5.28515625" style="1" customWidth="1"/>
    <col min="4050" max="4050" width="36.28515625" style="1" customWidth="1"/>
    <col min="4051" max="4051" width="5.7109375" style="1" customWidth="1"/>
    <col min="4052" max="4052" width="0" style="1" hidden="1" customWidth="1"/>
    <col min="4053" max="4053" width="20.7109375" style="1" customWidth="1"/>
    <col min="4054" max="4054" width="4.85546875" style="1" customWidth="1"/>
    <col min="4055" max="4055" width="0" style="1" hidden="1" customWidth="1"/>
    <col min="4056" max="4056" width="24.7109375" style="1" customWidth="1"/>
    <col min="4057" max="4057" width="12.28515625" style="1" customWidth="1"/>
    <col min="4058" max="4058" width="0" style="1" hidden="1" customWidth="1"/>
    <col min="4059" max="4059" width="3.42578125" style="1" customWidth="1"/>
    <col min="4060" max="4060" width="0" style="1" hidden="1" customWidth="1"/>
    <col min="4061" max="4061" width="17.7109375" style="1" customWidth="1"/>
    <col min="4062" max="4062" width="3.42578125" style="1" customWidth="1"/>
    <col min="4063" max="4063" width="0" style="1" hidden="1" customWidth="1"/>
    <col min="4064" max="4064" width="23.7109375" style="1" customWidth="1"/>
    <col min="4065" max="4065" width="10" style="1" customWidth="1"/>
    <col min="4066" max="4066" width="0" style="1" hidden="1" customWidth="1"/>
    <col min="4067" max="4068" width="14.7109375" style="1" customWidth="1"/>
    <col min="4069" max="4069" width="12.85546875" style="1" customWidth="1"/>
    <col min="4070" max="4070" width="3.28515625" style="1" customWidth="1"/>
    <col min="4071" max="4071" width="30.28515625" style="1" customWidth="1"/>
    <col min="4072" max="4072" width="5" style="1" customWidth="1"/>
    <col min="4073" max="4073" width="0" style="1" hidden="1" customWidth="1"/>
    <col min="4074" max="4074" width="14.28515625" style="1" customWidth="1"/>
    <col min="4075" max="4075" width="5.7109375" style="1" customWidth="1"/>
    <col min="4076" max="4076" width="0" style="1" hidden="1" customWidth="1"/>
    <col min="4077" max="4077" width="17.28515625" style="1" customWidth="1"/>
    <col min="4078" max="4078" width="12.7109375" style="1" customWidth="1"/>
    <col min="4079" max="4079" width="0" style="1" hidden="1" customWidth="1"/>
    <col min="4080" max="4080" width="5.28515625" style="1" customWidth="1"/>
    <col min="4081" max="4081" width="0" style="1" hidden="1" customWidth="1"/>
    <col min="4082" max="4082" width="17" style="1" customWidth="1"/>
    <col min="4083" max="4083" width="6.28515625" style="1" customWidth="1"/>
    <col min="4084" max="4084" width="0" style="1" hidden="1" customWidth="1"/>
    <col min="4085" max="4085" width="14.28515625" style="1" customWidth="1"/>
    <col min="4086" max="4086" width="7.5703125" style="1" customWidth="1"/>
    <col min="4087" max="4087" width="0" style="1" hidden="1" customWidth="1"/>
    <col min="4088" max="4089" width="14.28515625" style="1" customWidth="1"/>
    <col min="4090" max="4090" width="20.85546875" style="1" customWidth="1"/>
    <col min="4091" max="4091" width="14.42578125" style="1" customWidth="1"/>
    <col min="4092" max="4092" width="15" style="1" customWidth="1"/>
    <col min="4093" max="4093" width="2.7109375" style="1" customWidth="1"/>
    <col min="4094" max="4094" width="11.7109375" style="1" customWidth="1"/>
    <col min="4095" max="4095" width="11.5703125" style="1" customWidth="1"/>
    <col min="4096" max="4096" width="2.28515625" style="1" customWidth="1"/>
    <col min="4097" max="4097" width="41" style="1" customWidth="1"/>
    <col min="4098" max="4098" width="14.28515625" style="1" customWidth="1"/>
    <col min="4099" max="4100" width="11.5703125" style="1" customWidth="1"/>
    <col min="4101" max="4101" width="21.85546875" style="1" customWidth="1"/>
    <col min="4102" max="4293" width="11.42578125" style="1"/>
    <col min="4294" max="4294" width="21.85546875" style="1" customWidth="1"/>
    <col min="4295" max="4295" width="13.85546875" style="1" customWidth="1"/>
    <col min="4296" max="4296" width="38.7109375" style="1" customWidth="1"/>
    <col min="4297" max="4297" width="3" style="1" bestFit="1" customWidth="1"/>
    <col min="4298" max="4298" width="32.28515625" style="1" customWidth="1"/>
    <col min="4299" max="4299" width="46.28515625" style="1" customWidth="1"/>
    <col min="4300" max="4300" width="19" style="1" customWidth="1"/>
    <col min="4301" max="4301" width="0" style="1" hidden="1" customWidth="1"/>
    <col min="4302" max="4302" width="17.7109375" style="1" customWidth="1"/>
    <col min="4303" max="4303" width="0" style="1" hidden="1" customWidth="1"/>
    <col min="4304" max="4304" width="22.28515625" style="1" customWidth="1"/>
    <col min="4305" max="4305" width="5.28515625" style="1" customWidth="1"/>
    <col min="4306" max="4306" width="36.28515625" style="1" customWidth="1"/>
    <col min="4307" max="4307" width="5.7109375" style="1" customWidth="1"/>
    <col min="4308" max="4308" width="0" style="1" hidden="1" customWidth="1"/>
    <col min="4309" max="4309" width="20.7109375" style="1" customWidth="1"/>
    <col min="4310" max="4310" width="4.85546875" style="1" customWidth="1"/>
    <col min="4311" max="4311" width="0" style="1" hidden="1" customWidth="1"/>
    <col min="4312" max="4312" width="24.7109375" style="1" customWidth="1"/>
    <col min="4313" max="4313" width="12.28515625" style="1" customWidth="1"/>
    <col min="4314" max="4314" width="0" style="1" hidden="1" customWidth="1"/>
    <col min="4315" max="4315" width="3.42578125" style="1" customWidth="1"/>
    <col min="4316" max="4316" width="0" style="1" hidden="1" customWidth="1"/>
    <col min="4317" max="4317" width="17.7109375" style="1" customWidth="1"/>
    <col min="4318" max="4318" width="3.42578125" style="1" customWidth="1"/>
    <col min="4319" max="4319" width="0" style="1" hidden="1" customWidth="1"/>
    <col min="4320" max="4320" width="23.7109375" style="1" customWidth="1"/>
    <col min="4321" max="4321" width="10" style="1" customWidth="1"/>
    <col min="4322" max="4322" width="0" style="1" hidden="1" customWidth="1"/>
    <col min="4323" max="4324" width="14.7109375" style="1" customWidth="1"/>
    <col min="4325" max="4325" width="12.85546875" style="1" customWidth="1"/>
    <col min="4326" max="4326" width="3.28515625" style="1" customWidth="1"/>
    <col min="4327" max="4327" width="30.28515625" style="1" customWidth="1"/>
    <col min="4328" max="4328" width="5" style="1" customWidth="1"/>
    <col min="4329" max="4329" width="0" style="1" hidden="1" customWidth="1"/>
    <col min="4330" max="4330" width="14.28515625" style="1" customWidth="1"/>
    <col min="4331" max="4331" width="5.7109375" style="1" customWidth="1"/>
    <col min="4332" max="4332" width="0" style="1" hidden="1" customWidth="1"/>
    <col min="4333" max="4333" width="17.28515625" style="1" customWidth="1"/>
    <col min="4334" max="4334" width="12.7109375" style="1" customWidth="1"/>
    <col min="4335" max="4335" width="0" style="1" hidden="1" customWidth="1"/>
    <col min="4336" max="4336" width="5.28515625" style="1" customWidth="1"/>
    <col min="4337" max="4337" width="0" style="1" hidden="1" customWidth="1"/>
    <col min="4338" max="4338" width="17" style="1" customWidth="1"/>
    <col min="4339" max="4339" width="6.28515625" style="1" customWidth="1"/>
    <col min="4340" max="4340" width="0" style="1" hidden="1" customWidth="1"/>
    <col min="4341" max="4341" width="14.28515625" style="1" customWidth="1"/>
    <col min="4342" max="4342" width="7.5703125" style="1" customWidth="1"/>
    <col min="4343" max="4343" width="0" style="1" hidden="1" customWidth="1"/>
    <col min="4344" max="4345" width="14.28515625" style="1" customWidth="1"/>
    <col min="4346" max="4346" width="20.85546875" style="1" customWidth="1"/>
    <col min="4347" max="4347" width="14.42578125" style="1" customWidth="1"/>
    <col min="4348" max="4348" width="15" style="1" customWidth="1"/>
    <col min="4349" max="4349" width="2.7109375" style="1" customWidth="1"/>
    <col min="4350" max="4350" width="11.7109375" style="1" customWidth="1"/>
    <col min="4351" max="4351" width="11.5703125" style="1" customWidth="1"/>
    <col min="4352" max="4352" width="2.28515625" style="1" customWidth="1"/>
    <col min="4353" max="4353" width="41" style="1" customWidth="1"/>
    <col min="4354" max="4354" width="14.28515625" style="1" customWidth="1"/>
    <col min="4355" max="4356" width="11.5703125" style="1" customWidth="1"/>
    <col min="4357" max="4357" width="21.85546875" style="1" customWidth="1"/>
    <col min="4358" max="4549" width="11.42578125" style="1"/>
    <col min="4550" max="4550" width="21.85546875" style="1" customWidth="1"/>
    <col min="4551" max="4551" width="13.85546875" style="1" customWidth="1"/>
    <col min="4552" max="4552" width="38.7109375" style="1" customWidth="1"/>
    <col min="4553" max="4553" width="3" style="1" bestFit="1" customWidth="1"/>
    <col min="4554" max="4554" width="32.28515625" style="1" customWidth="1"/>
    <col min="4555" max="4555" width="46.28515625" style="1" customWidth="1"/>
    <col min="4556" max="4556" width="19" style="1" customWidth="1"/>
    <col min="4557" max="4557" width="0" style="1" hidden="1" customWidth="1"/>
    <col min="4558" max="4558" width="17.7109375" style="1" customWidth="1"/>
    <col min="4559" max="4559" width="0" style="1" hidden="1" customWidth="1"/>
    <col min="4560" max="4560" width="22.28515625" style="1" customWidth="1"/>
    <col min="4561" max="4561" width="5.28515625" style="1" customWidth="1"/>
    <col min="4562" max="4562" width="36.28515625" style="1" customWidth="1"/>
    <col min="4563" max="4563" width="5.7109375" style="1" customWidth="1"/>
    <col min="4564" max="4564" width="0" style="1" hidden="1" customWidth="1"/>
    <col min="4565" max="4565" width="20.7109375" style="1" customWidth="1"/>
    <col min="4566" max="4566" width="4.85546875" style="1" customWidth="1"/>
    <col min="4567" max="4567" width="0" style="1" hidden="1" customWidth="1"/>
    <col min="4568" max="4568" width="24.7109375" style="1" customWidth="1"/>
    <col min="4569" max="4569" width="12.28515625" style="1" customWidth="1"/>
    <col min="4570" max="4570" width="0" style="1" hidden="1" customWidth="1"/>
    <col min="4571" max="4571" width="3.42578125" style="1" customWidth="1"/>
    <col min="4572" max="4572" width="0" style="1" hidden="1" customWidth="1"/>
    <col min="4573" max="4573" width="17.7109375" style="1" customWidth="1"/>
    <col min="4574" max="4574" width="3.42578125" style="1" customWidth="1"/>
    <col min="4575" max="4575" width="0" style="1" hidden="1" customWidth="1"/>
    <col min="4576" max="4576" width="23.7109375" style="1" customWidth="1"/>
    <col min="4577" max="4577" width="10" style="1" customWidth="1"/>
    <col min="4578" max="4578" width="0" style="1" hidden="1" customWidth="1"/>
    <col min="4579" max="4580" width="14.7109375" style="1" customWidth="1"/>
    <col min="4581" max="4581" width="12.85546875" style="1" customWidth="1"/>
    <col min="4582" max="4582" width="3.28515625" style="1" customWidth="1"/>
    <col min="4583" max="4583" width="30.28515625" style="1" customWidth="1"/>
    <col min="4584" max="4584" width="5" style="1" customWidth="1"/>
    <col min="4585" max="4585" width="0" style="1" hidden="1" customWidth="1"/>
    <col min="4586" max="4586" width="14.28515625" style="1" customWidth="1"/>
    <col min="4587" max="4587" width="5.7109375" style="1" customWidth="1"/>
    <col min="4588" max="4588" width="0" style="1" hidden="1" customWidth="1"/>
    <col min="4589" max="4589" width="17.28515625" style="1" customWidth="1"/>
    <col min="4590" max="4590" width="12.7109375" style="1" customWidth="1"/>
    <col min="4591" max="4591" width="0" style="1" hidden="1" customWidth="1"/>
    <col min="4592" max="4592" width="5.28515625" style="1" customWidth="1"/>
    <col min="4593" max="4593" width="0" style="1" hidden="1" customWidth="1"/>
    <col min="4594" max="4594" width="17" style="1" customWidth="1"/>
    <col min="4595" max="4595" width="6.28515625" style="1" customWidth="1"/>
    <col min="4596" max="4596" width="0" style="1" hidden="1" customWidth="1"/>
    <col min="4597" max="4597" width="14.28515625" style="1" customWidth="1"/>
    <col min="4598" max="4598" width="7.5703125" style="1" customWidth="1"/>
    <col min="4599" max="4599" width="0" style="1" hidden="1" customWidth="1"/>
    <col min="4600" max="4601" width="14.28515625" style="1" customWidth="1"/>
    <col min="4602" max="4602" width="20.85546875" style="1" customWidth="1"/>
    <col min="4603" max="4603" width="14.42578125" style="1" customWidth="1"/>
    <col min="4604" max="4604" width="15" style="1" customWidth="1"/>
    <col min="4605" max="4605" width="2.7109375" style="1" customWidth="1"/>
    <col min="4606" max="4606" width="11.7109375" style="1" customWidth="1"/>
    <col min="4607" max="4607" width="11.5703125" style="1" customWidth="1"/>
    <col min="4608" max="4608" width="2.28515625" style="1" customWidth="1"/>
    <col min="4609" max="4609" width="41" style="1" customWidth="1"/>
    <col min="4610" max="4610" width="14.28515625" style="1" customWidth="1"/>
    <col min="4611" max="4612" width="11.5703125" style="1" customWidth="1"/>
    <col min="4613" max="4613" width="21.85546875" style="1" customWidth="1"/>
    <col min="4614" max="4805" width="11.42578125" style="1"/>
    <col min="4806" max="4806" width="21.85546875" style="1" customWidth="1"/>
    <col min="4807" max="4807" width="13.85546875" style="1" customWidth="1"/>
    <col min="4808" max="4808" width="38.7109375" style="1" customWidth="1"/>
    <col min="4809" max="4809" width="3" style="1" bestFit="1" customWidth="1"/>
    <col min="4810" max="4810" width="32.28515625" style="1" customWidth="1"/>
    <col min="4811" max="4811" width="46.28515625" style="1" customWidth="1"/>
    <col min="4812" max="4812" width="19" style="1" customWidth="1"/>
    <col min="4813" max="4813" width="0" style="1" hidden="1" customWidth="1"/>
    <col min="4814" max="4814" width="17.7109375" style="1" customWidth="1"/>
    <col min="4815" max="4815" width="0" style="1" hidden="1" customWidth="1"/>
    <col min="4816" max="4816" width="22.28515625" style="1" customWidth="1"/>
    <col min="4817" max="4817" width="5.28515625" style="1" customWidth="1"/>
    <col min="4818" max="4818" width="36.28515625" style="1" customWidth="1"/>
    <col min="4819" max="4819" width="5.7109375" style="1" customWidth="1"/>
    <col min="4820" max="4820" width="0" style="1" hidden="1" customWidth="1"/>
    <col min="4821" max="4821" width="20.7109375" style="1" customWidth="1"/>
    <col min="4822" max="4822" width="4.85546875" style="1" customWidth="1"/>
    <col min="4823" max="4823" width="0" style="1" hidden="1" customWidth="1"/>
    <col min="4824" max="4824" width="24.7109375" style="1" customWidth="1"/>
    <col min="4825" max="4825" width="12.28515625" style="1" customWidth="1"/>
    <col min="4826" max="4826" width="0" style="1" hidden="1" customWidth="1"/>
    <col min="4827" max="4827" width="3.42578125" style="1" customWidth="1"/>
    <col min="4828" max="4828" width="0" style="1" hidden="1" customWidth="1"/>
    <col min="4829" max="4829" width="17.7109375" style="1" customWidth="1"/>
    <col min="4830" max="4830" width="3.42578125" style="1" customWidth="1"/>
    <col min="4831" max="4831" width="0" style="1" hidden="1" customWidth="1"/>
    <col min="4832" max="4832" width="23.7109375" style="1" customWidth="1"/>
    <col min="4833" max="4833" width="10" style="1" customWidth="1"/>
    <col min="4834" max="4834" width="0" style="1" hidden="1" customWidth="1"/>
    <col min="4835" max="4836" width="14.7109375" style="1" customWidth="1"/>
    <col min="4837" max="4837" width="12.85546875" style="1" customWidth="1"/>
    <col min="4838" max="4838" width="3.28515625" style="1" customWidth="1"/>
    <col min="4839" max="4839" width="30.28515625" style="1" customWidth="1"/>
    <col min="4840" max="4840" width="5" style="1" customWidth="1"/>
    <col min="4841" max="4841" width="0" style="1" hidden="1" customWidth="1"/>
    <col min="4842" max="4842" width="14.28515625" style="1" customWidth="1"/>
    <col min="4843" max="4843" width="5.7109375" style="1" customWidth="1"/>
    <col min="4844" max="4844" width="0" style="1" hidden="1" customWidth="1"/>
    <col min="4845" max="4845" width="17.28515625" style="1" customWidth="1"/>
    <col min="4846" max="4846" width="12.7109375" style="1" customWidth="1"/>
    <col min="4847" max="4847" width="0" style="1" hidden="1" customWidth="1"/>
    <col min="4848" max="4848" width="5.28515625" style="1" customWidth="1"/>
    <col min="4849" max="4849" width="0" style="1" hidden="1" customWidth="1"/>
    <col min="4850" max="4850" width="17" style="1" customWidth="1"/>
    <col min="4851" max="4851" width="6.28515625" style="1" customWidth="1"/>
    <col min="4852" max="4852" width="0" style="1" hidden="1" customWidth="1"/>
    <col min="4853" max="4853" width="14.28515625" style="1" customWidth="1"/>
    <col min="4854" max="4854" width="7.5703125" style="1" customWidth="1"/>
    <col min="4855" max="4855" width="0" style="1" hidden="1" customWidth="1"/>
    <col min="4856" max="4857" width="14.28515625" style="1" customWidth="1"/>
    <col min="4858" max="4858" width="20.85546875" style="1" customWidth="1"/>
    <col min="4859" max="4859" width="14.42578125" style="1" customWidth="1"/>
    <col min="4860" max="4860" width="15" style="1" customWidth="1"/>
    <col min="4861" max="4861" width="2.7109375" style="1" customWidth="1"/>
    <col min="4862" max="4862" width="11.7109375" style="1" customWidth="1"/>
    <col min="4863" max="4863" width="11.5703125" style="1" customWidth="1"/>
    <col min="4864" max="4864" width="2.28515625" style="1" customWidth="1"/>
    <col min="4865" max="4865" width="41" style="1" customWidth="1"/>
    <col min="4866" max="4866" width="14.28515625" style="1" customWidth="1"/>
    <col min="4867" max="4868" width="11.5703125" style="1" customWidth="1"/>
    <col min="4869" max="4869" width="21.85546875" style="1" customWidth="1"/>
    <col min="4870" max="5061" width="11.42578125" style="1"/>
    <col min="5062" max="5062" width="21.85546875" style="1" customWidth="1"/>
    <col min="5063" max="5063" width="13.85546875" style="1" customWidth="1"/>
    <col min="5064" max="5064" width="38.7109375" style="1" customWidth="1"/>
    <col min="5065" max="5065" width="3" style="1" bestFit="1" customWidth="1"/>
    <col min="5066" max="5066" width="32.28515625" style="1" customWidth="1"/>
    <col min="5067" max="5067" width="46.28515625" style="1" customWidth="1"/>
    <col min="5068" max="5068" width="19" style="1" customWidth="1"/>
    <col min="5069" max="5069" width="0" style="1" hidden="1" customWidth="1"/>
    <col min="5070" max="5070" width="17.7109375" style="1" customWidth="1"/>
    <col min="5071" max="5071" width="0" style="1" hidden="1" customWidth="1"/>
    <col min="5072" max="5072" width="22.28515625" style="1" customWidth="1"/>
    <col min="5073" max="5073" width="5.28515625" style="1" customWidth="1"/>
    <col min="5074" max="5074" width="36.28515625" style="1" customWidth="1"/>
    <col min="5075" max="5075" width="5.7109375" style="1" customWidth="1"/>
    <col min="5076" max="5076" width="0" style="1" hidden="1" customWidth="1"/>
    <col min="5077" max="5077" width="20.7109375" style="1" customWidth="1"/>
    <col min="5078" max="5078" width="4.85546875" style="1" customWidth="1"/>
    <col min="5079" max="5079" width="0" style="1" hidden="1" customWidth="1"/>
    <col min="5080" max="5080" width="24.7109375" style="1" customWidth="1"/>
    <col min="5081" max="5081" width="12.28515625" style="1" customWidth="1"/>
    <col min="5082" max="5082" width="0" style="1" hidden="1" customWidth="1"/>
    <col min="5083" max="5083" width="3.42578125" style="1" customWidth="1"/>
    <col min="5084" max="5084" width="0" style="1" hidden="1" customWidth="1"/>
    <col min="5085" max="5085" width="17.7109375" style="1" customWidth="1"/>
    <col min="5086" max="5086" width="3.42578125" style="1" customWidth="1"/>
    <col min="5087" max="5087" width="0" style="1" hidden="1" customWidth="1"/>
    <col min="5088" max="5088" width="23.7109375" style="1" customWidth="1"/>
    <col min="5089" max="5089" width="10" style="1" customWidth="1"/>
    <col min="5090" max="5090" width="0" style="1" hidden="1" customWidth="1"/>
    <col min="5091" max="5092" width="14.7109375" style="1" customWidth="1"/>
    <col min="5093" max="5093" width="12.85546875" style="1" customWidth="1"/>
    <col min="5094" max="5094" width="3.28515625" style="1" customWidth="1"/>
    <col min="5095" max="5095" width="30.28515625" style="1" customWidth="1"/>
    <col min="5096" max="5096" width="5" style="1" customWidth="1"/>
    <col min="5097" max="5097" width="0" style="1" hidden="1" customWidth="1"/>
    <col min="5098" max="5098" width="14.28515625" style="1" customWidth="1"/>
    <col min="5099" max="5099" width="5.7109375" style="1" customWidth="1"/>
    <col min="5100" max="5100" width="0" style="1" hidden="1" customWidth="1"/>
    <col min="5101" max="5101" width="17.28515625" style="1" customWidth="1"/>
    <col min="5102" max="5102" width="12.7109375" style="1" customWidth="1"/>
    <col min="5103" max="5103" width="0" style="1" hidden="1" customWidth="1"/>
    <col min="5104" max="5104" width="5.28515625" style="1" customWidth="1"/>
    <col min="5105" max="5105" width="0" style="1" hidden="1" customWidth="1"/>
    <col min="5106" max="5106" width="17" style="1" customWidth="1"/>
    <col min="5107" max="5107" width="6.28515625" style="1" customWidth="1"/>
    <col min="5108" max="5108" width="0" style="1" hidden="1" customWidth="1"/>
    <col min="5109" max="5109" width="14.28515625" style="1" customWidth="1"/>
    <col min="5110" max="5110" width="7.5703125" style="1" customWidth="1"/>
    <col min="5111" max="5111" width="0" style="1" hidden="1" customWidth="1"/>
    <col min="5112" max="5113" width="14.28515625" style="1" customWidth="1"/>
    <col min="5114" max="5114" width="20.85546875" style="1" customWidth="1"/>
    <col min="5115" max="5115" width="14.42578125" style="1" customWidth="1"/>
    <col min="5116" max="5116" width="15" style="1" customWidth="1"/>
    <col min="5117" max="5117" width="2.7109375" style="1" customWidth="1"/>
    <col min="5118" max="5118" width="11.7109375" style="1" customWidth="1"/>
    <col min="5119" max="5119" width="11.5703125" style="1" customWidth="1"/>
    <col min="5120" max="5120" width="2.28515625" style="1" customWidth="1"/>
    <col min="5121" max="5121" width="41" style="1" customWidth="1"/>
    <col min="5122" max="5122" width="14.28515625" style="1" customWidth="1"/>
    <col min="5123" max="5124" width="11.5703125" style="1" customWidth="1"/>
    <col min="5125" max="5125" width="21.85546875" style="1" customWidth="1"/>
    <col min="5126" max="5317" width="11.42578125" style="1"/>
    <col min="5318" max="5318" width="21.85546875" style="1" customWidth="1"/>
    <col min="5319" max="5319" width="13.85546875" style="1" customWidth="1"/>
    <col min="5320" max="5320" width="38.7109375" style="1" customWidth="1"/>
    <col min="5321" max="5321" width="3" style="1" bestFit="1" customWidth="1"/>
    <col min="5322" max="5322" width="32.28515625" style="1" customWidth="1"/>
    <col min="5323" max="5323" width="46.28515625" style="1" customWidth="1"/>
    <col min="5324" max="5324" width="19" style="1" customWidth="1"/>
    <col min="5325" max="5325" width="0" style="1" hidden="1" customWidth="1"/>
    <col min="5326" max="5326" width="17.7109375" style="1" customWidth="1"/>
    <col min="5327" max="5327" width="0" style="1" hidden="1" customWidth="1"/>
    <col min="5328" max="5328" width="22.28515625" style="1" customWidth="1"/>
    <col min="5329" max="5329" width="5.28515625" style="1" customWidth="1"/>
    <col min="5330" max="5330" width="36.28515625" style="1" customWidth="1"/>
    <col min="5331" max="5331" width="5.7109375" style="1" customWidth="1"/>
    <col min="5332" max="5332" width="0" style="1" hidden="1" customWidth="1"/>
    <col min="5333" max="5333" width="20.7109375" style="1" customWidth="1"/>
    <col min="5334" max="5334" width="4.85546875" style="1" customWidth="1"/>
    <col min="5335" max="5335" width="0" style="1" hidden="1" customWidth="1"/>
    <col min="5336" max="5336" width="24.7109375" style="1" customWidth="1"/>
    <col min="5337" max="5337" width="12.28515625" style="1" customWidth="1"/>
    <col min="5338" max="5338" width="0" style="1" hidden="1" customWidth="1"/>
    <col min="5339" max="5339" width="3.42578125" style="1" customWidth="1"/>
    <col min="5340" max="5340" width="0" style="1" hidden="1" customWidth="1"/>
    <col min="5341" max="5341" width="17.7109375" style="1" customWidth="1"/>
    <col min="5342" max="5342" width="3.42578125" style="1" customWidth="1"/>
    <col min="5343" max="5343" width="0" style="1" hidden="1" customWidth="1"/>
    <col min="5344" max="5344" width="23.7109375" style="1" customWidth="1"/>
    <col min="5345" max="5345" width="10" style="1" customWidth="1"/>
    <col min="5346" max="5346" width="0" style="1" hidden="1" customWidth="1"/>
    <col min="5347" max="5348" width="14.7109375" style="1" customWidth="1"/>
    <col min="5349" max="5349" width="12.85546875" style="1" customWidth="1"/>
    <col min="5350" max="5350" width="3.28515625" style="1" customWidth="1"/>
    <col min="5351" max="5351" width="30.28515625" style="1" customWidth="1"/>
    <col min="5352" max="5352" width="5" style="1" customWidth="1"/>
    <col min="5353" max="5353" width="0" style="1" hidden="1" customWidth="1"/>
    <col min="5354" max="5354" width="14.28515625" style="1" customWidth="1"/>
    <col min="5355" max="5355" width="5.7109375" style="1" customWidth="1"/>
    <col min="5356" max="5356" width="0" style="1" hidden="1" customWidth="1"/>
    <col min="5357" max="5357" width="17.28515625" style="1" customWidth="1"/>
    <col min="5358" max="5358" width="12.7109375" style="1" customWidth="1"/>
    <col min="5359" max="5359" width="0" style="1" hidden="1" customWidth="1"/>
    <col min="5360" max="5360" width="5.28515625" style="1" customWidth="1"/>
    <col min="5361" max="5361" width="0" style="1" hidden="1" customWidth="1"/>
    <col min="5362" max="5362" width="17" style="1" customWidth="1"/>
    <col min="5363" max="5363" width="6.28515625" style="1" customWidth="1"/>
    <col min="5364" max="5364" width="0" style="1" hidden="1" customWidth="1"/>
    <col min="5365" max="5365" width="14.28515625" style="1" customWidth="1"/>
    <col min="5366" max="5366" width="7.5703125" style="1" customWidth="1"/>
    <col min="5367" max="5367" width="0" style="1" hidden="1" customWidth="1"/>
    <col min="5368" max="5369" width="14.28515625" style="1" customWidth="1"/>
    <col min="5370" max="5370" width="20.85546875" style="1" customWidth="1"/>
    <col min="5371" max="5371" width="14.42578125" style="1" customWidth="1"/>
    <col min="5372" max="5372" width="15" style="1" customWidth="1"/>
    <col min="5373" max="5373" width="2.7109375" style="1" customWidth="1"/>
    <col min="5374" max="5374" width="11.7109375" style="1" customWidth="1"/>
    <col min="5375" max="5375" width="11.5703125" style="1" customWidth="1"/>
    <col min="5376" max="5376" width="2.28515625" style="1" customWidth="1"/>
    <col min="5377" max="5377" width="41" style="1" customWidth="1"/>
    <col min="5378" max="5378" width="14.28515625" style="1" customWidth="1"/>
    <col min="5379" max="5380" width="11.5703125" style="1" customWidth="1"/>
    <col min="5381" max="5381" width="21.85546875" style="1" customWidth="1"/>
    <col min="5382" max="5573" width="11.42578125" style="1"/>
    <col min="5574" max="5574" width="21.85546875" style="1" customWidth="1"/>
    <col min="5575" max="5575" width="13.85546875" style="1" customWidth="1"/>
    <col min="5576" max="5576" width="38.7109375" style="1" customWidth="1"/>
    <col min="5577" max="5577" width="3" style="1" bestFit="1" customWidth="1"/>
    <col min="5578" max="5578" width="32.28515625" style="1" customWidth="1"/>
    <col min="5579" max="5579" width="46.28515625" style="1" customWidth="1"/>
    <col min="5580" max="5580" width="19" style="1" customWidth="1"/>
    <col min="5581" max="5581" width="0" style="1" hidden="1" customWidth="1"/>
    <col min="5582" max="5582" width="17.7109375" style="1" customWidth="1"/>
    <col min="5583" max="5583" width="0" style="1" hidden="1" customWidth="1"/>
    <col min="5584" max="5584" width="22.28515625" style="1" customWidth="1"/>
    <col min="5585" max="5585" width="5.28515625" style="1" customWidth="1"/>
    <col min="5586" max="5586" width="36.28515625" style="1" customWidth="1"/>
    <col min="5587" max="5587" width="5.7109375" style="1" customWidth="1"/>
    <col min="5588" max="5588" width="0" style="1" hidden="1" customWidth="1"/>
    <col min="5589" max="5589" width="20.7109375" style="1" customWidth="1"/>
    <col min="5590" max="5590" width="4.85546875" style="1" customWidth="1"/>
    <col min="5591" max="5591" width="0" style="1" hidden="1" customWidth="1"/>
    <col min="5592" max="5592" width="24.7109375" style="1" customWidth="1"/>
    <col min="5593" max="5593" width="12.28515625" style="1" customWidth="1"/>
    <col min="5594" max="5594" width="0" style="1" hidden="1" customWidth="1"/>
    <col min="5595" max="5595" width="3.42578125" style="1" customWidth="1"/>
    <col min="5596" max="5596" width="0" style="1" hidden="1" customWidth="1"/>
    <col min="5597" max="5597" width="17.7109375" style="1" customWidth="1"/>
    <col min="5598" max="5598" width="3.42578125" style="1" customWidth="1"/>
    <col min="5599" max="5599" width="0" style="1" hidden="1" customWidth="1"/>
    <col min="5600" max="5600" width="23.7109375" style="1" customWidth="1"/>
    <col min="5601" max="5601" width="10" style="1" customWidth="1"/>
    <col min="5602" max="5602" width="0" style="1" hidden="1" customWidth="1"/>
    <col min="5603" max="5604" width="14.7109375" style="1" customWidth="1"/>
    <col min="5605" max="5605" width="12.85546875" style="1" customWidth="1"/>
    <col min="5606" max="5606" width="3.28515625" style="1" customWidth="1"/>
    <col min="5607" max="5607" width="30.28515625" style="1" customWidth="1"/>
    <col min="5608" max="5608" width="5" style="1" customWidth="1"/>
    <col min="5609" max="5609" width="0" style="1" hidden="1" customWidth="1"/>
    <col min="5610" max="5610" width="14.28515625" style="1" customWidth="1"/>
    <col min="5611" max="5611" width="5.7109375" style="1" customWidth="1"/>
    <col min="5612" max="5612" width="0" style="1" hidden="1" customWidth="1"/>
    <col min="5613" max="5613" width="17.28515625" style="1" customWidth="1"/>
    <col min="5614" max="5614" width="12.7109375" style="1" customWidth="1"/>
    <col min="5615" max="5615" width="0" style="1" hidden="1" customWidth="1"/>
    <col min="5616" max="5616" width="5.28515625" style="1" customWidth="1"/>
    <col min="5617" max="5617" width="0" style="1" hidden="1" customWidth="1"/>
    <col min="5618" max="5618" width="17" style="1" customWidth="1"/>
    <col min="5619" max="5619" width="6.28515625" style="1" customWidth="1"/>
    <col min="5620" max="5620" width="0" style="1" hidden="1" customWidth="1"/>
    <col min="5621" max="5621" width="14.28515625" style="1" customWidth="1"/>
    <col min="5622" max="5622" width="7.5703125" style="1" customWidth="1"/>
    <col min="5623" max="5623" width="0" style="1" hidden="1" customWidth="1"/>
    <col min="5624" max="5625" width="14.28515625" style="1" customWidth="1"/>
    <col min="5626" max="5626" width="20.85546875" style="1" customWidth="1"/>
    <col min="5627" max="5627" width="14.42578125" style="1" customWidth="1"/>
    <col min="5628" max="5628" width="15" style="1" customWidth="1"/>
    <col min="5629" max="5629" width="2.7109375" style="1" customWidth="1"/>
    <col min="5630" max="5630" width="11.7109375" style="1" customWidth="1"/>
    <col min="5631" max="5631" width="11.5703125" style="1" customWidth="1"/>
    <col min="5632" max="5632" width="2.28515625" style="1" customWidth="1"/>
    <col min="5633" max="5633" width="41" style="1" customWidth="1"/>
    <col min="5634" max="5634" width="14.28515625" style="1" customWidth="1"/>
    <col min="5635" max="5636" width="11.5703125" style="1" customWidth="1"/>
    <col min="5637" max="5637" width="21.85546875" style="1" customWidth="1"/>
    <col min="5638" max="5829" width="11.42578125" style="1"/>
    <col min="5830" max="5830" width="21.85546875" style="1" customWidth="1"/>
    <col min="5831" max="5831" width="13.85546875" style="1" customWidth="1"/>
    <col min="5832" max="5832" width="38.7109375" style="1" customWidth="1"/>
    <col min="5833" max="5833" width="3" style="1" bestFit="1" customWidth="1"/>
    <col min="5834" max="5834" width="32.28515625" style="1" customWidth="1"/>
    <col min="5835" max="5835" width="46.28515625" style="1" customWidth="1"/>
    <col min="5836" max="5836" width="19" style="1" customWidth="1"/>
    <col min="5837" max="5837" width="0" style="1" hidden="1" customWidth="1"/>
    <col min="5838" max="5838" width="17.7109375" style="1" customWidth="1"/>
    <col min="5839" max="5839" width="0" style="1" hidden="1" customWidth="1"/>
    <col min="5840" max="5840" width="22.28515625" style="1" customWidth="1"/>
    <col min="5841" max="5841" width="5.28515625" style="1" customWidth="1"/>
    <col min="5842" max="5842" width="36.28515625" style="1" customWidth="1"/>
    <col min="5843" max="5843" width="5.7109375" style="1" customWidth="1"/>
    <col min="5844" max="5844" width="0" style="1" hidden="1" customWidth="1"/>
    <col min="5845" max="5845" width="20.7109375" style="1" customWidth="1"/>
    <col min="5846" max="5846" width="4.85546875" style="1" customWidth="1"/>
    <col min="5847" max="5847" width="0" style="1" hidden="1" customWidth="1"/>
    <col min="5848" max="5848" width="24.7109375" style="1" customWidth="1"/>
    <col min="5849" max="5849" width="12.28515625" style="1" customWidth="1"/>
    <col min="5850" max="5850" width="0" style="1" hidden="1" customWidth="1"/>
    <col min="5851" max="5851" width="3.42578125" style="1" customWidth="1"/>
    <col min="5852" max="5852" width="0" style="1" hidden="1" customWidth="1"/>
    <col min="5853" max="5853" width="17.7109375" style="1" customWidth="1"/>
    <col min="5854" max="5854" width="3.42578125" style="1" customWidth="1"/>
    <col min="5855" max="5855" width="0" style="1" hidden="1" customWidth="1"/>
    <col min="5856" max="5856" width="23.7109375" style="1" customWidth="1"/>
    <col min="5857" max="5857" width="10" style="1" customWidth="1"/>
    <col min="5858" max="5858" width="0" style="1" hidden="1" customWidth="1"/>
    <col min="5859" max="5860" width="14.7109375" style="1" customWidth="1"/>
    <col min="5861" max="5861" width="12.85546875" style="1" customWidth="1"/>
    <col min="5862" max="5862" width="3.28515625" style="1" customWidth="1"/>
    <col min="5863" max="5863" width="30.28515625" style="1" customWidth="1"/>
    <col min="5864" max="5864" width="5" style="1" customWidth="1"/>
    <col min="5865" max="5865" width="0" style="1" hidden="1" customWidth="1"/>
    <col min="5866" max="5866" width="14.28515625" style="1" customWidth="1"/>
    <col min="5867" max="5867" width="5.7109375" style="1" customWidth="1"/>
    <col min="5868" max="5868" width="0" style="1" hidden="1" customWidth="1"/>
    <col min="5869" max="5869" width="17.28515625" style="1" customWidth="1"/>
    <col min="5870" max="5870" width="12.7109375" style="1" customWidth="1"/>
    <col min="5871" max="5871" width="0" style="1" hidden="1" customWidth="1"/>
    <col min="5872" max="5872" width="5.28515625" style="1" customWidth="1"/>
    <col min="5873" max="5873" width="0" style="1" hidden="1" customWidth="1"/>
    <col min="5874" max="5874" width="17" style="1" customWidth="1"/>
    <col min="5875" max="5875" width="6.28515625" style="1" customWidth="1"/>
    <col min="5876" max="5876" width="0" style="1" hidden="1" customWidth="1"/>
    <col min="5877" max="5877" width="14.28515625" style="1" customWidth="1"/>
    <col min="5878" max="5878" width="7.5703125" style="1" customWidth="1"/>
    <col min="5879" max="5879" width="0" style="1" hidden="1" customWidth="1"/>
    <col min="5880" max="5881" width="14.28515625" style="1" customWidth="1"/>
    <col min="5882" max="5882" width="20.85546875" style="1" customWidth="1"/>
    <col min="5883" max="5883" width="14.42578125" style="1" customWidth="1"/>
    <col min="5884" max="5884" width="15" style="1" customWidth="1"/>
    <col min="5885" max="5885" width="2.7109375" style="1" customWidth="1"/>
    <col min="5886" max="5886" width="11.7109375" style="1" customWidth="1"/>
    <col min="5887" max="5887" width="11.5703125" style="1" customWidth="1"/>
    <col min="5888" max="5888" width="2.28515625" style="1" customWidth="1"/>
    <col min="5889" max="5889" width="41" style="1" customWidth="1"/>
    <col min="5890" max="5890" width="14.28515625" style="1" customWidth="1"/>
    <col min="5891" max="5892" width="11.5703125" style="1" customWidth="1"/>
    <col min="5893" max="5893" width="21.85546875" style="1" customWidth="1"/>
    <col min="5894" max="6085" width="11.42578125" style="1"/>
    <col min="6086" max="6086" width="21.85546875" style="1" customWidth="1"/>
    <col min="6087" max="6087" width="13.85546875" style="1" customWidth="1"/>
    <col min="6088" max="6088" width="38.7109375" style="1" customWidth="1"/>
    <col min="6089" max="6089" width="3" style="1" bestFit="1" customWidth="1"/>
    <col min="6090" max="6090" width="32.28515625" style="1" customWidth="1"/>
    <col min="6091" max="6091" width="46.28515625" style="1" customWidth="1"/>
    <col min="6092" max="6092" width="19" style="1" customWidth="1"/>
    <col min="6093" max="6093" width="0" style="1" hidden="1" customWidth="1"/>
    <col min="6094" max="6094" width="17.7109375" style="1" customWidth="1"/>
    <col min="6095" max="6095" width="0" style="1" hidden="1" customWidth="1"/>
    <col min="6096" max="6096" width="22.28515625" style="1" customWidth="1"/>
    <col min="6097" max="6097" width="5.28515625" style="1" customWidth="1"/>
    <col min="6098" max="6098" width="36.28515625" style="1" customWidth="1"/>
    <col min="6099" max="6099" width="5.7109375" style="1" customWidth="1"/>
    <col min="6100" max="6100" width="0" style="1" hidden="1" customWidth="1"/>
    <col min="6101" max="6101" width="20.7109375" style="1" customWidth="1"/>
    <col min="6102" max="6102" width="4.85546875" style="1" customWidth="1"/>
    <col min="6103" max="6103" width="0" style="1" hidden="1" customWidth="1"/>
    <col min="6104" max="6104" width="24.7109375" style="1" customWidth="1"/>
    <col min="6105" max="6105" width="12.28515625" style="1" customWidth="1"/>
    <col min="6106" max="6106" width="0" style="1" hidden="1" customWidth="1"/>
    <col min="6107" max="6107" width="3.42578125" style="1" customWidth="1"/>
    <col min="6108" max="6108" width="0" style="1" hidden="1" customWidth="1"/>
    <col min="6109" max="6109" width="17.7109375" style="1" customWidth="1"/>
    <col min="6110" max="6110" width="3.42578125" style="1" customWidth="1"/>
    <col min="6111" max="6111" width="0" style="1" hidden="1" customWidth="1"/>
    <col min="6112" max="6112" width="23.7109375" style="1" customWidth="1"/>
    <col min="6113" max="6113" width="10" style="1" customWidth="1"/>
    <col min="6114" max="6114" width="0" style="1" hidden="1" customWidth="1"/>
    <col min="6115" max="6116" width="14.7109375" style="1" customWidth="1"/>
    <col min="6117" max="6117" width="12.85546875" style="1" customWidth="1"/>
    <col min="6118" max="6118" width="3.28515625" style="1" customWidth="1"/>
    <col min="6119" max="6119" width="30.28515625" style="1" customWidth="1"/>
    <col min="6120" max="6120" width="5" style="1" customWidth="1"/>
    <col min="6121" max="6121" width="0" style="1" hidden="1" customWidth="1"/>
    <col min="6122" max="6122" width="14.28515625" style="1" customWidth="1"/>
    <col min="6123" max="6123" width="5.7109375" style="1" customWidth="1"/>
    <col min="6124" max="6124" width="0" style="1" hidden="1" customWidth="1"/>
    <col min="6125" max="6125" width="17.28515625" style="1" customWidth="1"/>
    <col min="6126" max="6126" width="12.7109375" style="1" customWidth="1"/>
    <col min="6127" max="6127" width="0" style="1" hidden="1" customWidth="1"/>
    <col min="6128" max="6128" width="5.28515625" style="1" customWidth="1"/>
    <col min="6129" max="6129" width="0" style="1" hidden="1" customWidth="1"/>
    <col min="6130" max="6130" width="17" style="1" customWidth="1"/>
    <col min="6131" max="6131" width="6.28515625" style="1" customWidth="1"/>
    <col min="6132" max="6132" width="0" style="1" hidden="1" customWidth="1"/>
    <col min="6133" max="6133" width="14.28515625" style="1" customWidth="1"/>
    <col min="6134" max="6134" width="7.5703125" style="1" customWidth="1"/>
    <col min="6135" max="6135" width="0" style="1" hidden="1" customWidth="1"/>
    <col min="6136" max="6137" width="14.28515625" style="1" customWidth="1"/>
    <col min="6138" max="6138" width="20.85546875" style="1" customWidth="1"/>
    <col min="6139" max="6139" width="14.42578125" style="1" customWidth="1"/>
    <col min="6140" max="6140" width="15" style="1" customWidth="1"/>
    <col min="6141" max="6141" width="2.7109375" style="1" customWidth="1"/>
    <col min="6142" max="6142" width="11.7109375" style="1" customWidth="1"/>
    <col min="6143" max="6143" width="11.5703125" style="1" customWidth="1"/>
    <col min="6144" max="6144" width="2.28515625" style="1" customWidth="1"/>
    <col min="6145" max="6145" width="41" style="1" customWidth="1"/>
    <col min="6146" max="6146" width="14.28515625" style="1" customWidth="1"/>
    <col min="6147" max="6148" width="11.5703125" style="1" customWidth="1"/>
    <col min="6149" max="6149" width="21.85546875" style="1" customWidth="1"/>
    <col min="6150" max="6341" width="11.42578125" style="1"/>
    <col min="6342" max="6342" width="21.85546875" style="1" customWidth="1"/>
    <col min="6343" max="6343" width="13.85546875" style="1" customWidth="1"/>
    <col min="6344" max="6344" width="38.7109375" style="1" customWidth="1"/>
    <col min="6345" max="6345" width="3" style="1" bestFit="1" customWidth="1"/>
    <col min="6346" max="6346" width="32.28515625" style="1" customWidth="1"/>
    <col min="6347" max="6347" width="46.28515625" style="1" customWidth="1"/>
    <col min="6348" max="6348" width="19" style="1" customWidth="1"/>
    <col min="6349" max="6349" width="0" style="1" hidden="1" customWidth="1"/>
    <col min="6350" max="6350" width="17.7109375" style="1" customWidth="1"/>
    <col min="6351" max="6351" width="0" style="1" hidden="1" customWidth="1"/>
    <col min="6352" max="6352" width="22.28515625" style="1" customWidth="1"/>
    <col min="6353" max="6353" width="5.28515625" style="1" customWidth="1"/>
    <col min="6354" max="6354" width="36.28515625" style="1" customWidth="1"/>
    <col min="6355" max="6355" width="5.7109375" style="1" customWidth="1"/>
    <col min="6356" max="6356" width="0" style="1" hidden="1" customWidth="1"/>
    <col min="6357" max="6357" width="20.7109375" style="1" customWidth="1"/>
    <col min="6358" max="6358" width="4.85546875" style="1" customWidth="1"/>
    <col min="6359" max="6359" width="0" style="1" hidden="1" customWidth="1"/>
    <col min="6360" max="6360" width="24.7109375" style="1" customWidth="1"/>
    <col min="6361" max="6361" width="12.28515625" style="1" customWidth="1"/>
    <col min="6362" max="6362" width="0" style="1" hidden="1" customWidth="1"/>
    <col min="6363" max="6363" width="3.42578125" style="1" customWidth="1"/>
    <col min="6364" max="6364" width="0" style="1" hidden="1" customWidth="1"/>
    <col min="6365" max="6365" width="17.7109375" style="1" customWidth="1"/>
    <col min="6366" max="6366" width="3.42578125" style="1" customWidth="1"/>
    <col min="6367" max="6367" width="0" style="1" hidden="1" customWidth="1"/>
    <col min="6368" max="6368" width="23.7109375" style="1" customWidth="1"/>
    <col min="6369" max="6369" width="10" style="1" customWidth="1"/>
    <col min="6370" max="6370" width="0" style="1" hidden="1" customWidth="1"/>
    <col min="6371" max="6372" width="14.7109375" style="1" customWidth="1"/>
    <col min="6373" max="6373" width="12.85546875" style="1" customWidth="1"/>
    <col min="6374" max="6374" width="3.28515625" style="1" customWidth="1"/>
    <col min="6375" max="6375" width="30.28515625" style="1" customWidth="1"/>
    <col min="6376" max="6376" width="5" style="1" customWidth="1"/>
    <col min="6377" max="6377" width="0" style="1" hidden="1" customWidth="1"/>
    <col min="6378" max="6378" width="14.28515625" style="1" customWidth="1"/>
    <col min="6379" max="6379" width="5.7109375" style="1" customWidth="1"/>
    <col min="6380" max="6380" width="0" style="1" hidden="1" customWidth="1"/>
    <col min="6381" max="6381" width="17.28515625" style="1" customWidth="1"/>
    <col min="6382" max="6382" width="12.7109375" style="1" customWidth="1"/>
    <col min="6383" max="6383" width="0" style="1" hidden="1" customWidth="1"/>
    <col min="6384" max="6384" width="5.28515625" style="1" customWidth="1"/>
    <col min="6385" max="6385" width="0" style="1" hidden="1" customWidth="1"/>
    <col min="6386" max="6386" width="17" style="1" customWidth="1"/>
    <col min="6387" max="6387" width="6.28515625" style="1" customWidth="1"/>
    <col min="6388" max="6388" width="0" style="1" hidden="1" customWidth="1"/>
    <col min="6389" max="6389" width="14.28515625" style="1" customWidth="1"/>
    <col min="6390" max="6390" width="7.5703125" style="1" customWidth="1"/>
    <col min="6391" max="6391" width="0" style="1" hidden="1" customWidth="1"/>
    <col min="6392" max="6393" width="14.28515625" style="1" customWidth="1"/>
    <col min="6394" max="6394" width="20.85546875" style="1" customWidth="1"/>
    <col min="6395" max="6395" width="14.42578125" style="1" customWidth="1"/>
    <col min="6396" max="6396" width="15" style="1" customWidth="1"/>
    <col min="6397" max="6397" width="2.7109375" style="1" customWidth="1"/>
    <col min="6398" max="6398" width="11.7109375" style="1" customWidth="1"/>
    <col min="6399" max="6399" width="11.5703125" style="1" customWidth="1"/>
    <col min="6400" max="6400" width="2.28515625" style="1" customWidth="1"/>
    <col min="6401" max="6401" width="41" style="1" customWidth="1"/>
    <col min="6402" max="6402" width="14.28515625" style="1" customWidth="1"/>
    <col min="6403" max="6404" width="11.5703125" style="1" customWidth="1"/>
    <col min="6405" max="6405" width="21.85546875" style="1" customWidth="1"/>
    <col min="6406" max="6597" width="11.42578125" style="1"/>
    <col min="6598" max="6598" width="21.85546875" style="1" customWidth="1"/>
    <col min="6599" max="6599" width="13.85546875" style="1" customWidth="1"/>
    <col min="6600" max="6600" width="38.7109375" style="1" customWidth="1"/>
    <col min="6601" max="6601" width="3" style="1" bestFit="1" customWidth="1"/>
    <col min="6602" max="6602" width="32.28515625" style="1" customWidth="1"/>
    <col min="6603" max="6603" width="46.28515625" style="1" customWidth="1"/>
    <col min="6604" max="6604" width="19" style="1" customWidth="1"/>
    <col min="6605" max="6605" width="0" style="1" hidden="1" customWidth="1"/>
    <col min="6606" max="6606" width="17.7109375" style="1" customWidth="1"/>
    <col min="6607" max="6607" width="0" style="1" hidden="1" customWidth="1"/>
    <col min="6608" max="6608" width="22.28515625" style="1" customWidth="1"/>
    <col min="6609" max="6609" width="5.28515625" style="1" customWidth="1"/>
    <col min="6610" max="6610" width="36.28515625" style="1" customWidth="1"/>
    <col min="6611" max="6611" width="5.7109375" style="1" customWidth="1"/>
    <col min="6612" max="6612" width="0" style="1" hidden="1" customWidth="1"/>
    <col min="6613" max="6613" width="20.7109375" style="1" customWidth="1"/>
    <col min="6614" max="6614" width="4.85546875" style="1" customWidth="1"/>
    <col min="6615" max="6615" width="0" style="1" hidden="1" customWidth="1"/>
    <col min="6616" max="6616" width="24.7109375" style="1" customWidth="1"/>
    <col min="6617" max="6617" width="12.28515625" style="1" customWidth="1"/>
    <col min="6618" max="6618" width="0" style="1" hidden="1" customWidth="1"/>
    <col min="6619" max="6619" width="3.42578125" style="1" customWidth="1"/>
    <col min="6620" max="6620" width="0" style="1" hidden="1" customWidth="1"/>
    <col min="6621" max="6621" width="17.7109375" style="1" customWidth="1"/>
    <col min="6622" max="6622" width="3.42578125" style="1" customWidth="1"/>
    <col min="6623" max="6623" width="0" style="1" hidden="1" customWidth="1"/>
    <col min="6624" max="6624" width="23.7109375" style="1" customWidth="1"/>
    <col min="6625" max="6625" width="10" style="1" customWidth="1"/>
    <col min="6626" max="6626" width="0" style="1" hidden="1" customWidth="1"/>
    <col min="6627" max="6628" width="14.7109375" style="1" customWidth="1"/>
    <col min="6629" max="6629" width="12.85546875" style="1" customWidth="1"/>
    <col min="6630" max="6630" width="3.28515625" style="1" customWidth="1"/>
    <col min="6631" max="6631" width="30.28515625" style="1" customWidth="1"/>
    <col min="6632" max="6632" width="5" style="1" customWidth="1"/>
    <col min="6633" max="6633" width="0" style="1" hidden="1" customWidth="1"/>
    <col min="6634" max="6634" width="14.28515625" style="1" customWidth="1"/>
    <col min="6635" max="6635" width="5.7109375" style="1" customWidth="1"/>
    <col min="6636" max="6636" width="0" style="1" hidden="1" customWidth="1"/>
    <col min="6637" max="6637" width="17.28515625" style="1" customWidth="1"/>
    <col min="6638" max="6638" width="12.7109375" style="1" customWidth="1"/>
    <col min="6639" max="6639" width="0" style="1" hidden="1" customWidth="1"/>
    <col min="6640" max="6640" width="5.28515625" style="1" customWidth="1"/>
    <col min="6641" max="6641" width="0" style="1" hidden="1" customWidth="1"/>
    <col min="6642" max="6642" width="17" style="1" customWidth="1"/>
    <col min="6643" max="6643" width="6.28515625" style="1" customWidth="1"/>
    <col min="6644" max="6644" width="0" style="1" hidden="1" customWidth="1"/>
    <col min="6645" max="6645" width="14.28515625" style="1" customWidth="1"/>
    <col min="6646" max="6646" width="7.5703125" style="1" customWidth="1"/>
    <col min="6647" max="6647" width="0" style="1" hidden="1" customWidth="1"/>
    <col min="6648" max="6649" width="14.28515625" style="1" customWidth="1"/>
    <col min="6650" max="6650" width="20.85546875" style="1" customWidth="1"/>
    <col min="6651" max="6651" width="14.42578125" style="1" customWidth="1"/>
    <col min="6652" max="6652" width="15" style="1" customWidth="1"/>
    <col min="6653" max="6653" width="2.7109375" style="1" customWidth="1"/>
    <col min="6654" max="6654" width="11.7109375" style="1" customWidth="1"/>
    <col min="6655" max="6655" width="11.5703125" style="1" customWidth="1"/>
    <col min="6656" max="6656" width="2.28515625" style="1" customWidth="1"/>
    <col min="6657" max="6657" width="41" style="1" customWidth="1"/>
    <col min="6658" max="6658" width="14.28515625" style="1" customWidth="1"/>
    <col min="6659" max="6660" width="11.5703125" style="1" customWidth="1"/>
    <col min="6661" max="6661" width="21.85546875" style="1" customWidth="1"/>
    <col min="6662" max="6853" width="11.42578125" style="1"/>
    <col min="6854" max="6854" width="21.85546875" style="1" customWidth="1"/>
    <col min="6855" max="6855" width="13.85546875" style="1" customWidth="1"/>
    <col min="6856" max="6856" width="38.7109375" style="1" customWidth="1"/>
    <col min="6857" max="6857" width="3" style="1" bestFit="1" customWidth="1"/>
    <col min="6858" max="6858" width="32.28515625" style="1" customWidth="1"/>
    <col min="6859" max="6859" width="46.28515625" style="1" customWidth="1"/>
    <col min="6860" max="6860" width="19" style="1" customWidth="1"/>
    <col min="6861" max="6861" width="0" style="1" hidden="1" customWidth="1"/>
    <col min="6862" max="6862" width="17.7109375" style="1" customWidth="1"/>
    <col min="6863" max="6863" width="0" style="1" hidden="1" customWidth="1"/>
    <col min="6864" max="6864" width="22.28515625" style="1" customWidth="1"/>
    <col min="6865" max="6865" width="5.28515625" style="1" customWidth="1"/>
    <col min="6866" max="6866" width="36.28515625" style="1" customWidth="1"/>
    <col min="6867" max="6867" width="5.7109375" style="1" customWidth="1"/>
    <col min="6868" max="6868" width="0" style="1" hidden="1" customWidth="1"/>
    <col min="6869" max="6869" width="20.7109375" style="1" customWidth="1"/>
    <col min="6870" max="6870" width="4.85546875" style="1" customWidth="1"/>
    <col min="6871" max="6871" width="0" style="1" hidden="1" customWidth="1"/>
    <col min="6872" max="6872" width="24.7109375" style="1" customWidth="1"/>
    <col min="6873" max="6873" width="12.28515625" style="1" customWidth="1"/>
    <col min="6874" max="6874" width="0" style="1" hidden="1" customWidth="1"/>
    <col min="6875" max="6875" width="3.42578125" style="1" customWidth="1"/>
    <col min="6876" max="6876" width="0" style="1" hidden="1" customWidth="1"/>
    <col min="6877" max="6877" width="17.7109375" style="1" customWidth="1"/>
    <col min="6878" max="6878" width="3.42578125" style="1" customWidth="1"/>
    <col min="6879" max="6879" width="0" style="1" hidden="1" customWidth="1"/>
    <col min="6880" max="6880" width="23.7109375" style="1" customWidth="1"/>
    <col min="6881" max="6881" width="10" style="1" customWidth="1"/>
    <col min="6882" max="6882" width="0" style="1" hidden="1" customWidth="1"/>
    <col min="6883" max="6884" width="14.7109375" style="1" customWidth="1"/>
    <col min="6885" max="6885" width="12.85546875" style="1" customWidth="1"/>
    <col min="6886" max="6886" width="3.28515625" style="1" customWidth="1"/>
    <col min="6887" max="6887" width="30.28515625" style="1" customWidth="1"/>
    <col min="6888" max="6888" width="5" style="1" customWidth="1"/>
    <col min="6889" max="6889" width="0" style="1" hidden="1" customWidth="1"/>
    <col min="6890" max="6890" width="14.28515625" style="1" customWidth="1"/>
    <col min="6891" max="6891" width="5.7109375" style="1" customWidth="1"/>
    <col min="6892" max="6892" width="0" style="1" hidden="1" customWidth="1"/>
    <col min="6893" max="6893" width="17.28515625" style="1" customWidth="1"/>
    <col min="6894" max="6894" width="12.7109375" style="1" customWidth="1"/>
    <col min="6895" max="6895" width="0" style="1" hidden="1" customWidth="1"/>
    <col min="6896" max="6896" width="5.28515625" style="1" customWidth="1"/>
    <col min="6897" max="6897" width="0" style="1" hidden="1" customWidth="1"/>
    <col min="6898" max="6898" width="17" style="1" customWidth="1"/>
    <col min="6899" max="6899" width="6.28515625" style="1" customWidth="1"/>
    <col min="6900" max="6900" width="0" style="1" hidden="1" customWidth="1"/>
    <col min="6901" max="6901" width="14.28515625" style="1" customWidth="1"/>
    <col min="6902" max="6902" width="7.5703125" style="1" customWidth="1"/>
    <col min="6903" max="6903" width="0" style="1" hidden="1" customWidth="1"/>
    <col min="6904" max="6905" width="14.28515625" style="1" customWidth="1"/>
    <col min="6906" max="6906" width="20.85546875" style="1" customWidth="1"/>
    <col min="6907" max="6907" width="14.42578125" style="1" customWidth="1"/>
    <col min="6908" max="6908" width="15" style="1" customWidth="1"/>
    <col min="6909" max="6909" width="2.7109375" style="1" customWidth="1"/>
    <col min="6910" max="6910" width="11.7109375" style="1" customWidth="1"/>
    <col min="6911" max="6911" width="11.5703125" style="1" customWidth="1"/>
    <col min="6912" max="6912" width="2.28515625" style="1" customWidth="1"/>
    <col min="6913" max="6913" width="41" style="1" customWidth="1"/>
    <col min="6914" max="6914" width="14.28515625" style="1" customWidth="1"/>
    <col min="6915" max="6916" width="11.5703125" style="1" customWidth="1"/>
    <col min="6917" max="6917" width="21.85546875" style="1" customWidth="1"/>
    <col min="6918" max="7109" width="11.42578125" style="1"/>
    <col min="7110" max="7110" width="21.85546875" style="1" customWidth="1"/>
    <col min="7111" max="7111" width="13.85546875" style="1" customWidth="1"/>
    <col min="7112" max="7112" width="38.7109375" style="1" customWidth="1"/>
    <col min="7113" max="7113" width="3" style="1" bestFit="1" customWidth="1"/>
    <col min="7114" max="7114" width="32.28515625" style="1" customWidth="1"/>
    <col min="7115" max="7115" width="46.28515625" style="1" customWidth="1"/>
    <col min="7116" max="7116" width="19" style="1" customWidth="1"/>
    <col min="7117" max="7117" width="0" style="1" hidden="1" customWidth="1"/>
    <col min="7118" max="7118" width="17.7109375" style="1" customWidth="1"/>
    <col min="7119" max="7119" width="0" style="1" hidden="1" customWidth="1"/>
    <col min="7120" max="7120" width="22.28515625" style="1" customWidth="1"/>
    <col min="7121" max="7121" width="5.28515625" style="1" customWidth="1"/>
    <col min="7122" max="7122" width="36.28515625" style="1" customWidth="1"/>
    <col min="7123" max="7123" width="5.7109375" style="1" customWidth="1"/>
    <col min="7124" max="7124" width="0" style="1" hidden="1" customWidth="1"/>
    <col min="7125" max="7125" width="20.7109375" style="1" customWidth="1"/>
    <col min="7126" max="7126" width="4.85546875" style="1" customWidth="1"/>
    <col min="7127" max="7127" width="0" style="1" hidden="1" customWidth="1"/>
    <col min="7128" max="7128" width="24.7109375" style="1" customWidth="1"/>
    <col min="7129" max="7129" width="12.28515625" style="1" customWidth="1"/>
    <col min="7130" max="7130" width="0" style="1" hidden="1" customWidth="1"/>
    <col min="7131" max="7131" width="3.42578125" style="1" customWidth="1"/>
    <col min="7132" max="7132" width="0" style="1" hidden="1" customWidth="1"/>
    <col min="7133" max="7133" width="17.7109375" style="1" customWidth="1"/>
    <col min="7134" max="7134" width="3.42578125" style="1" customWidth="1"/>
    <col min="7135" max="7135" width="0" style="1" hidden="1" customWidth="1"/>
    <col min="7136" max="7136" width="23.7109375" style="1" customWidth="1"/>
    <col min="7137" max="7137" width="10" style="1" customWidth="1"/>
    <col min="7138" max="7138" width="0" style="1" hidden="1" customWidth="1"/>
    <col min="7139" max="7140" width="14.7109375" style="1" customWidth="1"/>
    <col min="7141" max="7141" width="12.85546875" style="1" customWidth="1"/>
    <col min="7142" max="7142" width="3.28515625" style="1" customWidth="1"/>
    <col min="7143" max="7143" width="30.28515625" style="1" customWidth="1"/>
    <col min="7144" max="7144" width="5" style="1" customWidth="1"/>
    <col min="7145" max="7145" width="0" style="1" hidden="1" customWidth="1"/>
    <col min="7146" max="7146" width="14.28515625" style="1" customWidth="1"/>
    <col min="7147" max="7147" width="5.7109375" style="1" customWidth="1"/>
    <col min="7148" max="7148" width="0" style="1" hidden="1" customWidth="1"/>
    <col min="7149" max="7149" width="17.28515625" style="1" customWidth="1"/>
    <col min="7150" max="7150" width="12.7109375" style="1" customWidth="1"/>
    <col min="7151" max="7151" width="0" style="1" hidden="1" customWidth="1"/>
    <col min="7152" max="7152" width="5.28515625" style="1" customWidth="1"/>
    <col min="7153" max="7153" width="0" style="1" hidden="1" customWidth="1"/>
    <col min="7154" max="7154" width="17" style="1" customWidth="1"/>
    <col min="7155" max="7155" width="6.28515625" style="1" customWidth="1"/>
    <col min="7156" max="7156" width="0" style="1" hidden="1" customWidth="1"/>
    <col min="7157" max="7157" width="14.28515625" style="1" customWidth="1"/>
    <col min="7158" max="7158" width="7.5703125" style="1" customWidth="1"/>
    <col min="7159" max="7159" width="0" style="1" hidden="1" customWidth="1"/>
    <col min="7160" max="7161" width="14.28515625" style="1" customWidth="1"/>
    <col min="7162" max="7162" width="20.85546875" style="1" customWidth="1"/>
    <col min="7163" max="7163" width="14.42578125" style="1" customWidth="1"/>
    <col min="7164" max="7164" width="15" style="1" customWidth="1"/>
    <col min="7165" max="7165" width="2.7109375" style="1" customWidth="1"/>
    <col min="7166" max="7166" width="11.7109375" style="1" customWidth="1"/>
    <col min="7167" max="7167" width="11.5703125" style="1" customWidth="1"/>
    <col min="7168" max="7168" width="2.28515625" style="1" customWidth="1"/>
    <col min="7169" max="7169" width="41" style="1" customWidth="1"/>
    <col min="7170" max="7170" width="14.28515625" style="1" customWidth="1"/>
    <col min="7171" max="7172" width="11.5703125" style="1" customWidth="1"/>
    <col min="7173" max="7173" width="21.85546875" style="1" customWidth="1"/>
    <col min="7174" max="7365" width="11.42578125" style="1"/>
    <col min="7366" max="7366" width="21.85546875" style="1" customWidth="1"/>
    <col min="7367" max="7367" width="13.85546875" style="1" customWidth="1"/>
    <col min="7368" max="7368" width="38.7109375" style="1" customWidth="1"/>
    <col min="7369" max="7369" width="3" style="1" bestFit="1" customWidth="1"/>
    <col min="7370" max="7370" width="32.28515625" style="1" customWidth="1"/>
    <col min="7371" max="7371" width="46.28515625" style="1" customWidth="1"/>
    <col min="7372" max="7372" width="19" style="1" customWidth="1"/>
    <col min="7373" max="7373" width="0" style="1" hidden="1" customWidth="1"/>
    <col min="7374" max="7374" width="17.7109375" style="1" customWidth="1"/>
    <col min="7375" max="7375" width="0" style="1" hidden="1" customWidth="1"/>
    <col min="7376" max="7376" width="22.28515625" style="1" customWidth="1"/>
    <col min="7377" max="7377" width="5.28515625" style="1" customWidth="1"/>
    <col min="7378" max="7378" width="36.28515625" style="1" customWidth="1"/>
    <col min="7379" max="7379" width="5.7109375" style="1" customWidth="1"/>
    <col min="7380" max="7380" width="0" style="1" hidden="1" customWidth="1"/>
    <col min="7381" max="7381" width="20.7109375" style="1" customWidth="1"/>
    <col min="7382" max="7382" width="4.85546875" style="1" customWidth="1"/>
    <col min="7383" max="7383" width="0" style="1" hidden="1" customWidth="1"/>
    <col min="7384" max="7384" width="24.7109375" style="1" customWidth="1"/>
    <col min="7385" max="7385" width="12.28515625" style="1" customWidth="1"/>
    <col min="7386" max="7386" width="0" style="1" hidden="1" customWidth="1"/>
    <col min="7387" max="7387" width="3.42578125" style="1" customWidth="1"/>
    <col min="7388" max="7388" width="0" style="1" hidden="1" customWidth="1"/>
    <col min="7389" max="7389" width="17.7109375" style="1" customWidth="1"/>
    <col min="7390" max="7390" width="3.42578125" style="1" customWidth="1"/>
    <col min="7391" max="7391" width="0" style="1" hidden="1" customWidth="1"/>
    <col min="7392" max="7392" width="23.7109375" style="1" customWidth="1"/>
    <col min="7393" max="7393" width="10" style="1" customWidth="1"/>
    <col min="7394" max="7394" width="0" style="1" hidden="1" customWidth="1"/>
    <col min="7395" max="7396" width="14.7109375" style="1" customWidth="1"/>
    <col min="7397" max="7397" width="12.85546875" style="1" customWidth="1"/>
    <col min="7398" max="7398" width="3.28515625" style="1" customWidth="1"/>
    <col min="7399" max="7399" width="30.28515625" style="1" customWidth="1"/>
    <col min="7400" max="7400" width="5" style="1" customWidth="1"/>
    <col min="7401" max="7401" width="0" style="1" hidden="1" customWidth="1"/>
    <col min="7402" max="7402" width="14.28515625" style="1" customWidth="1"/>
    <col min="7403" max="7403" width="5.7109375" style="1" customWidth="1"/>
    <col min="7404" max="7404" width="0" style="1" hidden="1" customWidth="1"/>
    <col min="7405" max="7405" width="17.28515625" style="1" customWidth="1"/>
    <col min="7406" max="7406" width="12.7109375" style="1" customWidth="1"/>
    <col min="7407" max="7407" width="0" style="1" hidden="1" customWidth="1"/>
    <col min="7408" max="7408" width="5.28515625" style="1" customWidth="1"/>
    <col min="7409" max="7409" width="0" style="1" hidden="1" customWidth="1"/>
    <col min="7410" max="7410" width="17" style="1" customWidth="1"/>
    <col min="7411" max="7411" width="6.28515625" style="1" customWidth="1"/>
    <col min="7412" max="7412" width="0" style="1" hidden="1" customWidth="1"/>
    <col min="7413" max="7413" width="14.28515625" style="1" customWidth="1"/>
    <col min="7414" max="7414" width="7.5703125" style="1" customWidth="1"/>
    <col min="7415" max="7415" width="0" style="1" hidden="1" customWidth="1"/>
    <col min="7416" max="7417" width="14.28515625" style="1" customWidth="1"/>
    <col min="7418" max="7418" width="20.85546875" style="1" customWidth="1"/>
    <col min="7419" max="7419" width="14.42578125" style="1" customWidth="1"/>
    <col min="7420" max="7420" width="15" style="1" customWidth="1"/>
    <col min="7421" max="7421" width="2.7109375" style="1" customWidth="1"/>
    <col min="7422" max="7422" width="11.7109375" style="1" customWidth="1"/>
    <col min="7423" max="7423" width="11.5703125" style="1" customWidth="1"/>
    <col min="7424" max="7424" width="2.28515625" style="1" customWidth="1"/>
    <col min="7425" max="7425" width="41" style="1" customWidth="1"/>
    <col min="7426" max="7426" width="14.28515625" style="1" customWidth="1"/>
    <col min="7427" max="7428" width="11.5703125" style="1" customWidth="1"/>
    <col min="7429" max="7429" width="21.85546875" style="1" customWidth="1"/>
    <col min="7430" max="7621" width="11.42578125" style="1"/>
    <col min="7622" max="7622" width="21.85546875" style="1" customWidth="1"/>
    <col min="7623" max="7623" width="13.85546875" style="1" customWidth="1"/>
    <col min="7624" max="7624" width="38.7109375" style="1" customWidth="1"/>
    <col min="7625" max="7625" width="3" style="1" bestFit="1" customWidth="1"/>
    <col min="7626" max="7626" width="32.28515625" style="1" customWidth="1"/>
    <col min="7627" max="7627" width="46.28515625" style="1" customWidth="1"/>
    <col min="7628" max="7628" width="19" style="1" customWidth="1"/>
    <col min="7629" max="7629" width="0" style="1" hidden="1" customWidth="1"/>
    <col min="7630" max="7630" width="17.7109375" style="1" customWidth="1"/>
    <col min="7631" max="7631" width="0" style="1" hidden="1" customWidth="1"/>
    <col min="7632" max="7632" width="22.28515625" style="1" customWidth="1"/>
    <col min="7633" max="7633" width="5.28515625" style="1" customWidth="1"/>
    <col min="7634" max="7634" width="36.28515625" style="1" customWidth="1"/>
    <col min="7635" max="7635" width="5.7109375" style="1" customWidth="1"/>
    <col min="7636" max="7636" width="0" style="1" hidden="1" customWidth="1"/>
    <col min="7637" max="7637" width="20.7109375" style="1" customWidth="1"/>
    <col min="7638" max="7638" width="4.85546875" style="1" customWidth="1"/>
    <col min="7639" max="7639" width="0" style="1" hidden="1" customWidth="1"/>
    <col min="7640" max="7640" width="24.7109375" style="1" customWidth="1"/>
    <col min="7641" max="7641" width="12.28515625" style="1" customWidth="1"/>
    <col min="7642" max="7642" width="0" style="1" hidden="1" customWidth="1"/>
    <col min="7643" max="7643" width="3.42578125" style="1" customWidth="1"/>
    <col min="7644" max="7644" width="0" style="1" hidden="1" customWidth="1"/>
    <col min="7645" max="7645" width="17.7109375" style="1" customWidth="1"/>
    <col min="7646" max="7646" width="3.42578125" style="1" customWidth="1"/>
    <col min="7647" max="7647" width="0" style="1" hidden="1" customWidth="1"/>
    <col min="7648" max="7648" width="23.7109375" style="1" customWidth="1"/>
    <col min="7649" max="7649" width="10" style="1" customWidth="1"/>
    <col min="7650" max="7650" width="0" style="1" hidden="1" customWidth="1"/>
    <col min="7651" max="7652" width="14.7109375" style="1" customWidth="1"/>
    <col min="7653" max="7653" width="12.85546875" style="1" customWidth="1"/>
    <col min="7654" max="7654" width="3.28515625" style="1" customWidth="1"/>
    <col min="7655" max="7655" width="30.28515625" style="1" customWidth="1"/>
    <col min="7656" max="7656" width="5" style="1" customWidth="1"/>
    <col min="7657" max="7657" width="0" style="1" hidden="1" customWidth="1"/>
    <col min="7658" max="7658" width="14.28515625" style="1" customWidth="1"/>
    <col min="7659" max="7659" width="5.7109375" style="1" customWidth="1"/>
    <col min="7660" max="7660" width="0" style="1" hidden="1" customWidth="1"/>
    <col min="7661" max="7661" width="17.28515625" style="1" customWidth="1"/>
    <col min="7662" max="7662" width="12.7109375" style="1" customWidth="1"/>
    <col min="7663" max="7663" width="0" style="1" hidden="1" customWidth="1"/>
    <col min="7664" max="7664" width="5.28515625" style="1" customWidth="1"/>
    <col min="7665" max="7665" width="0" style="1" hidden="1" customWidth="1"/>
    <col min="7666" max="7666" width="17" style="1" customWidth="1"/>
    <col min="7667" max="7667" width="6.28515625" style="1" customWidth="1"/>
    <col min="7668" max="7668" width="0" style="1" hidden="1" customWidth="1"/>
    <col min="7669" max="7669" width="14.28515625" style="1" customWidth="1"/>
    <col min="7670" max="7670" width="7.5703125" style="1" customWidth="1"/>
    <col min="7671" max="7671" width="0" style="1" hidden="1" customWidth="1"/>
    <col min="7672" max="7673" width="14.28515625" style="1" customWidth="1"/>
    <col min="7674" max="7674" width="20.85546875" style="1" customWidth="1"/>
    <col min="7675" max="7675" width="14.42578125" style="1" customWidth="1"/>
    <col min="7676" max="7676" width="15" style="1" customWidth="1"/>
    <col min="7677" max="7677" width="2.7109375" style="1" customWidth="1"/>
    <col min="7678" max="7678" width="11.7109375" style="1" customWidth="1"/>
    <col min="7679" max="7679" width="11.5703125" style="1" customWidth="1"/>
    <col min="7680" max="7680" width="2.28515625" style="1" customWidth="1"/>
    <col min="7681" max="7681" width="41" style="1" customWidth="1"/>
    <col min="7682" max="7682" width="14.28515625" style="1" customWidth="1"/>
    <col min="7683" max="7684" width="11.5703125" style="1" customWidth="1"/>
    <col min="7685" max="7685" width="21.85546875" style="1" customWidth="1"/>
    <col min="7686" max="7877" width="11.42578125" style="1"/>
    <col min="7878" max="7878" width="21.85546875" style="1" customWidth="1"/>
    <col min="7879" max="7879" width="13.85546875" style="1" customWidth="1"/>
    <col min="7880" max="7880" width="38.7109375" style="1" customWidth="1"/>
    <col min="7881" max="7881" width="3" style="1" bestFit="1" customWidth="1"/>
    <col min="7882" max="7882" width="32.28515625" style="1" customWidth="1"/>
    <col min="7883" max="7883" width="46.28515625" style="1" customWidth="1"/>
    <col min="7884" max="7884" width="19" style="1" customWidth="1"/>
    <col min="7885" max="7885" width="0" style="1" hidden="1" customWidth="1"/>
    <col min="7886" max="7886" width="17.7109375" style="1" customWidth="1"/>
    <col min="7887" max="7887" width="0" style="1" hidden="1" customWidth="1"/>
    <col min="7888" max="7888" width="22.28515625" style="1" customWidth="1"/>
    <col min="7889" max="7889" width="5.28515625" style="1" customWidth="1"/>
    <col min="7890" max="7890" width="36.28515625" style="1" customWidth="1"/>
    <col min="7891" max="7891" width="5.7109375" style="1" customWidth="1"/>
    <col min="7892" max="7892" width="0" style="1" hidden="1" customWidth="1"/>
    <col min="7893" max="7893" width="20.7109375" style="1" customWidth="1"/>
    <col min="7894" max="7894" width="4.85546875" style="1" customWidth="1"/>
    <col min="7895" max="7895" width="0" style="1" hidden="1" customWidth="1"/>
    <col min="7896" max="7896" width="24.7109375" style="1" customWidth="1"/>
    <col min="7897" max="7897" width="12.28515625" style="1" customWidth="1"/>
    <col min="7898" max="7898" width="0" style="1" hidden="1" customWidth="1"/>
    <col min="7899" max="7899" width="3.42578125" style="1" customWidth="1"/>
    <col min="7900" max="7900" width="0" style="1" hidden="1" customWidth="1"/>
    <col min="7901" max="7901" width="17.7109375" style="1" customWidth="1"/>
    <col min="7902" max="7902" width="3.42578125" style="1" customWidth="1"/>
    <col min="7903" max="7903" width="0" style="1" hidden="1" customWidth="1"/>
    <col min="7904" max="7904" width="23.7109375" style="1" customWidth="1"/>
    <col min="7905" max="7905" width="10" style="1" customWidth="1"/>
    <col min="7906" max="7906" width="0" style="1" hidden="1" customWidth="1"/>
    <col min="7907" max="7908" width="14.7109375" style="1" customWidth="1"/>
    <col min="7909" max="7909" width="12.85546875" style="1" customWidth="1"/>
    <col min="7910" max="7910" width="3.28515625" style="1" customWidth="1"/>
    <col min="7911" max="7911" width="30.28515625" style="1" customWidth="1"/>
    <col min="7912" max="7912" width="5" style="1" customWidth="1"/>
    <col min="7913" max="7913" width="0" style="1" hidden="1" customWidth="1"/>
    <col min="7914" max="7914" width="14.28515625" style="1" customWidth="1"/>
    <col min="7915" max="7915" width="5.7109375" style="1" customWidth="1"/>
    <col min="7916" max="7916" width="0" style="1" hidden="1" customWidth="1"/>
    <col min="7917" max="7917" width="17.28515625" style="1" customWidth="1"/>
    <col min="7918" max="7918" width="12.7109375" style="1" customWidth="1"/>
    <col min="7919" max="7919" width="0" style="1" hidden="1" customWidth="1"/>
    <col min="7920" max="7920" width="5.28515625" style="1" customWidth="1"/>
    <col min="7921" max="7921" width="0" style="1" hidden="1" customWidth="1"/>
    <col min="7922" max="7922" width="17" style="1" customWidth="1"/>
    <col min="7923" max="7923" width="6.28515625" style="1" customWidth="1"/>
    <col min="7924" max="7924" width="0" style="1" hidden="1" customWidth="1"/>
    <col min="7925" max="7925" width="14.28515625" style="1" customWidth="1"/>
    <col min="7926" max="7926" width="7.5703125" style="1" customWidth="1"/>
    <col min="7927" max="7927" width="0" style="1" hidden="1" customWidth="1"/>
    <col min="7928" max="7929" width="14.28515625" style="1" customWidth="1"/>
    <col min="7930" max="7930" width="20.85546875" style="1" customWidth="1"/>
    <col min="7931" max="7931" width="14.42578125" style="1" customWidth="1"/>
    <col min="7932" max="7932" width="15" style="1" customWidth="1"/>
    <col min="7933" max="7933" width="2.7109375" style="1" customWidth="1"/>
    <col min="7934" max="7934" width="11.7109375" style="1" customWidth="1"/>
    <col min="7935" max="7935" width="11.5703125" style="1" customWidth="1"/>
    <col min="7936" max="7936" width="2.28515625" style="1" customWidth="1"/>
    <col min="7937" max="7937" width="41" style="1" customWidth="1"/>
    <col min="7938" max="7938" width="14.28515625" style="1" customWidth="1"/>
    <col min="7939" max="7940" width="11.5703125" style="1" customWidth="1"/>
    <col min="7941" max="7941" width="21.85546875" style="1" customWidth="1"/>
    <col min="7942" max="8133" width="11.42578125" style="1"/>
    <col min="8134" max="8134" width="21.85546875" style="1" customWidth="1"/>
    <col min="8135" max="8135" width="13.85546875" style="1" customWidth="1"/>
    <col min="8136" max="8136" width="38.7109375" style="1" customWidth="1"/>
    <col min="8137" max="8137" width="3" style="1" bestFit="1" customWidth="1"/>
    <col min="8138" max="8138" width="32.28515625" style="1" customWidth="1"/>
    <col min="8139" max="8139" width="46.28515625" style="1" customWidth="1"/>
    <col min="8140" max="8140" width="19" style="1" customWidth="1"/>
    <col min="8141" max="8141" width="0" style="1" hidden="1" customWidth="1"/>
    <col min="8142" max="8142" width="17.7109375" style="1" customWidth="1"/>
    <col min="8143" max="8143" width="0" style="1" hidden="1" customWidth="1"/>
    <col min="8144" max="8144" width="22.28515625" style="1" customWidth="1"/>
    <col min="8145" max="8145" width="5.28515625" style="1" customWidth="1"/>
    <col min="8146" max="8146" width="36.28515625" style="1" customWidth="1"/>
    <col min="8147" max="8147" width="5.7109375" style="1" customWidth="1"/>
    <col min="8148" max="8148" width="0" style="1" hidden="1" customWidth="1"/>
    <col min="8149" max="8149" width="20.7109375" style="1" customWidth="1"/>
    <col min="8150" max="8150" width="4.85546875" style="1" customWidth="1"/>
    <col min="8151" max="8151" width="0" style="1" hidden="1" customWidth="1"/>
    <col min="8152" max="8152" width="24.7109375" style="1" customWidth="1"/>
    <col min="8153" max="8153" width="12.28515625" style="1" customWidth="1"/>
    <col min="8154" max="8154" width="0" style="1" hidden="1" customWidth="1"/>
    <col min="8155" max="8155" width="3.42578125" style="1" customWidth="1"/>
    <col min="8156" max="8156" width="0" style="1" hidden="1" customWidth="1"/>
    <col min="8157" max="8157" width="17.7109375" style="1" customWidth="1"/>
    <col min="8158" max="8158" width="3.42578125" style="1" customWidth="1"/>
    <col min="8159" max="8159" width="0" style="1" hidden="1" customWidth="1"/>
    <col min="8160" max="8160" width="23.7109375" style="1" customWidth="1"/>
    <col min="8161" max="8161" width="10" style="1" customWidth="1"/>
    <col min="8162" max="8162" width="0" style="1" hidden="1" customWidth="1"/>
    <col min="8163" max="8164" width="14.7109375" style="1" customWidth="1"/>
    <col min="8165" max="8165" width="12.85546875" style="1" customWidth="1"/>
    <col min="8166" max="8166" width="3.28515625" style="1" customWidth="1"/>
    <col min="8167" max="8167" width="30.28515625" style="1" customWidth="1"/>
    <col min="8168" max="8168" width="5" style="1" customWidth="1"/>
    <col min="8169" max="8169" width="0" style="1" hidden="1" customWidth="1"/>
    <col min="8170" max="8170" width="14.28515625" style="1" customWidth="1"/>
    <col min="8171" max="8171" width="5.7109375" style="1" customWidth="1"/>
    <col min="8172" max="8172" width="0" style="1" hidden="1" customWidth="1"/>
    <col min="8173" max="8173" width="17.28515625" style="1" customWidth="1"/>
    <col min="8174" max="8174" width="12.7109375" style="1" customWidth="1"/>
    <col min="8175" max="8175" width="0" style="1" hidden="1" customWidth="1"/>
    <col min="8176" max="8176" width="5.28515625" style="1" customWidth="1"/>
    <col min="8177" max="8177" width="0" style="1" hidden="1" customWidth="1"/>
    <col min="8178" max="8178" width="17" style="1" customWidth="1"/>
    <col min="8179" max="8179" width="6.28515625" style="1" customWidth="1"/>
    <col min="8180" max="8180" width="0" style="1" hidden="1" customWidth="1"/>
    <col min="8181" max="8181" width="14.28515625" style="1" customWidth="1"/>
    <col min="8182" max="8182" width="7.5703125" style="1" customWidth="1"/>
    <col min="8183" max="8183" width="0" style="1" hidden="1" customWidth="1"/>
    <col min="8184" max="8185" width="14.28515625" style="1" customWidth="1"/>
    <col min="8186" max="8186" width="20.85546875" style="1" customWidth="1"/>
    <col min="8187" max="8187" width="14.42578125" style="1" customWidth="1"/>
    <col min="8188" max="8188" width="15" style="1" customWidth="1"/>
    <col min="8189" max="8189" width="2.7109375" style="1" customWidth="1"/>
    <col min="8190" max="8190" width="11.7109375" style="1" customWidth="1"/>
    <col min="8191" max="8191" width="11.5703125" style="1" customWidth="1"/>
    <col min="8192" max="8192" width="2.28515625" style="1" customWidth="1"/>
    <col min="8193" max="8193" width="41" style="1" customWidth="1"/>
    <col min="8194" max="8194" width="14.28515625" style="1" customWidth="1"/>
    <col min="8195" max="8196" width="11.5703125" style="1" customWidth="1"/>
    <col min="8197" max="8197" width="21.85546875" style="1" customWidth="1"/>
    <col min="8198" max="8389" width="11.42578125" style="1"/>
    <col min="8390" max="8390" width="21.85546875" style="1" customWidth="1"/>
    <col min="8391" max="8391" width="13.85546875" style="1" customWidth="1"/>
    <col min="8392" max="8392" width="38.7109375" style="1" customWidth="1"/>
    <col min="8393" max="8393" width="3" style="1" bestFit="1" customWidth="1"/>
    <col min="8394" max="8394" width="32.28515625" style="1" customWidth="1"/>
    <col min="8395" max="8395" width="46.28515625" style="1" customWidth="1"/>
    <col min="8396" max="8396" width="19" style="1" customWidth="1"/>
    <col min="8397" max="8397" width="0" style="1" hidden="1" customWidth="1"/>
    <col min="8398" max="8398" width="17.7109375" style="1" customWidth="1"/>
    <col min="8399" max="8399" width="0" style="1" hidden="1" customWidth="1"/>
    <col min="8400" max="8400" width="22.28515625" style="1" customWidth="1"/>
    <col min="8401" max="8401" width="5.28515625" style="1" customWidth="1"/>
    <col min="8402" max="8402" width="36.28515625" style="1" customWidth="1"/>
    <col min="8403" max="8403" width="5.7109375" style="1" customWidth="1"/>
    <col min="8404" max="8404" width="0" style="1" hidden="1" customWidth="1"/>
    <col min="8405" max="8405" width="20.7109375" style="1" customWidth="1"/>
    <col min="8406" max="8406" width="4.85546875" style="1" customWidth="1"/>
    <col min="8407" max="8407" width="0" style="1" hidden="1" customWidth="1"/>
    <col min="8408" max="8408" width="24.7109375" style="1" customWidth="1"/>
    <col min="8409" max="8409" width="12.28515625" style="1" customWidth="1"/>
    <col min="8410" max="8410" width="0" style="1" hidden="1" customWidth="1"/>
    <col min="8411" max="8411" width="3.42578125" style="1" customWidth="1"/>
    <col min="8412" max="8412" width="0" style="1" hidden="1" customWidth="1"/>
    <col min="8413" max="8413" width="17.7109375" style="1" customWidth="1"/>
    <col min="8414" max="8414" width="3.42578125" style="1" customWidth="1"/>
    <col min="8415" max="8415" width="0" style="1" hidden="1" customWidth="1"/>
    <col min="8416" max="8416" width="23.7109375" style="1" customWidth="1"/>
    <col min="8417" max="8417" width="10" style="1" customWidth="1"/>
    <col min="8418" max="8418" width="0" style="1" hidden="1" customWidth="1"/>
    <col min="8419" max="8420" width="14.7109375" style="1" customWidth="1"/>
    <col min="8421" max="8421" width="12.85546875" style="1" customWidth="1"/>
    <col min="8422" max="8422" width="3.28515625" style="1" customWidth="1"/>
    <col min="8423" max="8423" width="30.28515625" style="1" customWidth="1"/>
    <col min="8424" max="8424" width="5" style="1" customWidth="1"/>
    <col min="8425" max="8425" width="0" style="1" hidden="1" customWidth="1"/>
    <col min="8426" max="8426" width="14.28515625" style="1" customWidth="1"/>
    <col min="8427" max="8427" width="5.7109375" style="1" customWidth="1"/>
    <col min="8428" max="8428" width="0" style="1" hidden="1" customWidth="1"/>
    <col min="8429" max="8429" width="17.28515625" style="1" customWidth="1"/>
    <col min="8430" max="8430" width="12.7109375" style="1" customWidth="1"/>
    <col min="8431" max="8431" width="0" style="1" hidden="1" customWidth="1"/>
    <col min="8432" max="8432" width="5.28515625" style="1" customWidth="1"/>
    <col min="8433" max="8433" width="0" style="1" hidden="1" customWidth="1"/>
    <col min="8434" max="8434" width="17" style="1" customWidth="1"/>
    <col min="8435" max="8435" width="6.28515625" style="1" customWidth="1"/>
    <col min="8436" max="8436" width="0" style="1" hidden="1" customWidth="1"/>
    <col min="8437" max="8437" width="14.28515625" style="1" customWidth="1"/>
    <col min="8438" max="8438" width="7.5703125" style="1" customWidth="1"/>
    <col min="8439" max="8439" width="0" style="1" hidden="1" customWidth="1"/>
    <col min="8440" max="8441" width="14.28515625" style="1" customWidth="1"/>
    <col min="8442" max="8442" width="20.85546875" style="1" customWidth="1"/>
    <col min="8443" max="8443" width="14.42578125" style="1" customWidth="1"/>
    <col min="8444" max="8444" width="15" style="1" customWidth="1"/>
    <col min="8445" max="8445" width="2.7109375" style="1" customWidth="1"/>
    <col min="8446" max="8446" width="11.7109375" style="1" customWidth="1"/>
    <col min="8447" max="8447" width="11.5703125" style="1" customWidth="1"/>
    <col min="8448" max="8448" width="2.28515625" style="1" customWidth="1"/>
    <col min="8449" max="8449" width="41" style="1" customWidth="1"/>
    <col min="8450" max="8450" width="14.28515625" style="1" customWidth="1"/>
    <col min="8451" max="8452" width="11.5703125" style="1" customWidth="1"/>
    <col min="8453" max="8453" width="21.85546875" style="1" customWidth="1"/>
    <col min="8454" max="8645" width="11.42578125" style="1"/>
    <col min="8646" max="8646" width="21.85546875" style="1" customWidth="1"/>
    <col min="8647" max="8647" width="13.85546875" style="1" customWidth="1"/>
    <col min="8648" max="8648" width="38.7109375" style="1" customWidth="1"/>
    <col min="8649" max="8649" width="3" style="1" bestFit="1" customWidth="1"/>
    <col min="8650" max="8650" width="32.28515625" style="1" customWidth="1"/>
    <col min="8651" max="8651" width="46.28515625" style="1" customWidth="1"/>
    <col min="8652" max="8652" width="19" style="1" customWidth="1"/>
    <col min="8653" max="8653" width="0" style="1" hidden="1" customWidth="1"/>
    <col min="8654" max="8654" width="17.7109375" style="1" customWidth="1"/>
    <col min="8655" max="8655" width="0" style="1" hidden="1" customWidth="1"/>
    <col min="8656" max="8656" width="22.28515625" style="1" customWidth="1"/>
    <col min="8657" max="8657" width="5.28515625" style="1" customWidth="1"/>
    <col min="8658" max="8658" width="36.28515625" style="1" customWidth="1"/>
    <col min="8659" max="8659" width="5.7109375" style="1" customWidth="1"/>
    <col min="8660" max="8660" width="0" style="1" hidden="1" customWidth="1"/>
    <col min="8661" max="8661" width="20.7109375" style="1" customWidth="1"/>
    <col min="8662" max="8662" width="4.85546875" style="1" customWidth="1"/>
    <col min="8663" max="8663" width="0" style="1" hidden="1" customWidth="1"/>
    <col min="8664" max="8664" width="24.7109375" style="1" customWidth="1"/>
    <col min="8665" max="8665" width="12.28515625" style="1" customWidth="1"/>
    <col min="8666" max="8666" width="0" style="1" hidden="1" customWidth="1"/>
    <col min="8667" max="8667" width="3.42578125" style="1" customWidth="1"/>
    <col min="8668" max="8668" width="0" style="1" hidden="1" customWidth="1"/>
    <col min="8669" max="8669" width="17.7109375" style="1" customWidth="1"/>
    <col min="8670" max="8670" width="3.42578125" style="1" customWidth="1"/>
    <col min="8671" max="8671" width="0" style="1" hidden="1" customWidth="1"/>
    <col min="8672" max="8672" width="23.7109375" style="1" customWidth="1"/>
    <col min="8673" max="8673" width="10" style="1" customWidth="1"/>
    <col min="8674" max="8674" width="0" style="1" hidden="1" customWidth="1"/>
    <col min="8675" max="8676" width="14.7109375" style="1" customWidth="1"/>
    <col min="8677" max="8677" width="12.85546875" style="1" customWidth="1"/>
    <col min="8678" max="8678" width="3.28515625" style="1" customWidth="1"/>
    <col min="8679" max="8679" width="30.28515625" style="1" customWidth="1"/>
    <col min="8680" max="8680" width="5" style="1" customWidth="1"/>
    <col min="8681" max="8681" width="0" style="1" hidden="1" customWidth="1"/>
    <col min="8682" max="8682" width="14.28515625" style="1" customWidth="1"/>
    <col min="8683" max="8683" width="5.7109375" style="1" customWidth="1"/>
    <col min="8684" max="8684" width="0" style="1" hidden="1" customWidth="1"/>
    <col min="8685" max="8685" width="17.28515625" style="1" customWidth="1"/>
    <col min="8686" max="8686" width="12.7109375" style="1" customWidth="1"/>
    <col min="8687" max="8687" width="0" style="1" hidden="1" customWidth="1"/>
    <col min="8688" max="8688" width="5.28515625" style="1" customWidth="1"/>
    <col min="8689" max="8689" width="0" style="1" hidden="1" customWidth="1"/>
    <col min="8690" max="8690" width="17" style="1" customWidth="1"/>
    <col min="8691" max="8691" width="6.28515625" style="1" customWidth="1"/>
    <col min="8692" max="8692" width="0" style="1" hidden="1" customWidth="1"/>
    <col min="8693" max="8693" width="14.28515625" style="1" customWidth="1"/>
    <col min="8694" max="8694" width="7.5703125" style="1" customWidth="1"/>
    <col min="8695" max="8695" width="0" style="1" hidden="1" customWidth="1"/>
    <col min="8696" max="8697" width="14.28515625" style="1" customWidth="1"/>
    <col min="8698" max="8698" width="20.85546875" style="1" customWidth="1"/>
    <col min="8699" max="8699" width="14.42578125" style="1" customWidth="1"/>
    <col min="8700" max="8700" width="15" style="1" customWidth="1"/>
    <col min="8701" max="8701" width="2.7109375" style="1" customWidth="1"/>
    <col min="8702" max="8702" width="11.7109375" style="1" customWidth="1"/>
    <col min="8703" max="8703" width="11.5703125" style="1" customWidth="1"/>
    <col min="8704" max="8704" width="2.28515625" style="1" customWidth="1"/>
    <col min="8705" max="8705" width="41" style="1" customWidth="1"/>
    <col min="8706" max="8706" width="14.28515625" style="1" customWidth="1"/>
    <col min="8707" max="8708" width="11.5703125" style="1" customWidth="1"/>
    <col min="8709" max="8709" width="21.85546875" style="1" customWidth="1"/>
    <col min="8710" max="8901" width="11.42578125" style="1"/>
    <col min="8902" max="8902" width="21.85546875" style="1" customWidth="1"/>
    <col min="8903" max="8903" width="13.85546875" style="1" customWidth="1"/>
    <col min="8904" max="8904" width="38.7109375" style="1" customWidth="1"/>
    <col min="8905" max="8905" width="3" style="1" bestFit="1" customWidth="1"/>
    <col min="8906" max="8906" width="32.28515625" style="1" customWidth="1"/>
    <col min="8907" max="8907" width="46.28515625" style="1" customWidth="1"/>
    <col min="8908" max="8908" width="19" style="1" customWidth="1"/>
    <col min="8909" max="8909" width="0" style="1" hidden="1" customWidth="1"/>
    <col min="8910" max="8910" width="17.7109375" style="1" customWidth="1"/>
    <col min="8911" max="8911" width="0" style="1" hidden="1" customWidth="1"/>
    <col min="8912" max="8912" width="22.28515625" style="1" customWidth="1"/>
    <col min="8913" max="8913" width="5.28515625" style="1" customWidth="1"/>
    <col min="8914" max="8914" width="36.28515625" style="1" customWidth="1"/>
    <col min="8915" max="8915" width="5.7109375" style="1" customWidth="1"/>
    <col min="8916" max="8916" width="0" style="1" hidden="1" customWidth="1"/>
    <col min="8917" max="8917" width="20.7109375" style="1" customWidth="1"/>
    <col min="8918" max="8918" width="4.85546875" style="1" customWidth="1"/>
    <col min="8919" max="8919" width="0" style="1" hidden="1" customWidth="1"/>
    <col min="8920" max="8920" width="24.7109375" style="1" customWidth="1"/>
    <col min="8921" max="8921" width="12.28515625" style="1" customWidth="1"/>
    <col min="8922" max="8922" width="0" style="1" hidden="1" customWidth="1"/>
    <col min="8923" max="8923" width="3.42578125" style="1" customWidth="1"/>
    <col min="8924" max="8924" width="0" style="1" hidden="1" customWidth="1"/>
    <col min="8925" max="8925" width="17.7109375" style="1" customWidth="1"/>
    <col min="8926" max="8926" width="3.42578125" style="1" customWidth="1"/>
    <col min="8927" max="8927" width="0" style="1" hidden="1" customWidth="1"/>
    <col min="8928" max="8928" width="23.7109375" style="1" customWidth="1"/>
    <col min="8929" max="8929" width="10" style="1" customWidth="1"/>
    <col min="8930" max="8930" width="0" style="1" hidden="1" customWidth="1"/>
    <col min="8931" max="8932" width="14.7109375" style="1" customWidth="1"/>
    <col min="8933" max="8933" width="12.85546875" style="1" customWidth="1"/>
    <col min="8934" max="8934" width="3.28515625" style="1" customWidth="1"/>
    <col min="8935" max="8935" width="30.28515625" style="1" customWidth="1"/>
    <col min="8936" max="8936" width="5" style="1" customWidth="1"/>
    <col min="8937" max="8937" width="0" style="1" hidden="1" customWidth="1"/>
    <col min="8938" max="8938" width="14.28515625" style="1" customWidth="1"/>
    <col min="8939" max="8939" width="5.7109375" style="1" customWidth="1"/>
    <col min="8940" max="8940" width="0" style="1" hidden="1" customWidth="1"/>
    <col min="8941" max="8941" width="17.28515625" style="1" customWidth="1"/>
    <col min="8942" max="8942" width="12.7109375" style="1" customWidth="1"/>
    <col min="8943" max="8943" width="0" style="1" hidden="1" customWidth="1"/>
    <col min="8944" max="8944" width="5.28515625" style="1" customWidth="1"/>
    <col min="8945" max="8945" width="0" style="1" hidden="1" customWidth="1"/>
    <col min="8946" max="8946" width="17" style="1" customWidth="1"/>
    <col min="8947" max="8947" width="6.28515625" style="1" customWidth="1"/>
    <col min="8948" max="8948" width="0" style="1" hidden="1" customWidth="1"/>
    <col min="8949" max="8949" width="14.28515625" style="1" customWidth="1"/>
    <col min="8950" max="8950" width="7.5703125" style="1" customWidth="1"/>
    <col min="8951" max="8951" width="0" style="1" hidden="1" customWidth="1"/>
    <col min="8952" max="8953" width="14.28515625" style="1" customWidth="1"/>
    <col min="8954" max="8954" width="20.85546875" style="1" customWidth="1"/>
    <col min="8955" max="8955" width="14.42578125" style="1" customWidth="1"/>
    <col min="8956" max="8956" width="15" style="1" customWidth="1"/>
    <col min="8957" max="8957" width="2.7109375" style="1" customWidth="1"/>
    <col min="8958" max="8958" width="11.7109375" style="1" customWidth="1"/>
    <col min="8959" max="8959" width="11.5703125" style="1" customWidth="1"/>
    <col min="8960" max="8960" width="2.28515625" style="1" customWidth="1"/>
    <col min="8961" max="8961" width="41" style="1" customWidth="1"/>
    <col min="8962" max="8962" width="14.28515625" style="1" customWidth="1"/>
    <col min="8963" max="8964" width="11.5703125" style="1" customWidth="1"/>
    <col min="8965" max="8965" width="21.85546875" style="1" customWidth="1"/>
    <col min="8966" max="9157" width="11.42578125" style="1"/>
    <col min="9158" max="9158" width="21.85546875" style="1" customWidth="1"/>
    <col min="9159" max="9159" width="13.85546875" style="1" customWidth="1"/>
    <col min="9160" max="9160" width="38.7109375" style="1" customWidth="1"/>
    <col min="9161" max="9161" width="3" style="1" bestFit="1" customWidth="1"/>
    <col min="9162" max="9162" width="32.28515625" style="1" customWidth="1"/>
    <col min="9163" max="9163" width="46.28515625" style="1" customWidth="1"/>
    <col min="9164" max="9164" width="19" style="1" customWidth="1"/>
    <col min="9165" max="9165" width="0" style="1" hidden="1" customWidth="1"/>
    <col min="9166" max="9166" width="17.7109375" style="1" customWidth="1"/>
    <col min="9167" max="9167" width="0" style="1" hidden="1" customWidth="1"/>
    <col min="9168" max="9168" width="22.28515625" style="1" customWidth="1"/>
    <col min="9169" max="9169" width="5.28515625" style="1" customWidth="1"/>
    <col min="9170" max="9170" width="36.28515625" style="1" customWidth="1"/>
    <col min="9171" max="9171" width="5.7109375" style="1" customWidth="1"/>
    <col min="9172" max="9172" width="0" style="1" hidden="1" customWidth="1"/>
    <col min="9173" max="9173" width="20.7109375" style="1" customWidth="1"/>
    <col min="9174" max="9174" width="4.85546875" style="1" customWidth="1"/>
    <col min="9175" max="9175" width="0" style="1" hidden="1" customWidth="1"/>
    <col min="9176" max="9176" width="24.7109375" style="1" customWidth="1"/>
    <col min="9177" max="9177" width="12.28515625" style="1" customWidth="1"/>
    <col min="9178" max="9178" width="0" style="1" hidden="1" customWidth="1"/>
    <col min="9179" max="9179" width="3.42578125" style="1" customWidth="1"/>
    <col min="9180" max="9180" width="0" style="1" hidden="1" customWidth="1"/>
    <col min="9181" max="9181" width="17.7109375" style="1" customWidth="1"/>
    <col min="9182" max="9182" width="3.42578125" style="1" customWidth="1"/>
    <col min="9183" max="9183" width="0" style="1" hidden="1" customWidth="1"/>
    <col min="9184" max="9184" width="23.7109375" style="1" customWidth="1"/>
    <col min="9185" max="9185" width="10" style="1" customWidth="1"/>
    <col min="9186" max="9186" width="0" style="1" hidden="1" customWidth="1"/>
    <col min="9187" max="9188" width="14.7109375" style="1" customWidth="1"/>
    <col min="9189" max="9189" width="12.85546875" style="1" customWidth="1"/>
    <col min="9190" max="9190" width="3.28515625" style="1" customWidth="1"/>
    <col min="9191" max="9191" width="30.28515625" style="1" customWidth="1"/>
    <col min="9192" max="9192" width="5" style="1" customWidth="1"/>
    <col min="9193" max="9193" width="0" style="1" hidden="1" customWidth="1"/>
    <col min="9194" max="9194" width="14.28515625" style="1" customWidth="1"/>
    <col min="9195" max="9195" width="5.7109375" style="1" customWidth="1"/>
    <col min="9196" max="9196" width="0" style="1" hidden="1" customWidth="1"/>
    <col min="9197" max="9197" width="17.28515625" style="1" customWidth="1"/>
    <col min="9198" max="9198" width="12.7109375" style="1" customWidth="1"/>
    <col min="9199" max="9199" width="0" style="1" hidden="1" customWidth="1"/>
    <col min="9200" max="9200" width="5.28515625" style="1" customWidth="1"/>
    <col min="9201" max="9201" width="0" style="1" hidden="1" customWidth="1"/>
    <col min="9202" max="9202" width="17" style="1" customWidth="1"/>
    <col min="9203" max="9203" width="6.28515625" style="1" customWidth="1"/>
    <col min="9204" max="9204" width="0" style="1" hidden="1" customWidth="1"/>
    <col min="9205" max="9205" width="14.28515625" style="1" customWidth="1"/>
    <col min="9206" max="9206" width="7.5703125" style="1" customWidth="1"/>
    <col min="9207" max="9207" width="0" style="1" hidden="1" customWidth="1"/>
    <col min="9208" max="9209" width="14.28515625" style="1" customWidth="1"/>
    <col min="9210" max="9210" width="20.85546875" style="1" customWidth="1"/>
    <col min="9211" max="9211" width="14.42578125" style="1" customWidth="1"/>
    <col min="9212" max="9212" width="15" style="1" customWidth="1"/>
    <col min="9213" max="9213" width="2.7109375" style="1" customWidth="1"/>
    <col min="9214" max="9214" width="11.7109375" style="1" customWidth="1"/>
    <col min="9215" max="9215" width="11.5703125" style="1" customWidth="1"/>
    <col min="9216" max="9216" width="2.28515625" style="1" customWidth="1"/>
    <col min="9217" max="9217" width="41" style="1" customWidth="1"/>
    <col min="9218" max="9218" width="14.28515625" style="1" customWidth="1"/>
    <col min="9219" max="9220" width="11.5703125" style="1" customWidth="1"/>
    <col min="9221" max="9221" width="21.85546875" style="1" customWidth="1"/>
    <col min="9222" max="9413" width="11.42578125" style="1"/>
    <col min="9414" max="9414" width="21.85546875" style="1" customWidth="1"/>
    <col min="9415" max="9415" width="13.85546875" style="1" customWidth="1"/>
    <col min="9416" max="9416" width="38.7109375" style="1" customWidth="1"/>
    <col min="9417" max="9417" width="3" style="1" bestFit="1" customWidth="1"/>
    <col min="9418" max="9418" width="32.28515625" style="1" customWidth="1"/>
    <col min="9419" max="9419" width="46.28515625" style="1" customWidth="1"/>
    <col min="9420" max="9420" width="19" style="1" customWidth="1"/>
    <col min="9421" max="9421" width="0" style="1" hidden="1" customWidth="1"/>
    <col min="9422" max="9422" width="17.7109375" style="1" customWidth="1"/>
    <col min="9423" max="9423" width="0" style="1" hidden="1" customWidth="1"/>
    <col min="9424" max="9424" width="22.28515625" style="1" customWidth="1"/>
    <col min="9425" max="9425" width="5.28515625" style="1" customWidth="1"/>
    <col min="9426" max="9426" width="36.28515625" style="1" customWidth="1"/>
    <col min="9427" max="9427" width="5.7109375" style="1" customWidth="1"/>
    <col min="9428" max="9428" width="0" style="1" hidden="1" customWidth="1"/>
    <col min="9429" max="9429" width="20.7109375" style="1" customWidth="1"/>
    <col min="9430" max="9430" width="4.85546875" style="1" customWidth="1"/>
    <col min="9431" max="9431" width="0" style="1" hidden="1" customWidth="1"/>
    <col min="9432" max="9432" width="24.7109375" style="1" customWidth="1"/>
    <col min="9433" max="9433" width="12.28515625" style="1" customWidth="1"/>
    <col min="9434" max="9434" width="0" style="1" hidden="1" customWidth="1"/>
    <col min="9435" max="9435" width="3.42578125" style="1" customWidth="1"/>
    <col min="9436" max="9436" width="0" style="1" hidden="1" customWidth="1"/>
    <col min="9437" max="9437" width="17.7109375" style="1" customWidth="1"/>
    <col min="9438" max="9438" width="3.42578125" style="1" customWidth="1"/>
    <col min="9439" max="9439" width="0" style="1" hidden="1" customWidth="1"/>
    <col min="9440" max="9440" width="23.7109375" style="1" customWidth="1"/>
    <col min="9441" max="9441" width="10" style="1" customWidth="1"/>
    <col min="9442" max="9442" width="0" style="1" hidden="1" customWidth="1"/>
    <col min="9443" max="9444" width="14.7109375" style="1" customWidth="1"/>
    <col min="9445" max="9445" width="12.85546875" style="1" customWidth="1"/>
    <col min="9446" max="9446" width="3.28515625" style="1" customWidth="1"/>
    <col min="9447" max="9447" width="30.28515625" style="1" customWidth="1"/>
    <col min="9448" max="9448" width="5" style="1" customWidth="1"/>
    <col min="9449" max="9449" width="0" style="1" hidden="1" customWidth="1"/>
    <col min="9450" max="9450" width="14.28515625" style="1" customWidth="1"/>
    <col min="9451" max="9451" width="5.7109375" style="1" customWidth="1"/>
    <col min="9452" max="9452" width="0" style="1" hidden="1" customWidth="1"/>
    <col min="9453" max="9453" width="17.28515625" style="1" customWidth="1"/>
    <col min="9454" max="9454" width="12.7109375" style="1" customWidth="1"/>
    <col min="9455" max="9455" width="0" style="1" hidden="1" customWidth="1"/>
    <col min="9456" max="9456" width="5.28515625" style="1" customWidth="1"/>
    <col min="9457" max="9457" width="0" style="1" hidden="1" customWidth="1"/>
    <col min="9458" max="9458" width="17" style="1" customWidth="1"/>
    <col min="9459" max="9459" width="6.28515625" style="1" customWidth="1"/>
    <col min="9460" max="9460" width="0" style="1" hidden="1" customWidth="1"/>
    <col min="9461" max="9461" width="14.28515625" style="1" customWidth="1"/>
    <col min="9462" max="9462" width="7.5703125" style="1" customWidth="1"/>
    <col min="9463" max="9463" width="0" style="1" hidden="1" customWidth="1"/>
    <col min="9464" max="9465" width="14.28515625" style="1" customWidth="1"/>
    <col min="9466" max="9466" width="20.85546875" style="1" customWidth="1"/>
    <col min="9467" max="9467" width="14.42578125" style="1" customWidth="1"/>
    <col min="9468" max="9468" width="15" style="1" customWidth="1"/>
    <col min="9469" max="9469" width="2.7109375" style="1" customWidth="1"/>
    <col min="9470" max="9470" width="11.7109375" style="1" customWidth="1"/>
    <col min="9471" max="9471" width="11.5703125" style="1" customWidth="1"/>
    <col min="9472" max="9472" width="2.28515625" style="1" customWidth="1"/>
    <col min="9473" max="9473" width="41" style="1" customWidth="1"/>
    <col min="9474" max="9474" width="14.28515625" style="1" customWidth="1"/>
    <col min="9475" max="9476" width="11.5703125" style="1" customWidth="1"/>
    <col min="9477" max="9477" width="21.85546875" style="1" customWidth="1"/>
    <col min="9478" max="9669" width="11.42578125" style="1"/>
    <col min="9670" max="9670" width="21.85546875" style="1" customWidth="1"/>
    <col min="9671" max="9671" width="13.85546875" style="1" customWidth="1"/>
    <col min="9672" max="9672" width="38.7109375" style="1" customWidth="1"/>
    <col min="9673" max="9673" width="3" style="1" bestFit="1" customWidth="1"/>
    <col min="9674" max="9674" width="32.28515625" style="1" customWidth="1"/>
    <col min="9675" max="9675" width="46.28515625" style="1" customWidth="1"/>
    <col min="9676" max="9676" width="19" style="1" customWidth="1"/>
    <col min="9677" max="9677" width="0" style="1" hidden="1" customWidth="1"/>
    <col min="9678" max="9678" width="17.7109375" style="1" customWidth="1"/>
    <col min="9679" max="9679" width="0" style="1" hidden="1" customWidth="1"/>
    <col min="9680" max="9680" width="22.28515625" style="1" customWidth="1"/>
    <col min="9681" max="9681" width="5.28515625" style="1" customWidth="1"/>
    <col min="9682" max="9682" width="36.28515625" style="1" customWidth="1"/>
    <col min="9683" max="9683" width="5.7109375" style="1" customWidth="1"/>
    <col min="9684" max="9684" width="0" style="1" hidden="1" customWidth="1"/>
    <col min="9685" max="9685" width="20.7109375" style="1" customWidth="1"/>
    <col min="9686" max="9686" width="4.85546875" style="1" customWidth="1"/>
    <col min="9687" max="9687" width="0" style="1" hidden="1" customWidth="1"/>
    <col min="9688" max="9688" width="24.7109375" style="1" customWidth="1"/>
    <col min="9689" max="9689" width="12.28515625" style="1" customWidth="1"/>
    <col min="9690" max="9690" width="0" style="1" hidden="1" customWidth="1"/>
    <col min="9691" max="9691" width="3.42578125" style="1" customWidth="1"/>
    <col min="9692" max="9692" width="0" style="1" hidden="1" customWidth="1"/>
    <col min="9693" max="9693" width="17.7109375" style="1" customWidth="1"/>
    <col min="9694" max="9694" width="3.42578125" style="1" customWidth="1"/>
    <col min="9695" max="9695" width="0" style="1" hidden="1" customWidth="1"/>
    <col min="9696" max="9696" width="23.7109375" style="1" customWidth="1"/>
    <col min="9697" max="9697" width="10" style="1" customWidth="1"/>
    <col min="9698" max="9698" width="0" style="1" hidden="1" customWidth="1"/>
    <col min="9699" max="9700" width="14.7109375" style="1" customWidth="1"/>
    <col min="9701" max="9701" width="12.85546875" style="1" customWidth="1"/>
    <col min="9702" max="9702" width="3.28515625" style="1" customWidth="1"/>
    <col min="9703" max="9703" width="30.28515625" style="1" customWidth="1"/>
    <col min="9704" max="9704" width="5" style="1" customWidth="1"/>
    <col min="9705" max="9705" width="0" style="1" hidden="1" customWidth="1"/>
    <col min="9706" max="9706" width="14.28515625" style="1" customWidth="1"/>
    <col min="9707" max="9707" width="5.7109375" style="1" customWidth="1"/>
    <col min="9708" max="9708" width="0" style="1" hidden="1" customWidth="1"/>
    <col min="9709" max="9709" width="17.28515625" style="1" customWidth="1"/>
    <col min="9710" max="9710" width="12.7109375" style="1" customWidth="1"/>
    <col min="9711" max="9711" width="0" style="1" hidden="1" customWidth="1"/>
    <col min="9712" max="9712" width="5.28515625" style="1" customWidth="1"/>
    <col min="9713" max="9713" width="0" style="1" hidden="1" customWidth="1"/>
    <col min="9714" max="9714" width="17" style="1" customWidth="1"/>
    <col min="9715" max="9715" width="6.28515625" style="1" customWidth="1"/>
    <col min="9716" max="9716" width="0" style="1" hidden="1" customWidth="1"/>
    <col min="9717" max="9717" width="14.28515625" style="1" customWidth="1"/>
    <col min="9718" max="9718" width="7.5703125" style="1" customWidth="1"/>
    <col min="9719" max="9719" width="0" style="1" hidden="1" customWidth="1"/>
    <col min="9720" max="9721" width="14.28515625" style="1" customWidth="1"/>
    <col min="9722" max="9722" width="20.85546875" style="1" customWidth="1"/>
    <col min="9723" max="9723" width="14.42578125" style="1" customWidth="1"/>
    <col min="9724" max="9724" width="15" style="1" customWidth="1"/>
    <col min="9725" max="9725" width="2.7109375" style="1" customWidth="1"/>
    <col min="9726" max="9726" width="11.7109375" style="1" customWidth="1"/>
    <col min="9727" max="9727" width="11.5703125" style="1" customWidth="1"/>
    <col min="9728" max="9728" width="2.28515625" style="1" customWidth="1"/>
    <col min="9729" max="9729" width="41" style="1" customWidth="1"/>
    <col min="9730" max="9730" width="14.28515625" style="1" customWidth="1"/>
    <col min="9731" max="9732" width="11.5703125" style="1" customWidth="1"/>
    <col min="9733" max="9733" width="21.85546875" style="1" customWidth="1"/>
    <col min="9734" max="9925" width="11.42578125" style="1"/>
    <col min="9926" max="9926" width="21.85546875" style="1" customWidth="1"/>
    <col min="9927" max="9927" width="13.85546875" style="1" customWidth="1"/>
    <col min="9928" max="9928" width="38.7109375" style="1" customWidth="1"/>
    <col min="9929" max="9929" width="3" style="1" bestFit="1" customWidth="1"/>
    <col min="9930" max="9930" width="32.28515625" style="1" customWidth="1"/>
    <col min="9931" max="9931" width="46.28515625" style="1" customWidth="1"/>
    <col min="9932" max="9932" width="19" style="1" customWidth="1"/>
    <col min="9933" max="9933" width="0" style="1" hidden="1" customWidth="1"/>
    <col min="9934" max="9934" width="17.7109375" style="1" customWidth="1"/>
    <col min="9935" max="9935" width="0" style="1" hidden="1" customWidth="1"/>
    <col min="9936" max="9936" width="22.28515625" style="1" customWidth="1"/>
    <col min="9937" max="9937" width="5.28515625" style="1" customWidth="1"/>
    <col min="9938" max="9938" width="36.28515625" style="1" customWidth="1"/>
    <col min="9939" max="9939" width="5.7109375" style="1" customWidth="1"/>
    <col min="9940" max="9940" width="0" style="1" hidden="1" customWidth="1"/>
    <col min="9941" max="9941" width="20.7109375" style="1" customWidth="1"/>
    <col min="9942" max="9942" width="4.85546875" style="1" customWidth="1"/>
    <col min="9943" max="9943" width="0" style="1" hidden="1" customWidth="1"/>
    <col min="9944" max="9944" width="24.7109375" style="1" customWidth="1"/>
    <col min="9945" max="9945" width="12.28515625" style="1" customWidth="1"/>
    <col min="9946" max="9946" width="0" style="1" hidden="1" customWidth="1"/>
    <col min="9947" max="9947" width="3.42578125" style="1" customWidth="1"/>
    <col min="9948" max="9948" width="0" style="1" hidden="1" customWidth="1"/>
    <col min="9949" max="9949" width="17.7109375" style="1" customWidth="1"/>
    <col min="9950" max="9950" width="3.42578125" style="1" customWidth="1"/>
    <col min="9951" max="9951" width="0" style="1" hidden="1" customWidth="1"/>
    <col min="9952" max="9952" width="23.7109375" style="1" customWidth="1"/>
    <col min="9953" max="9953" width="10" style="1" customWidth="1"/>
    <col min="9954" max="9954" width="0" style="1" hidden="1" customWidth="1"/>
    <col min="9955" max="9956" width="14.7109375" style="1" customWidth="1"/>
    <col min="9957" max="9957" width="12.85546875" style="1" customWidth="1"/>
    <col min="9958" max="9958" width="3.28515625" style="1" customWidth="1"/>
    <col min="9959" max="9959" width="30.28515625" style="1" customWidth="1"/>
    <col min="9960" max="9960" width="5" style="1" customWidth="1"/>
    <col min="9961" max="9961" width="0" style="1" hidden="1" customWidth="1"/>
    <col min="9962" max="9962" width="14.28515625" style="1" customWidth="1"/>
    <col min="9963" max="9963" width="5.7109375" style="1" customWidth="1"/>
    <col min="9964" max="9964" width="0" style="1" hidden="1" customWidth="1"/>
    <col min="9965" max="9965" width="17.28515625" style="1" customWidth="1"/>
    <col min="9966" max="9966" width="12.7109375" style="1" customWidth="1"/>
    <col min="9967" max="9967" width="0" style="1" hidden="1" customWidth="1"/>
    <col min="9968" max="9968" width="5.28515625" style="1" customWidth="1"/>
    <col min="9969" max="9969" width="0" style="1" hidden="1" customWidth="1"/>
    <col min="9970" max="9970" width="17" style="1" customWidth="1"/>
    <col min="9971" max="9971" width="6.28515625" style="1" customWidth="1"/>
    <col min="9972" max="9972" width="0" style="1" hidden="1" customWidth="1"/>
    <col min="9973" max="9973" width="14.28515625" style="1" customWidth="1"/>
    <col min="9974" max="9974" width="7.5703125" style="1" customWidth="1"/>
    <col min="9975" max="9975" width="0" style="1" hidden="1" customWidth="1"/>
    <col min="9976" max="9977" width="14.28515625" style="1" customWidth="1"/>
    <col min="9978" max="9978" width="20.85546875" style="1" customWidth="1"/>
    <col min="9979" max="9979" width="14.42578125" style="1" customWidth="1"/>
    <col min="9980" max="9980" width="15" style="1" customWidth="1"/>
    <col min="9981" max="9981" width="2.7109375" style="1" customWidth="1"/>
    <col min="9982" max="9982" width="11.7109375" style="1" customWidth="1"/>
    <col min="9983" max="9983" width="11.5703125" style="1" customWidth="1"/>
    <col min="9984" max="9984" width="2.28515625" style="1" customWidth="1"/>
    <col min="9985" max="9985" width="41" style="1" customWidth="1"/>
    <col min="9986" max="9986" width="14.28515625" style="1" customWidth="1"/>
    <col min="9987" max="9988" width="11.5703125" style="1" customWidth="1"/>
    <col min="9989" max="9989" width="21.85546875" style="1" customWidth="1"/>
    <col min="9990" max="10181" width="11.42578125" style="1"/>
    <col min="10182" max="10182" width="21.85546875" style="1" customWidth="1"/>
    <col min="10183" max="10183" width="13.85546875" style="1" customWidth="1"/>
    <col min="10184" max="10184" width="38.7109375" style="1" customWidth="1"/>
    <col min="10185" max="10185" width="3" style="1" bestFit="1" customWidth="1"/>
    <col min="10186" max="10186" width="32.28515625" style="1" customWidth="1"/>
    <col min="10187" max="10187" width="46.28515625" style="1" customWidth="1"/>
    <col min="10188" max="10188" width="19" style="1" customWidth="1"/>
    <col min="10189" max="10189" width="0" style="1" hidden="1" customWidth="1"/>
    <col min="10190" max="10190" width="17.7109375" style="1" customWidth="1"/>
    <col min="10191" max="10191" width="0" style="1" hidden="1" customWidth="1"/>
    <col min="10192" max="10192" width="22.28515625" style="1" customWidth="1"/>
    <col min="10193" max="10193" width="5.28515625" style="1" customWidth="1"/>
    <col min="10194" max="10194" width="36.28515625" style="1" customWidth="1"/>
    <col min="10195" max="10195" width="5.7109375" style="1" customWidth="1"/>
    <col min="10196" max="10196" width="0" style="1" hidden="1" customWidth="1"/>
    <col min="10197" max="10197" width="20.7109375" style="1" customWidth="1"/>
    <col min="10198" max="10198" width="4.85546875" style="1" customWidth="1"/>
    <col min="10199" max="10199" width="0" style="1" hidden="1" customWidth="1"/>
    <col min="10200" max="10200" width="24.7109375" style="1" customWidth="1"/>
    <col min="10201" max="10201" width="12.28515625" style="1" customWidth="1"/>
    <col min="10202" max="10202" width="0" style="1" hidden="1" customWidth="1"/>
    <col min="10203" max="10203" width="3.42578125" style="1" customWidth="1"/>
    <col min="10204" max="10204" width="0" style="1" hidden="1" customWidth="1"/>
    <col min="10205" max="10205" width="17.7109375" style="1" customWidth="1"/>
    <col min="10206" max="10206" width="3.42578125" style="1" customWidth="1"/>
    <col min="10207" max="10207" width="0" style="1" hidden="1" customWidth="1"/>
    <col min="10208" max="10208" width="23.7109375" style="1" customWidth="1"/>
    <col min="10209" max="10209" width="10" style="1" customWidth="1"/>
    <col min="10210" max="10210" width="0" style="1" hidden="1" customWidth="1"/>
    <col min="10211" max="10212" width="14.7109375" style="1" customWidth="1"/>
    <col min="10213" max="10213" width="12.85546875" style="1" customWidth="1"/>
    <col min="10214" max="10214" width="3.28515625" style="1" customWidth="1"/>
    <col min="10215" max="10215" width="30.28515625" style="1" customWidth="1"/>
    <col min="10216" max="10216" width="5" style="1" customWidth="1"/>
    <col min="10217" max="10217" width="0" style="1" hidden="1" customWidth="1"/>
    <col min="10218" max="10218" width="14.28515625" style="1" customWidth="1"/>
    <col min="10219" max="10219" width="5.7109375" style="1" customWidth="1"/>
    <col min="10220" max="10220" width="0" style="1" hidden="1" customWidth="1"/>
    <col min="10221" max="10221" width="17.28515625" style="1" customWidth="1"/>
    <col min="10222" max="10222" width="12.7109375" style="1" customWidth="1"/>
    <col min="10223" max="10223" width="0" style="1" hidden="1" customWidth="1"/>
    <col min="10224" max="10224" width="5.28515625" style="1" customWidth="1"/>
    <col min="10225" max="10225" width="0" style="1" hidden="1" customWidth="1"/>
    <col min="10226" max="10226" width="17" style="1" customWidth="1"/>
    <col min="10227" max="10227" width="6.28515625" style="1" customWidth="1"/>
    <col min="10228" max="10228" width="0" style="1" hidden="1" customWidth="1"/>
    <col min="10229" max="10229" width="14.28515625" style="1" customWidth="1"/>
    <col min="10230" max="10230" width="7.5703125" style="1" customWidth="1"/>
    <col min="10231" max="10231" width="0" style="1" hidden="1" customWidth="1"/>
    <col min="10232" max="10233" width="14.28515625" style="1" customWidth="1"/>
    <col min="10234" max="10234" width="20.85546875" style="1" customWidth="1"/>
    <col min="10235" max="10235" width="14.42578125" style="1" customWidth="1"/>
    <col min="10236" max="10236" width="15" style="1" customWidth="1"/>
    <col min="10237" max="10237" width="2.7109375" style="1" customWidth="1"/>
    <col min="10238" max="10238" width="11.7109375" style="1" customWidth="1"/>
    <col min="10239" max="10239" width="11.5703125" style="1" customWidth="1"/>
    <col min="10240" max="10240" width="2.28515625" style="1" customWidth="1"/>
    <col min="10241" max="10241" width="41" style="1" customWidth="1"/>
    <col min="10242" max="10242" width="14.28515625" style="1" customWidth="1"/>
    <col min="10243" max="10244" width="11.5703125" style="1" customWidth="1"/>
    <col min="10245" max="10245" width="21.85546875" style="1" customWidth="1"/>
    <col min="10246" max="10437" width="11.42578125" style="1"/>
    <col min="10438" max="10438" width="21.85546875" style="1" customWidth="1"/>
    <col min="10439" max="10439" width="13.85546875" style="1" customWidth="1"/>
    <col min="10440" max="10440" width="38.7109375" style="1" customWidth="1"/>
    <col min="10441" max="10441" width="3" style="1" bestFit="1" customWidth="1"/>
    <col min="10442" max="10442" width="32.28515625" style="1" customWidth="1"/>
    <col min="10443" max="10443" width="46.28515625" style="1" customWidth="1"/>
    <col min="10444" max="10444" width="19" style="1" customWidth="1"/>
    <col min="10445" max="10445" width="0" style="1" hidden="1" customWidth="1"/>
    <col min="10446" max="10446" width="17.7109375" style="1" customWidth="1"/>
    <col min="10447" max="10447" width="0" style="1" hidden="1" customWidth="1"/>
    <col min="10448" max="10448" width="22.28515625" style="1" customWidth="1"/>
    <col min="10449" max="10449" width="5.28515625" style="1" customWidth="1"/>
    <col min="10450" max="10450" width="36.28515625" style="1" customWidth="1"/>
    <col min="10451" max="10451" width="5.7109375" style="1" customWidth="1"/>
    <col min="10452" max="10452" width="0" style="1" hidden="1" customWidth="1"/>
    <col min="10453" max="10453" width="20.7109375" style="1" customWidth="1"/>
    <col min="10454" max="10454" width="4.85546875" style="1" customWidth="1"/>
    <col min="10455" max="10455" width="0" style="1" hidden="1" customWidth="1"/>
    <col min="10456" max="10456" width="24.7109375" style="1" customWidth="1"/>
    <col min="10457" max="10457" width="12.28515625" style="1" customWidth="1"/>
    <col min="10458" max="10458" width="0" style="1" hidden="1" customWidth="1"/>
    <col min="10459" max="10459" width="3.42578125" style="1" customWidth="1"/>
    <col min="10460" max="10460" width="0" style="1" hidden="1" customWidth="1"/>
    <col min="10461" max="10461" width="17.7109375" style="1" customWidth="1"/>
    <col min="10462" max="10462" width="3.42578125" style="1" customWidth="1"/>
    <col min="10463" max="10463" width="0" style="1" hidden="1" customWidth="1"/>
    <col min="10464" max="10464" width="23.7109375" style="1" customWidth="1"/>
    <col min="10465" max="10465" width="10" style="1" customWidth="1"/>
    <col min="10466" max="10466" width="0" style="1" hidden="1" customWidth="1"/>
    <col min="10467" max="10468" width="14.7109375" style="1" customWidth="1"/>
    <col min="10469" max="10469" width="12.85546875" style="1" customWidth="1"/>
    <col min="10470" max="10470" width="3.28515625" style="1" customWidth="1"/>
    <col min="10471" max="10471" width="30.28515625" style="1" customWidth="1"/>
    <col min="10472" max="10472" width="5" style="1" customWidth="1"/>
    <col min="10473" max="10473" width="0" style="1" hidden="1" customWidth="1"/>
    <col min="10474" max="10474" width="14.28515625" style="1" customWidth="1"/>
    <col min="10475" max="10475" width="5.7109375" style="1" customWidth="1"/>
    <col min="10476" max="10476" width="0" style="1" hidden="1" customWidth="1"/>
    <col min="10477" max="10477" width="17.28515625" style="1" customWidth="1"/>
    <col min="10478" max="10478" width="12.7109375" style="1" customWidth="1"/>
    <col min="10479" max="10479" width="0" style="1" hidden="1" customWidth="1"/>
    <col min="10480" max="10480" width="5.28515625" style="1" customWidth="1"/>
    <col min="10481" max="10481" width="0" style="1" hidden="1" customWidth="1"/>
    <col min="10482" max="10482" width="17" style="1" customWidth="1"/>
    <col min="10483" max="10483" width="6.28515625" style="1" customWidth="1"/>
    <col min="10484" max="10484" width="0" style="1" hidden="1" customWidth="1"/>
    <col min="10485" max="10485" width="14.28515625" style="1" customWidth="1"/>
    <col min="10486" max="10486" width="7.5703125" style="1" customWidth="1"/>
    <col min="10487" max="10487" width="0" style="1" hidden="1" customWidth="1"/>
    <col min="10488" max="10489" width="14.28515625" style="1" customWidth="1"/>
    <col min="10490" max="10490" width="20.85546875" style="1" customWidth="1"/>
    <col min="10491" max="10491" width="14.42578125" style="1" customWidth="1"/>
    <col min="10492" max="10492" width="15" style="1" customWidth="1"/>
    <col min="10493" max="10493" width="2.7109375" style="1" customWidth="1"/>
    <col min="10494" max="10494" width="11.7109375" style="1" customWidth="1"/>
    <col min="10495" max="10495" width="11.5703125" style="1" customWidth="1"/>
    <col min="10496" max="10496" width="2.28515625" style="1" customWidth="1"/>
    <col min="10497" max="10497" width="41" style="1" customWidth="1"/>
    <col min="10498" max="10498" width="14.28515625" style="1" customWidth="1"/>
    <col min="10499" max="10500" width="11.5703125" style="1" customWidth="1"/>
    <col min="10501" max="10501" width="21.85546875" style="1" customWidth="1"/>
    <col min="10502" max="10693" width="11.42578125" style="1"/>
    <col min="10694" max="10694" width="21.85546875" style="1" customWidth="1"/>
    <col min="10695" max="10695" width="13.85546875" style="1" customWidth="1"/>
    <col min="10696" max="10696" width="38.7109375" style="1" customWidth="1"/>
    <col min="10697" max="10697" width="3" style="1" bestFit="1" customWidth="1"/>
    <col min="10698" max="10698" width="32.28515625" style="1" customWidth="1"/>
    <col min="10699" max="10699" width="46.28515625" style="1" customWidth="1"/>
    <col min="10700" max="10700" width="19" style="1" customWidth="1"/>
    <col min="10701" max="10701" width="0" style="1" hidden="1" customWidth="1"/>
    <col min="10702" max="10702" width="17.7109375" style="1" customWidth="1"/>
    <col min="10703" max="10703" width="0" style="1" hidden="1" customWidth="1"/>
    <col min="10704" max="10704" width="22.28515625" style="1" customWidth="1"/>
    <col min="10705" max="10705" width="5.28515625" style="1" customWidth="1"/>
    <col min="10706" max="10706" width="36.28515625" style="1" customWidth="1"/>
    <col min="10707" max="10707" width="5.7109375" style="1" customWidth="1"/>
    <col min="10708" max="10708" width="0" style="1" hidden="1" customWidth="1"/>
    <col min="10709" max="10709" width="20.7109375" style="1" customWidth="1"/>
    <col min="10710" max="10710" width="4.85546875" style="1" customWidth="1"/>
    <col min="10711" max="10711" width="0" style="1" hidden="1" customWidth="1"/>
    <col min="10712" max="10712" width="24.7109375" style="1" customWidth="1"/>
    <col min="10713" max="10713" width="12.28515625" style="1" customWidth="1"/>
    <col min="10714" max="10714" width="0" style="1" hidden="1" customWidth="1"/>
    <col min="10715" max="10715" width="3.42578125" style="1" customWidth="1"/>
    <col min="10716" max="10716" width="0" style="1" hidden="1" customWidth="1"/>
    <col min="10717" max="10717" width="17.7109375" style="1" customWidth="1"/>
    <col min="10718" max="10718" width="3.42578125" style="1" customWidth="1"/>
    <col min="10719" max="10719" width="0" style="1" hidden="1" customWidth="1"/>
    <col min="10720" max="10720" width="23.7109375" style="1" customWidth="1"/>
    <col min="10721" max="10721" width="10" style="1" customWidth="1"/>
    <col min="10722" max="10722" width="0" style="1" hidden="1" customWidth="1"/>
    <col min="10723" max="10724" width="14.7109375" style="1" customWidth="1"/>
    <col min="10725" max="10725" width="12.85546875" style="1" customWidth="1"/>
    <col min="10726" max="10726" width="3.28515625" style="1" customWidth="1"/>
    <col min="10727" max="10727" width="30.28515625" style="1" customWidth="1"/>
    <col min="10728" max="10728" width="5" style="1" customWidth="1"/>
    <col min="10729" max="10729" width="0" style="1" hidden="1" customWidth="1"/>
    <col min="10730" max="10730" width="14.28515625" style="1" customWidth="1"/>
    <col min="10731" max="10731" width="5.7109375" style="1" customWidth="1"/>
    <col min="10732" max="10732" width="0" style="1" hidden="1" customWidth="1"/>
    <col min="10733" max="10733" width="17.28515625" style="1" customWidth="1"/>
    <col min="10734" max="10734" width="12.7109375" style="1" customWidth="1"/>
    <col min="10735" max="10735" width="0" style="1" hidden="1" customWidth="1"/>
    <col min="10736" max="10736" width="5.28515625" style="1" customWidth="1"/>
    <col min="10737" max="10737" width="0" style="1" hidden="1" customWidth="1"/>
    <col min="10738" max="10738" width="17" style="1" customWidth="1"/>
    <col min="10739" max="10739" width="6.28515625" style="1" customWidth="1"/>
    <col min="10740" max="10740" width="0" style="1" hidden="1" customWidth="1"/>
    <col min="10741" max="10741" width="14.28515625" style="1" customWidth="1"/>
    <col min="10742" max="10742" width="7.5703125" style="1" customWidth="1"/>
    <col min="10743" max="10743" width="0" style="1" hidden="1" customWidth="1"/>
    <col min="10744" max="10745" width="14.28515625" style="1" customWidth="1"/>
    <col min="10746" max="10746" width="20.85546875" style="1" customWidth="1"/>
    <col min="10747" max="10747" width="14.42578125" style="1" customWidth="1"/>
    <col min="10748" max="10748" width="15" style="1" customWidth="1"/>
    <col min="10749" max="10749" width="2.7109375" style="1" customWidth="1"/>
    <col min="10750" max="10750" width="11.7109375" style="1" customWidth="1"/>
    <col min="10751" max="10751" width="11.5703125" style="1" customWidth="1"/>
    <col min="10752" max="10752" width="2.28515625" style="1" customWidth="1"/>
    <col min="10753" max="10753" width="41" style="1" customWidth="1"/>
    <col min="10754" max="10754" width="14.28515625" style="1" customWidth="1"/>
    <col min="10755" max="10756" width="11.5703125" style="1" customWidth="1"/>
    <col min="10757" max="10757" width="21.85546875" style="1" customWidth="1"/>
    <col min="10758" max="10949" width="11.42578125" style="1"/>
    <col min="10950" max="10950" width="21.85546875" style="1" customWidth="1"/>
    <col min="10951" max="10951" width="13.85546875" style="1" customWidth="1"/>
    <col min="10952" max="10952" width="38.7109375" style="1" customWidth="1"/>
    <col min="10953" max="10953" width="3" style="1" bestFit="1" customWidth="1"/>
    <col min="10954" max="10954" width="32.28515625" style="1" customWidth="1"/>
    <col min="10955" max="10955" width="46.28515625" style="1" customWidth="1"/>
    <col min="10956" max="10956" width="19" style="1" customWidth="1"/>
    <col min="10957" max="10957" width="0" style="1" hidden="1" customWidth="1"/>
    <col min="10958" max="10958" width="17.7109375" style="1" customWidth="1"/>
    <col min="10959" max="10959" width="0" style="1" hidden="1" customWidth="1"/>
    <col min="10960" max="10960" width="22.28515625" style="1" customWidth="1"/>
    <col min="10961" max="10961" width="5.28515625" style="1" customWidth="1"/>
    <col min="10962" max="10962" width="36.28515625" style="1" customWidth="1"/>
    <col min="10963" max="10963" width="5.7109375" style="1" customWidth="1"/>
    <col min="10964" max="10964" width="0" style="1" hidden="1" customWidth="1"/>
    <col min="10965" max="10965" width="20.7109375" style="1" customWidth="1"/>
    <col min="10966" max="10966" width="4.85546875" style="1" customWidth="1"/>
    <col min="10967" max="10967" width="0" style="1" hidden="1" customWidth="1"/>
    <col min="10968" max="10968" width="24.7109375" style="1" customWidth="1"/>
    <col min="10969" max="10969" width="12.28515625" style="1" customWidth="1"/>
    <col min="10970" max="10970" width="0" style="1" hidden="1" customWidth="1"/>
    <col min="10971" max="10971" width="3.42578125" style="1" customWidth="1"/>
    <col min="10972" max="10972" width="0" style="1" hidden="1" customWidth="1"/>
    <col min="10973" max="10973" width="17.7109375" style="1" customWidth="1"/>
    <col min="10974" max="10974" width="3.42578125" style="1" customWidth="1"/>
    <col min="10975" max="10975" width="0" style="1" hidden="1" customWidth="1"/>
    <col min="10976" max="10976" width="23.7109375" style="1" customWidth="1"/>
    <col min="10977" max="10977" width="10" style="1" customWidth="1"/>
    <col min="10978" max="10978" width="0" style="1" hidden="1" customWidth="1"/>
    <col min="10979" max="10980" width="14.7109375" style="1" customWidth="1"/>
    <col min="10981" max="10981" width="12.85546875" style="1" customWidth="1"/>
    <col min="10982" max="10982" width="3.28515625" style="1" customWidth="1"/>
    <col min="10983" max="10983" width="30.28515625" style="1" customWidth="1"/>
    <col min="10984" max="10984" width="5" style="1" customWidth="1"/>
    <col min="10985" max="10985" width="0" style="1" hidden="1" customWidth="1"/>
    <col min="10986" max="10986" width="14.28515625" style="1" customWidth="1"/>
    <col min="10987" max="10987" width="5.7109375" style="1" customWidth="1"/>
    <col min="10988" max="10988" width="0" style="1" hidden="1" customWidth="1"/>
    <col min="10989" max="10989" width="17.28515625" style="1" customWidth="1"/>
    <col min="10990" max="10990" width="12.7109375" style="1" customWidth="1"/>
    <col min="10991" max="10991" width="0" style="1" hidden="1" customWidth="1"/>
    <col min="10992" max="10992" width="5.28515625" style="1" customWidth="1"/>
    <col min="10993" max="10993" width="0" style="1" hidden="1" customWidth="1"/>
    <col min="10994" max="10994" width="17" style="1" customWidth="1"/>
    <col min="10995" max="10995" width="6.28515625" style="1" customWidth="1"/>
    <col min="10996" max="10996" width="0" style="1" hidden="1" customWidth="1"/>
    <col min="10997" max="10997" width="14.28515625" style="1" customWidth="1"/>
    <col min="10998" max="10998" width="7.5703125" style="1" customWidth="1"/>
    <col min="10999" max="10999" width="0" style="1" hidden="1" customWidth="1"/>
    <col min="11000" max="11001" width="14.28515625" style="1" customWidth="1"/>
    <col min="11002" max="11002" width="20.85546875" style="1" customWidth="1"/>
    <col min="11003" max="11003" width="14.42578125" style="1" customWidth="1"/>
    <col min="11004" max="11004" width="15" style="1" customWidth="1"/>
    <col min="11005" max="11005" width="2.7109375" style="1" customWidth="1"/>
    <col min="11006" max="11006" width="11.7109375" style="1" customWidth="1"/>
    <col min="11007" max="11007" width="11.5703125" style="1" customWidth="1"/>
    <col min="11008" max="11008" width="2.28515625" style="1" customWidth="1"/>
    <col min="11009" max="11009" width="41" style="1" customWidth="1"/>
    <col min="11010" max="11010" width="14.28515625" style="1" customWidth="1"/>
    <col min="11011" max="11012" width="11.5703125" style="1" customWidth="1"/>
    <col min="11013" max="11013" width="21.85546875" style="1" customWidth="1"/>
    <col min="11014" max="11205" width="11.42578125" style="1"/>
    <col min="11206" max="11206" width="21.85546875" style="1" customWidth="1"/>
    <col min="11207" max="11207" width="13.85546875" style="1" customWidth="1"/>
    <col min="11208" max="11208" width="38.7109375" style="1" customWidth="1"/>
    <col min="11209" max="11209" width="3" style="1" bestFit="1" customWidth="1"/>
    <col min="11210" max="11210" width="32.28515625" style="1" customWidth="1"/>
    <col min="11211" max="11211" width="46.28515625" style="1" customWidth="1"/>
    <col min="11212" max="11212" width="19" style="1" customWidth="1"/>
    <col min="11213" max="11213" width="0" style="1" hidden="1" customWidth="1"/>
    <col min="11214" max="11214" width="17.7109375" style="1" customWidth="1"/>
    <col min="11215" max="11215" width="0" style="1" hidden="1" customWidth="1"/>
    <col min="11216" max="11216" width="22.28515625" style="1" customWidth="1"/>
    <col min="11217" max="11217" width="5.28515625" style="1" customWidth="1"/>
    <col min="11218" max="11218" width="36.28515625" style="1" customWidth="1"/>
    <col min="11219" max="11219" width="5.7109375" style="1" customWidth="1"/>
    <col min="11220" max="11220" width="0" style="1" hidden="1" customWidth="1"/>
    <col min="11221" max="11221" width="20.7109375" style="1" customWidth="1"/>
    <col min="11222" max="11222" width="4.85546875" style="1" customWidth="1"/>
    <col min="11223" max="11223" width="0" style="1" hidden="1" customWidth="1"/>
    <col min="11224" max="11224" width="24.7109375" style="1" customWidth="1"/>
    <col min="11225" max="11225" width="12.28515625" style="1" customWidth="1"/>
    <col min="11226" max="11226" width="0" style="1" hidden="1" customWidth="1"/>
    <col min="11227" max="11227" width="3.42578125" style="1" customWidth="1"/>
    <col min="11228" max="11228" width="0" style="1" hidden="1" customWidth="1"/>
    <col min="11229" max="11229" width="17.7109375" style="1" customWidth="1"/>
    <col min="11230" max="11230" width="3.42578125" style="1" customWidth="1"/>
    <col min="11231" max="11231" width="0" style="1" hidden="1" customWidth="1"/>
    <col min="11232" max="11232" width="23.7109375" style="1" customWidth="1"/>
    <col min="11233" max="11233" width="10" style="1" customWidth="1"/>
    <col min="11234" max="11234" width="0" style="1" hidden="1" customWidth="1"/>
    <col min="11235" max="11236" width="14.7109375" style="1" customWidth="1"/>
    <col min="11237" max="11237" width="12.85546875" style="1" customWidth="1"/>
    <col min="11238" max="11238" width="3.28515625" style="1" customWidth="1"/>
    <col min="11239" max="11239" width="30.28515625" style="1" customWidth="1"/>
    <col min="11240" max="11240" width="5" style="1" customWidth="1"/>
    <col min="11241" max="11241" width="0" style="1" hidden="1" customWidth="1"/>
    <col min="11242" max="11242" width="14.28515625" style="1" customWidth="1"/>
    <col min="11243" max="11243" width="5.7109375" style="1" customWidth="1"/>
    <col min="11244" max="11244" width="0" style="1" hidden="1" customWidth="1"/>
    <col min="11245" max="11245" width="17.28515625" style="1" customWidth="1"/>
    <col min="11246" max="11246" width="12.7109375" style="1" customWidth="1"/>
    <col min="11247" max="11247" width="0" style="1" hidden="1" customWidth="1"/>
    <col min="11248" max="11248" width="5.28515625" style="1" customWidth="1"/>
    <col min="11249" max="11249" width="0" style="1" hidden="1" customWidth="1"/>
    <col min="11250" max="11250" width="17" style="1" customWidth="1"/>
    <col min="11251" max="11251" width="6.28515625" style="1" customWidth="1"/>
    <col min="11252" max="11252" width="0" style="1" hidden="1" customWidth="1"/>
    <col min="11253" max="11253" width="14.28515625" style="1" customWidth="1"/>
    <col min="11254" max="11254" width="7.5703125" style="1" customWidth="1"/>
    <col min="11255" max="11255" width="0" style="1" hidden="1" customWidth="1"/>
    <col min="11256" max="11257" width="14.28515625" style="1" customWidth="1"/>
    <col min="11258" max="11258" width="20.85546875" style="1" customWidth="1"/>
    <col min="11259" max="11259" width="14.42578125" style="1" customWidth="1"/>
    <col min="11260" max="11260" width="15" style="1" customWidth="1"/>
    <col min="11261" max="11261" width="2.7109375" style="1" customWidth="1"/>
    <col min="11262" max="11262" width="11.7109375" style="1" customWidth="1"/>
    <col min="11263" max="11263" width="11.5703125" style="1" customWidth="1"/>
    <col min="11264" max="11264" width="2.28515625" style="1" customWidth="1"/>
    <col min="11265" max="11265" width="41" style="1" customWidth="1"/>
    <col min="11266" max="11266" width="14.28515625" style="1" customWidth="1"/>
    <col min="11267" max="11268" width="11.5703125" style="1" customWidth="1"/>
    <col min="11269" max="11269" width="21.85546875" style="1" customWidth="1"/>
    <col min="11270" max="11461" width="11.42578125" style="1"/>
    <col min="11462" max="11462" width="21.85546875" style="1" customWidth="1"/>
    <col min="11463" max="11463" width="13.85546875" style="1" customWidth="1"/>
    <col min="11464" max="11464" width="38.7109375" style="1" customWidth="1"/>
    <col min="11465" max="11465" width="3" style="1" bestFit="1" customWidth="1"/>
    <col min="11466" max="11466" width="32.28515625" style="1" customWidth="1"/>
    <col min="11467" max="11467" width="46.28515625" style="1" customWidth="1"/>
    <col min="11468" max="11468" width="19" style="1" customWidth="1"/>
    <col min="11469" max="11469" width="0" style="1" hidden="1" customWidth="1"/>
    <col min="11470" max="11470" width="17.7109375" style="1" customWidth="1"/>
    <col min="11471" max="11471" width="0" style="1" hidden="1" customWidth="1"/>
    <col min="11472" max="11472" width="22.28515625" style="1" customWidth="1"/>
    <col min="11473" max="11473" width="5.28515625" style="1" customWidth="1"/>
    <col min="11474" max="11474" width="36.28515625" style="1" customWidth="1"/>
    <col min="11475" max="11475" width="5.7109375" style="1" customWidth="1"/>
    <col min="11476" max="11476" width="0" style="1" hidden="1" customWidth="1"/>
    <col min="11477" max="11477" width="20.7109375" style="1" customWidth="1"/>
    <col min="11478" max="11478" width="4.85546875" style="1" customWidth="1"/>
    <col min="11479" max="11479" width="0" style="1" hidden="1" customWidth="1"/>
    <col min="11480" max="11480" width="24.7109375" style="1" customWidth="1"/>
    <col min="11481" max="11481" width="12.28515625" style="1" customWidth="1"/>
    <col min="11482" max="11482" width="0" style="1" hidden="1" customWidth="1"/>
    <col min="11483" max="11483" width="3.42578125" style="1" customWidth="1"/>
    <col min="11484" max="11484" width="0" style="1" hidden="1" customWidth="1"/>
    <col min="11485" max="11485" width="17.7109375" style="1" customWidth="1"/>
    <col min="11486" max="11486" width="3.42578125" style="1" customWidth="1"/>
    <col min="11487" max="11487" width="0" style="1" hidden="1" customWidth="1"/>
    <col min="11488" max="11488" width="23.7109375" style="1" customWidth="1"/>
    <col min="11489" max="11489" width="10" style="1" customWidth="1"/>
    <col min="11490" max="11490" width="0" style="1" hidden="1" customWidth="1"/>
    <col min="11491" max="11492" width="14.7109375" style="1" customWidth="1"/>
    <col min="11493" max="11493" width="12.85546875" style="1" customWidth="1"/>
    <col min="11494" max="11494" width="3.28515625" style="1" customWidth="1"/>
    <col min="11495" max="11495" width="30.28515625" style="1" customWidth="1"/>
    <col min="11496" max="11496" width="5" style="1" customWidth="1"/>
    <col min="11497" max="11497" width="0" style="1" hidden="1" customWidth="1"/>
    <col min="11498" max="11498" width="14.28515625" style="1" customWidth="1"/>
    <col min="11499" max="11499" width="5.7109375" style="1" customWidth="1"/>
    <col min="11500" max="11500" width="0" style="1" hidden="1" customWidth="1"/>
    <col min="11501" max="11501" width="17.28515625" style="1" customWidth="1"/>
    <col min="11502" max="11502" width="12.7109375" style="1" customWidth="1"/>
    <col min="11503" max="11503" width="0" style="1" hidden="1" customWidth="1"/>
    <col min="11504" max="11504" width="5.28515625" style="1" customWidth="1"/>
    <col min="11505" max="11505" width="0" style="1" hidden="1" customWidth="1"/>
    <col min="11506" max="11506" width="17" style="1" customWidth="1"/>
    <col min="11507" max="11507" width="6.28515625" style="1" customWidth="1"/>
    <col min="11508" max="11508" width="0" style="1" hidden="1" customWidth="1"/>
    <col min="11509" max="11509" width="14.28515625" style="1" customWidth="1"/>
    <col min="11510" max="11510" width="7.5703125" style="1" customWidth="1"/>
    <col min="11511" max="11511" width="0" style="1" hidden="1" customWidth="1"/>
    <col min="11512" max="11513" width="14.28515625" style="1" customWidth="1"/>
    <col min="11514" max="11514" width="20.85546875" style="1" customWidth="1"/>
    <col min="11515" max="11515" width="14.42578125" style="1" customWidth="1"/>
    <col min="11516" max="11516" width="15" style="1" customWidth="1"/>
    <col min="11517" max="11517" width="2.7109375" style="1" customWidth="1"/>
    <col min="11518" max="11518" width="11.7109375" style="1" customWidth="1"/>
    <col min="11519" max="11519" width="11.5703125" style="1" customWidth="1"/>
    <col min="11520" max="11520" width="2.28515625" style="1" customWidth="1"/>
    <col min="11521" max="11521" width="41" style="1" customWidth="1"/>
    <col min="11522" max="11522" width="14.28515625" style="1" customWidth="1"/>
    <col min="11523" max="11524" width="11.5703125" style="1" customWidth="1"/>
    <col min="11525" max="11525" width="21.85546875" style="1" customWidth="1"/>
    <col min="11526" max="11717" width="11.42578125" style="1"/>
    <col min="11718" max="11718" width="21.85546875" style="1" customWidth="1"/>
    <col min="11719" max="11719" width="13.85546875" style="1" customWidth="1"/>
    <col min="11720" max="11720" width="38.7109375" style="1" customWidth="1"/>
    <col min="11721" max="11721" width="3" style="1" bestFit="1" customWidth="1"/>
    <col min="11722" max="11722" width="32.28515625" style="1" customWidth="1"/>
    <col min="11723" max="11723" width="46.28515625" style="1" customWidth="1"/>
    <col min="11724" max="11724" width="19" style="1" customWidth="1"/>
    <col min="11725" max="11725" width="0" style="1" hidden="1" customWidth="1"/>
    <col min="11726" max="11726" width="17.7109375" style="1" customWidth="1"/>
    <col min="11727" max="11727" width="0" style="1" hidden="1" customWidth="1"/>
    <col min="11728" max="11728" width="22.28515625" style="1" customWidth="1"/>
    <col min="11729" max="11729" width="5.28515625" style="1" customWidth="1"/>
    <col min="11730" max="11730" width="36.28515625" style="1" customWidth="1"/>
    <col min="11731" max="11731" width="5.7109375" style="1" customWidth="1"/>
    <col min="11732" max="11732" width="0" style="1" hidden="1" customWidth="1"/>
    <col min="11733" max="11733" width="20.7109375" style="1" customWidth="1"/>
    <col min="11734" max="11734" width="4.85546875" style="1" customWidth="1"/>
    <col min="11735" max="11735" width="0" style="1" hidden="1" customWidth="1"/>
    <col min="11736" max="11736" width="24.7109375" style="1" customWidth="1"/>
    <col min="11737" max="11737" width="12.28515625" style="1" customWidth="1"/>
    <col min="11738" max="11738" width="0" style="1" hidden="1" customWidth="1"/>
    <col min="11739" max="11739" width="3.42578125" style="1" customWidth="1"/>
    <col min="11740" max="11740" width="0" style="1" hidden="1" customWidth="1"/>
    <col min="11741" max="11741" width="17.7109375" style="1" customWidth="1"/>
    <col min="11742" max="11742" width="3.42578125" style="1" customWidth="1"/>
    <col min="11743" max="11743" width="0" style="1" hidden="1" customWidth="1"/>
    <col min="11744" max="11744" width="23.7109375" style="1" customWidth="1"/>
    <col min="11745" max="11745" width="10" style="1" customWidth="1"/>
    <col min="11746" max="11746" width="0" style="1" hidden="1" customWidth="1"/>
    <col min="11747" max="11748" width="14.7109375" style="1" customWidth="1"/>
    <col min="11749" max="11749" width="12.85546875" style="1" customWidth="1"/>
    <col min="11750" max="11750" width="3.28515625" style="1" customWidth="1"/>
    <col min="11751" max="11751" width="30.28515625" style="1" customWidth="1"/>
    <col min="11752" max="11752" width="5" style="1" customWidth="1"/>
    <col min="11753" max="11753" width="0" style="1" hidden="1" customWidth="1"/>
    <col min="11754" max="11754" width="14.28515625" style="1" customWidth="1"/>
    <col min="11755" max="11755" width="5.7109375" style="1" customWidth="1"/>
    <col min="11756" max="11756" width="0" style="1" hidden="1" customWidth="1"/>
    <col min="11757" max="11757" width="17.28515625" style="1" customWidth="1"/>
    <col min="11758" max="11758" width="12.7109375" style="1" customWidth="1"/>
    <col min="11759" max="11759" width="0" style="1" hidden="1" customWidth="1"/>
    <col min="11760" max="11760" width="5.28515625" style="1" customWidth="1"/>
    <col min="11761" max="11761" width="0" style="1" hidden="1" customWidth="1"/>
    <col min="11762" max="11762" width="17" style="1" customWidth="1"/>
    <col min="11763" max="11763" width="6.28515625" style="1" customWidth="1"/>
    <col min="11764" max="11764" width="0" style="1" hidden="1" customWidth="1"/>
    <col min="11765" max="11765" width="14.28515625" style="1" customWidth="1"/>
    <col min="11766" max="11766" width="7.5703125" style="1" customWidth="1"/>
    <col min="11767" max="11767" width="0" style="1" hidden="1" customWidth="1"/>
    <col min="11768" max="11769" width="14.28515625" style="1" customWidth="1"/>
    <col min="11770" max="11770" width="20.85546875" style="1" customWidth="1"/>
    <col min="11771" max="11771" width="14.42578125" style="1" customWidth="1"/>
    <col min="11772" max="11772" width="15" style="1" customWidth="1"/>
    <col min="11773" max="11773" width="2.7109375" style="1" customWidth="1"/>
    <col min="11774" max="11774" width="11.7109375" style="1" customWidth="1"/>
    <col min="11775" max="11775" width="11.5703125" style="1" customWidth="1"/>
    <col min="11776" max="11776" width="2.28515625" style="1" customWidth="1"/>
    <col min="11777" max="11777" width="41" style="1" customWidth="1"/>
    <col min="11778" max="11778" width="14.28515625" style="1" customWidth="1"/>
    <col min="11779" max="11780" width="11.5703125" style="1" customWidth="1"/>
    <col min="11781" max="11781" width="21.85546875" style="1" customWidth="1"/>
    <col min="11782" max="11973" width="11.42578125" style="1"/>
    <col min="11974" max="11974" width="21.85546875" style="1" customWidth="1"/>
    <col min="11975" max="11975" width="13.85546875" style="1" customWidth="1"/>
    <col min="11976" max="11976" width="38.7109375" style="1" customWidth="1"/>
    <col min="11977" max="11977" width="3" style="1" bestFit="1" customWidth="1"/>
    <col min="11978" max="11978" width="32.28515625" style="1" customWidth="1"/>
    <col min="11979" max="11979" width="46.28515625" style="1" customWidth="1"/>
    <col min="11980" max="11980" width="19" style="1" customWidth="1"/>
    <col min="11981" max="11981" width="0" style="1" hidden="1" customWidth="1"/>
    <col min="11982" max="11982" width="17.7109375" style="1" customWidth="1"/>
    <col min="11983" max="11983" width="0" style="1" hidden="1" customWidth="1"/>
    <col min="11984" max="11984" width="22.28515625" style="1" customWidth="1"/>
    <col min="11985" max="11985" width="5.28515625" style="1" customWidth="1"/>
    <col min="11986" max="11986" width="36.28515625" style="1" customWidth="1"/>
    <col min="11987" max="11987" width="5.7109375" style="1" customWidth="1"/>
    <col min="11988" max="11988" width="0" style="1" hidden="1" customWidth="1"/>
    <col min="11989" max="11989" width="20.7109375" style="1" customWidth="1"/>
    <col min="11990" max="11990" width="4.85546875" style="1" customWidth="1"/>
    <col min="11991" max="11991" width="0" style="1" hidden="1" customWidth="1"/>
    <col min="11992" max="11992" width="24.7109375" style="1" customWidth="1"/>
    <col min="11993" max="11993" width="12.28515625" style="1" customWidth="1"/>
    <col min="11994" max="11994" width="0" style="1" hidden="1" customWidth="1"/>
    <col min="11995" max="11995" width="3.42578125" style="1" customWidth="1"/>
    <col min="11996" max="11996" width="0" style="1" hidden="1" customWidth="1"/>
    <col min="11997" max="11997" width="17.7109375" style="1" customWidth="1"/>
    <col min="11998" max="11998" width="3.42578125" style="1" customWidth="1"/>
    <col min="11999" max="11999" width="0" style="1" hidden="1" customWidth="1"/>
    <col min="12000" max="12000" width="23.7109375" style="1" customWidth="1"/>
    <col min="12001" max="12001" width="10" style="1" customWidth="1"/>
    <col min="12002" max="12002" width="0" style="1" hidden="1" customWidth="1"/>
    <col min="12003" max="12004" width="14.7109375" style="1" customWidth="1"/>
    <col min="12005" max="12005" width="12.85546875" style="1" customWidth="1"/>
    <col min="12006" max="12006" width="3.28515625" style="1" customWidth="1"/>
    <col min="12007" max="12007" width="30.28515625" style="1" customWidth="1"/>
    <col min="12008" max="12008" width="5" style="1" customWidth="1"/>
    <col min="12009" max="12009" width="0" style="1" hidden="1" customWidth="1"/>
    <col min="12010" max="12010" width="14.28515625" style="1" customWidth="1"/>
    <col min="12011" max="12011" width="5.7109375" style="1" customWidth="1"/>
    <col min="12012" max="12012" width="0" style="1" hidden="1" customWidth="1"/>
    <col min="12013" max="12013" width="17.28515625" style="1" customWidth="1"/>
    <col min="12014" max="12014" width="12.7109375" style="1" customWidth="1"/>
    <col min="12015" max="12015" width="0" style="1" hidden="1" customWidth="1"/>
    <col min="12016" max="12016" width="5.28515625" style="1" customWidth="1"/>
    <col min="12017" max="12017" width="0" style="1" hidden="1" customWidth="1"/>
    <col min="12018" max="12018" width="17" style="1" customWidth="1"/>
    <col min="12019" max="12019" width="6.28515625" style="1" customWidth="1"/>
    <col min="12020" max="12020" width="0" style="1" hidden="1" customWidth="1"/>
    <col min="12021" max="12021" width="14.28515625" style="1" customWidth="1"/>
    <col min="12022" max="12022" width="7.5703125" style="1" customWidth="1"/>
    <col min="12023" max="12023" width="0" style="1" hidden="1" customWidth="1"/>
    <col min="12024" max="12025" width="14.28515625" style="1" customWidth="1"/>
    <col min="12026" max="12026" width="20.85546875" style="1" customWidth="1"/>
    <col min="12027" max="12027" width="14.42578125" style="1" customWidth="1"/>
    <col min="12028" max="12028" width="15" style="1" customWidth="1"/>
    <col min="12029" max="12029" width="2.7109375" style="1" customWidth="1"/>
    <col min="12030" max="12030" width="11.7109375" style="1" customWidth="1"/>
    <col min="12031" max="12031" width="11.5703125" style="1" customWidth="1"/>
    <col min="12032" max="12032" width="2.28515625" style="1" customWidth="1"/>
    <col min="12033" max="12033" width="41" style="1" customWidth="1"/>
    <col min="12034" max="12034" width="14.28515625" style="1" customWidth="1"/>
    <col min="12035" max="12036" width="11.5703125" style="1" customWidth="1"/>
    <col min="12037" max="12037" width="21.85546875" style="1" customWidth="1"/>
    <col min="12038" max="12229" width="11.42578125" style="1"/>
    <col min="12230" max="12230" width="21.85546875" style="1" customWidth="1"/>
    <col min="12231" max="12231" width="13.85546875" style="1" customWidth="1"/>
    <col min="12232" max="12232" width="38.7109375" style="1" customWidth="1"/>
    <col min="12233" max="12233" width="3" style="1" bestFit="1" customWidth="1"/>
    <col min="12234" max="12234" width="32.28515625" style="1" customWidth="1"/>
    <col min="12235" max="12235" width="46.28515625" style="1" customWidth="1"/>
    <col min="12236" max="12236" width="19" style="1" customWidth="1"/>
    <col min="12237" max="12237" width="0" style="1" hidden="1" customWidth="1"/>
    <col min="12238" max="12238" width="17.7109375" style="1" customWidth="1"/>
    <col min="12239" max="12239" width="0" style="1" hidden="1" customWidth="1"/>
    <col min="12240" max="12240" width="22.28515625" style="1" customWidth="1"/>
    <col min="12241" max="12241" width="5.28515625" style="1" customWidth="1"/>
    <col min="12242" max="12242" width="36.28515625" style="1" customWidth="1"/>
    <col min="12243" max="12243" width="5.7109375" style="1" customWidth="1"/>
    <col min="12244" max="12244" width="0" style="1" hidden="1" customWidth="1"/>
    <col min="12245" max="12245" width="20.7109375" style="1" customWidth="1"/>
    <col min="12246" max="12246" width="4.85546875" style="1" customWidth="1"/>
    <col min="12247" max="12247" width="0" style="1" hidden="1" customWidth="1"/>
    <col min="12248" max="12248" width="24.7109375" style="1" customWidth="1"/>
    <col min="12249" max="12249" width="12.28515625" style="1" customWidth="1"/>
    <col min="12250" max="12250" width="0" style="1" hidden="1" customWidth="1"/>
    <col min="12251" max="12251" width="3.42578125" style="1" customWidth="1"/>
    <col min="12252" max="12252" width="0" style="1" hidden="1" customWidth="1"/>
    <col min="12253" max="12253" width="17.7109375" style="1" customWidth="1"/>
    <col min="12254" max="12254" width="3.42578125" style="1" customWidth="1"/>
    <col min="12255" max="12255" width="0" style="1" hidden="1" customWidth="1"/>
    <col min="12256" max="12256" width="23.7109375" style="1" customWidth="1"/>
    <col min="12257" max="12257" width="10" style="1" customWidth="1"/>
    <col min="12258" max="12258" width="0" style="1" hidden="1" customWidth="1"/>
    <col min="12259" max="12260" width="14.7109375" style="1" customWidth="1"/>
    <col min="12261" max="12261" width="12.85546875" style="1" customWidth="1"/>
    <col min="12262" max="12262" width="3.28515625" style="1" customWidth="1"/>
    <col min="12263" max="12263" width="30.28515625" style="1" customWidth="1"/>
    <col min="12264" max="12264" width="5" style="1" customWidth="1"/>
    <col min="12265" max="12265" width="0" style="1" hidden="1" customWidth="1"/>
    <col min="12266" max="12266" width="14.28515625" style="1" customWidth="1"/>
    <col min="12267" max="12267" width="5.7109375" style="1" customWidth="1"/>
    <col min="12268" max="12268" width="0" style="1" hidden="1" customWidth="1"/>
    <col min="12269" max="12269" width="17.28515625" style="1" customWidth="1"/>
    <col min="12270" max="12270" width="12.7109375" style="1" customWidth="1"/>
    <col min="12271" max="12271" width="0" style="1" hidden="1" customWidth="1"/>
    <col min="12272" max="12272" width="5.28515625" style="1" customWidth="1"/>
    <col min="12273" max="12273" width="0" style="1" hidden="1" customWidth="1"/>
    <col min="12274" max="12274" width="17" style="1" customWidth="1"/>
    <col min="12275" max="12275" width="6.28515625" style="1" customWidth="1"/>
    <col min="12276" max="12276" width="0" style="1" hidden="1" customWidth="1"/>
    <col min="12277" max="12277" width="14.28515625" style="1" customWidth="1"/>
    <col min="12278" max="12278" width="7.5703125" style="1" customWidth="1"/>
    <col min="12279" max="12279" width="0" style="1" hidden="1" customWidth="1"/>
    <col min="12280" max="12281" width="14.28515625" style="1" customWidth="1"/>
    <col min="12282" max="12282" width="20.85546875" style="1" customWidth="1"/>
    <col min="12283" max="12283" width="14.42578125" style="1" customWidth="1"/>
    <col min="12284" max="12284" width="15" style="1" customWidth="1"/>
    <col min="12285" max="12285" width="2.7109375" style="1" customWidth="1"/>
    <col min="12286" max="12286" width="11.7109375" style="1" customWidth="1"/>
    <col min="12287" max="12287" width="11.5703125" style="1" customWidth="1"/>
    <col min="12288" max="12288" width="2.28515625" style="1" customWidth="1"/>
    <col min="12289" max="12289" width="41" style="1" customWidth="1"/>
    <col min="12290" max="12290" width="14.28515625" style="1" customWidth="1"/>
    <col min="12291" max="12292" width="11.5703125" style="1" customWidth="1"/>
    <col min="12293" max="12293" width="21.85546875" style="1" customWidth="1"/>
    <col min="12294" max="12485" width="11.42578125" style="1"/>
    <col min="12486" max="12486" width="21.85546875" style="1" customWidth="1"/>
    <col min="12487" max="12487" width="13.85546875" style="1" customWidth="1"/>
    <col min="12488" max="12488" width="38.7109375" style="1" customWidth="1"/>
    <col min="12489" max="12489" width="3" style="1" bestFit="1" customWidth="1"/>
    <col min="12490" max="12490" width="32.28515625" style="1" customWidth="1"/>
    <col min="12491" max="12491" width="46.28515625" style="1" customWidth="1"/>
    <col min="12492" max="12492" width="19" style="1" customWidth="1"/>
    <col min="12493" max="12493" width="0" style="1" hidden="1" customWidth="1"/>
    <col min="12494" max="12494" width="17.7109375" style="1" customWidth="1"/>
    <col min="12495" max="12495" width="0" style="1" hidden="1" customWidth="1"/>
    <col min="12496" max="12496" width="22.28515625" style="1" customWidth="1"/>
    <col min="12497" max="12497" width="5.28515625" style="1" customWidth="1"/>
    <col min="12498" max="12498" width="36.28515625" style="1" customWidth="1"/>
    <col min="12499" max="12499" width="5.7109375" style="1" customWidth="1"/>
    <col min="12500" max="12500" width="0" style="1" hidden="1" customWidth="1"/>
    <col min="12501" max="12501" width="20.7109375" style="1" customWidth="1"/>
    <col min="12502" max="12502" width="4.85546875" style="1" customWidth="1"/>
    <col min="12503" max="12503" width="0" style="1" hidden="1" customWidth="1"/>
    <col min="12504" max="12504" width="24.7109375" style="1" customWidth="1"/>
    <col min="12505" max="12505" width="12.28515625" style="1" customWidth="1"/>
    <col min="12506" max="12506" width="0" style="1" hidden="1" customWidth="1"/>
    <col min="12507" max="12507" width="3.42578125" style="1" customWidth="1"/>
    <col min="12508" max="12508" width="0" style="1" hidden="1" customWidth="1"/>
    <col min="12509" max="12509" width="17.7109375" style="1" customWidth="1"/>
    <col min="12510" max="12510" width="3.42578125" style="1" customWidth="1"/>
    <col min="12511" max="12511" width="0" style="1" hidden="1" customWidth="1"/>
    <col min="12512" max="12512" width="23.7109375" style="1" customWidth="1"/>
    <col min="12513" max="12513" width="10" style="1" customWidth="1"/>
    <col min="12514" max="12514" width="0" style="1" hidden="1" customWidth="1"/>
    <col min="12515" max="12516" width="14.7109375" style="1" customWidth="1"/>
    <col min="12517" max="12517" width="12.85546875" style="1" customWidth="1"/>
    <col min="12518" max="12518" width="3.28515625" style="1" customWidth="1"/>
    <col min="12519" max="12519" width="30.28515625" style="1" customWidth="1"/>
    <col min="12520" max="12520" width="5" style="1" customWidth="1"/>
    <col min="12521" max="12521" width="0" style="1" hidden="1" customWidth="1"/>
    <col min="12522" max="12522" width="14.28515625" style="1" customWidth="1"/>
    <col min="12523" max="12523" width="5.7109375" style="1" customWidth="1"/>
    <col min="12524" max="12524" width="0" style="1" hidden="1" customWidth="1"/>
    <col min="12525" max="12525" width="17.28515625" style="1" customWidth="1"/>
    <col min="12526" max="12526" width="12.7109375" style="1" customWidth="1"/>
    <col min="12527" max="12527" width="0" style="1" hidden="1" customWidth="1"/>
    <col min="12528" max="12528" width="5.28515625" style="1" customWidth="1"/>
    <col min="12529" max="12529" width="0" style="1" hidden="1" customWidth="1"/>
    <col min="12530" max="12530" width="17" style="1" customWidth="1"/>
    <col min="12531" max="12531" width="6.28515625" style="1" customWidth="1"/>
    <col min="12532" max="12532" width="0" style="1" hidden="1" customWidth="1"/>
    <col min="12533" max="12533" width="14.28515625" style="1" customWidth="1"/>
    <col min="12534" max="12534" width="7.5703125" style="1" customWidth="1"/>
    <col min="12535" max="12535" width="0" style="1" hidden="1" customWidth="1"/>
    <col min="12536" max="12537" width="14.28515625" style="1" customWidth="1"/>
    <col min="12538" max="12538" width="20.85546875" style="1" customWidth="1"/>
    <col min="12539" max="12539" width="14.42578125" style="1" customWidth="1"/>
    <col min="12540" max="12540" width="15" style="1" customWidth="1"/>
    <col min="12541" max="12541" width="2.7109375" style="1" customWidth="1"/>
    <col min="12542" max="12542" width="11.7109375" style="1" customWidth="1"/>
    <col min="12543" max="12543" width="11.5703125" style="1" customWidth="1"/>
    <col min="12544" max="12544" width="2.28515625" style="1" customWidth="1"/>
    <col min="12545" max="12545" width="41" style="1" customWidth="1"/>
    <col min="12546" max="12546" width="14.28515625" style="1" customWidth="1"/>
    <col min="12547" max="12548" width="11.5703125" style="1" customWidth="1"/>
    <col min="12549" max="12549" width="21.85546875" style="1" customWidth="1"/>
    <col min="12550" max="12741" width="11.42578125" style="1"/>
    <col min="12742" max="12742" width="21.85546875" style="1" customWidth="1"/>
    <col min="12743" max="12743" width="13.85546875" style="1" customWidth="1"/>
    <col min="12744" max="12744" width="38.7109375" style="1" customWidth="1"/>
    <col min="12745" max="12745" width="3" style="1" bestFit="1" customWidth="1"/>
    <col min="12746" max="12746" width="32.28515625" style="1" customWidth="1"/>
    <col min="12747" max="12747" width="46.28515625" style="1" customWidth="1"/>
    <col min="12748" max="12748" width="19" style="1" customWidth="1"/>
    <col min="12749" max="12749" width="0" style="1" hidden="1" customWidth="1"/>
    <col min="12750" max="12750" width="17.7109375" style="1" customWidth="1"/>
    <col min="12751" max="12751" width="0" style="1" hidden="1" customWidth="1"/>
    <col min="12752" max="12752" width="22.28515625" style="1" customWidth="1"/>
    <col min="12753" max="12753" width="5.28515625" style="1" customWidth="1"/>
    <col min="12754" max="12754" width="36.28515625" style="1" customWidth="1"/>
    <col min="12755" max="12755" width="5.7109375" style="1" customWidth="1"/>
    <col min="12756" max="12756" width="0" style="1" hidden="1" customWidth="1"/>
    <col min="12757" max="12757" width="20.7109375" style="1" customWidth="1"/>
    <col min="12758" max="12758" width="4.85546875" style="1" customWidth="1"/>
    <col min="12759" max="12759" width="0" style="1" hidden="1" customWidth="1"/>
    <col min="12760" max="12760" width="24.7109375" style="1" customWidth="1"/>
    <col min="12761" max="12761" width="12.28515625" style="1" customWidth="1"/>
    <col min="12762" max="12762" width="0" style="1" hidden="1" customWidth="1"/>
    <col min="12763" max="12763" width="3.42578125" style="1" customWidth="1"/>
    <col min="12764" max="12764" width="0" style="1" hidden="1" customWidth="1"/>
    <col min="12765" max="12765" width="17.7109375" style="1" customWidth="1"/>
    <col min="12766" max="12766" width="3.42578125" style="1" customWidth="1"/>
    <col min="12767" max="12767" width="0" style="1" hidden="1" customWidth="1"/>
    <col min="12768" max="12768" width="23.7109375" style="1" customWidth="1"/>
    <col min="12769" max="12769" width="10" style="1" customWidth="1"/>
    <col min="12770" max="12770" width="0" style="1" hidden="1" customWidth="1"/>
    <col min="12771" max="12772" width="14.7109375" style="1" customWidth="1"/>
    <col min="12773" max="12773" width="12.85546875" style="1" customWidth="1"/>
    <col min="12774" max="12774" width="3.28515625" style="1" customWidth="1"/>
    <col min="12775" max="12775" width="30.28515625" style="1" customWidth="1"/>
    <col min="12776" max="12776" width="5" style="1" customWidth="1"/>
    <col min="12777" max="12777" width="0" style="1" hidden="1" customWidth="1"/>
    <col min="12778" max="12778" width="14.28515625" style="1" customWidth="1"/>
    <col min="12779" max="12779" width="5.7109375" style="1" customWidth="1"/>
    <col min="12780" max="12780" width="0" style="1" hidden="1" customWidth="1"/>
    <col min="12781" max="12781" width="17.28515625" style="1" customWidth="1"/>
    <col min="12782" max="12782" width="12.7109375" style="1" customWidth="1"/>
    <col min="12783" max="12783" width="0" style="1" hidden="1" customWidth="1"/>
    <col min="12784" max="12784" width="5.28515625" style="1" customWidth="1"/>
    <col min="12785" max="12785" width="0" style="1" hidden="1" customWidth="1"/>
    <col min="12786" max="12786" width="17" style="1" customWidth="1"/>
    <col min="12787" max="12787" width="6.28515625" style="1" customWidth="1"/>
    <col min="12788" max="12788" width="0" style="1" hidden="1" customWidth="1"/>
    <col min="12789" max="12789" width="14.28515625" style="1" customWidth="1"/>
    <col min="12790" max="12790" width="7.5703125" style="1" customWidth="1"/>
    <col min="12791" max="12791" width="0" style="1" hidden="1" customWidth="1"/>
    <col min="12792" max="12793" width="14.28515625" style="1" customWidth="1"/>
    <col min="12794" max="12794" width="20.85546875" style="1" customWidth="1"/>
    <col min="12795" max="12795" width="14.42578125" style="1" customWidth="1"/>
    <col min="12796" max="12796" width="15" style="1" customWidth="1"/>
    <col min="12797" max="12797" width="2.7109375" style="1" customWidth="1"/>
    <col min="12798" max="12798" width="11.7109375" style="1" customWidth="1"/>
    <col min="12799" max="12799" width="11.5703125" style="1" customWidth="1"/>
    <col min="12800" max="12800" width="2.28515625" style="1" customWidth="1"/>
    <col min="12801" max="12801" width="41" style="1" customWidth="1"/>
    <col min="12802" max="12802" width="14.28515625" style="1" customWidth="1"/>
    <col min="12803" max="12804" width="11.5703125" style="1" customWidth="1"/>
    <col min="12805" max="12805" width="21.85546875" style="1" customWidth="1"/>
    <col min="12806" max="12997" width="11.42578125" style="1"/>
    <col min="12998" max="12998" width="21.85546875" style="1" customWidth="1"/>
    <col min="12999" max="12999" width="13.85546875" style="1" customWidth="1"/>
    <col min="13000" max="13000" width="38.7109375" style="1" customWidth="1"/>
    <col min="13001" max="13001" width="3" style="1" bestFit="1" customWidth="1"/>
    <col min="13002" max="13002" width="32.28515625" style="1" customWidth="1"/>
    <col min="13003" max="13003" width="46.28515625" style="1" customWidth="1"/>
    <col min="13004" max="13004" width="19" style="1" customWidth="1"/>
    <col min="13005" max="13005" width="0" style="1" hidden="1" customWidth="1"/>
    <col min="13006" max="13006" width="17.7109375" style="1" customWidth="1"/>
    <col min="13007" max="13007" width="0" style="1" hidden="1" customWidth="1"/>
    <col min="13008" max="13008" width="22.28515625" style="1" customWidth="1"/>
    <col min="13009" max="13009" width="5.28515625" style="1" customWidth="1"/>
    <col min="13010" max="13010" width="36.28515625" style="1" customWidth="1"/>
    <col min="13011" max="13011" width="5.7109375" style="1" customWidth="1"/>
    <col min="13012" max="13012" width="0" style="1" hidden="1" customWidth="1"/>
    <col min="13013" max="13013" width="20.7109375" style="1" customWidth="1"/>
    <col min="13014" max="13014" width="4.85546875" style="1" customWidth="1"/>
    <col min="13015" max="13015" width="0" style="1" hidden="1" customWidth="1"/>
    <col min="13016" max="13016" width="24.7109375" style="1" customWidth="1"/>
    <col min="13017" max="13017" width="12.28515625" style="1" customWidth="1"/>
    <col min="13018" max="13018" width="0" style="1" hidden="1" customWidth="1"/>
    <col min="13019" max="13019" width="3.42578125" style="1" customWidth="1"/>
    <col min="13020" max="13020" width="0" style="1" hidden="1" customWidth="1"/>
    <col min="13021" max="13021" width="17.7109375" style="1" customWidth="1"/>
    <col min="13022" max="13022" width="3.42578125" style="1" customWidth="1"/>
    <col min="13023" max="13023" width="0" style="1" hidden="1" customWidth="1"/>
    <col min="13024" max="13024" width="23.7109375" style="1" customWidth="1"/>
    <col min="13025" max="13025" width="10" style="1" customWidth="1"/>
    <col min="13026" max="13026" width="0" style="1" hidden="1" customWidth="1"/>
    <col min="13027" max="13028" width="14.7109375" style="1" customWidth="1"/>
    <col min="13029" max="13029" width="12.85546875" style="1" customWidth="1"/>
    <col min="13030" max="13030" width="3.28515625" style="1" customWidth="1"/>
    <col min="13031" max="13031" width="30.28515625" style="1" customWidth="1"/>
    <col min="13032" max="13032" width="5" style="1" customWidth="1"/>
    <col min="13033" max="13033" width="0" style="1" hidden="1" customWidth="1"/>
    <col min="13034" max="13034" width="14.28515625" style="1" customWidth="1"/>
    <col min="13035" max="13035" width="5.7109375" style="1" customWidth="1"/>
    <col min="13036" max="13036" width="0" style="1" hidden="1" customWidth="1"/>
    <col min="13037" max="13037" width="17.28515625" style="1" customWidth="1"/>
    <col min="13038" max="13038" width="12.7109375" style="1" customWidth="1"/>
    <col min="13039" max="13039" width="0" style="1" hidden="1" customWidth="1"/>
    <col min="13040" max="13040" width="5.28515625" style="1" customWidth="1"/>
    <col min="13041" max="13041" width="0" style="1" hidden="1" customWidth="1"/>
    <col min="13042" max="13042" width="17" style="1" customWidth="1"/>
    <col min="13043" max="13043" width="6.28515625" style="1" customWidth="1"/>
    <col min="13044" max="13044" width="0" style="1" hidden="1" customWidth="1"/>
    <col min="13045" max="13045" width="14.28515625" style="1" customWidth="1"/>
    <col min="13046" max="13046" width="7.5703125" style="1" customWidth="1"/>
    <col min="13047" max="13047" width="0" style="1" hidden="1" customWidth="1"/>
    <col min="13048" max="13049" width="14.28515625" style="1" customWidth="1"/>
    <col min="13050" max="13050" width="20.85546875" style="1" customWidth="1"/>
    <col min="13051" max="13051" width="14.42578125" style="1" customWidth="1"/>
    <col min="13052" max="13052" width="15" style="1" customWidth="1"/>
    <col min="13053" max="13053" width="2.7109375" style="1" customWidth="1"/>
    <col min="13054" max="13054" width="11.7109375" style="1" customWidth="1"/>
    <col min="13055" max="13055" width="11.5703125" style="1" customWidth="1"/>
    <col min="13056" max="13056" width="2.28515625" style="1" customWidth="1"/>
    <col min="13057" max="13057" width="41" style="1" customWidth="1"/>
    <col min="13058" max="13058" width="14.28515625" style="1" customWidth="1"/>
    <col min="13059" max="13060" width="11.5703125" style="1" customWidth="1"/>
    <col min="13061" max="13061" width="21.85546875" style="1" customWidth="1"/>
    <col min="13062" max="13253" width="11.42578125" style="1"/>
    <col min="13254" max="13254" width="21.85546875" style="1" customWidth="1"/>
    <col min="13255" max="13255" width="13.85546875" style="1" customWidth="1"/>
    <col min="13256" max="13256" width="38.7109375" style="1" customWidth="1"/>
    <col min="13257" max="13257" width="3" style="1" bestFit="1" customWidth="1"/>
    <col min="13258" max="13258" width="32.28515625" style="1" customWidth="1"/>
    <col min="13259" max="13259" width="46.28515625" style="1" customWidth="1"/>
    <col min="13260" max="13260" width="19" style="1" customWidth="1"/>
    <col min="13261" max="13261" width="0" style="1" hidden="1" customWidth="1"/>
    <col min="13262" max="13262" width="17.7109375" style="1" customWidth="1"/>
    <col min="13263" max="13263" width="0" style="1" hidden="1" customWidth="1"/>
    <col min="13264" max="13264" width="22.28515625" style="1" customWidth="1"/>
    <col min="13265" max="13265" width="5.28515625" style="1" customWidth="1"/>
    <col min="13266" max="13266" width="36.28515625" style="1" customWidth="1"/>
    <col min="13267" max="13267" width="5.7109375" style="1" customWidth="1"/>
    <col min="13268" max="13268" width="0" style="1" hidden="1" customWidth="1"/>
    <col min="13269" max="13269" width="20.7109375" style="1" customWidth="1"/>
    <col min="13270" max="13270" width="4.85546875" style="1" customWidth="1"/>
    <col min="13271" max="13271" width="0" style="1" hidden="1" customWidth="1"/>
    <col min="13272" max="13272" width="24.7109375" style="1" customWidth="1"/>
    <col min="13273" max="13273" width="12.28515625" style="1" customWidth="1"/>
    <col min="13274" max="13274" width="0" style="1" hidden="1" customWidth="1"/>
    <col min="13275" max="13275" width="3.42578125" style="1" customWidth="1"/>
    <col min="13276" max="13276" width="0" style="1" hidden="1" customWidth="1"/>
    <col min="13277" max="13277" width="17.7109375" style="1" customWidth="1"/>
    <col min="13278" max="13278" width="3.42578125" style="1" customWidth="1"/>
    <col min="13279" max="13279" width="0" style="1" hidden="1" customWidth="1"/>
    <col min="13280" max="13280" width="23.7109375" style="1" customWidth="1"/>
    <col min="13281" max="13281" width="10" style="1" customWidth="1"/>
    <col min="13282" max="13282" width="0" style="1" hidden="1" customWidth="1"/>
    <col min="13283" max="13284" width="14.7109375" style="1" customWidth="1"/>
    <col min="13285" max="13285" width="12.85546875" style="1" customWidth="1"/>
    <col min="13286" max="13286" width="3.28515625" style="1" customWidth="1"/>
    <col min="13287" max="13287" width="30.28515625" style="1" customWidth="1"/>
    <col min="13288" max="13288" width="5" style="1" customWidth="1"/>
    <col min="13289" max="13289" width="0" style="1" hidden="1" customWidth="1"/>
    <col min="13290" max="13290" width="14.28515625" style="1" customWidth="1"/>
    <col min="13291" max="13291" width="5.7109375" style="1" customWidth="1"/>
    <col min="13292" max="13292" width="0" style="1" hidden="1" customWidth="1"/>
    <col min="13293" max="13293" width="17.28515625" style="1" customWidth="1"/>
    <col min="13294" max="13294" width="12.7109375" style="1" customWidth="1"/>
    <col min="13295" max="13295" width="0" style="1" hidden="1" customWidth="1"/>
    <col min="13296" max="13296" width="5.28515625" style="1" customWidth="1"/>
    <col min="13297" max="13297" width="0" style="1" hidden="1" customWidth="1"/>
    <col min="13298" max="13298" width="17" style="1" customWidth="1"/>
    <col min="13299" max="13299" width="6.28515625" style="1" customWidth="1"/>
    <col min="13300" max="13300" width="0" style="1" hidden="1" customWidth="1"/>
    <col min="13301" max="13301" width="14.28515625" style="1" customWidth="1"/>
    <col min="13302" max="13302" width="7.5703125" style="1" customWidth="1"/>
    <col min="13303" max="13303" width="0" style="1" hidden="1" customWidth="1"/>
    <col min="13304" max="13305" width="14.28515625" style="1" customWidth="1"/>
    <col min="13306" max="13306" width="20.85546875" style="1" customWidth="1"/>
    <col min="13307" max="13307" width="14.42578125" style="1" customWidth="1"/>
    <col min="13308" max="13308" width="15" style="1" customWidth="1"/>
    <col min="13309" max="13309" width="2.7109375" style="1" customWidth="1"/>
    <col min="13310" max="13310" width="11.7109375" style="1" customWidth="1"/>
    <col min="13311" max="13311" width="11.5703125" style="1" customWidth="1"/>
    <col min="13312" max="13312" width="2.28515625" style="1" customWidth="1"/>
    <col min="13313" max="13313" width="41" style="1" customWidth="1"/>
    <col min="13314" max="13314" width="14.28515625" style="1" customWidth="1"/>
    <col min="13315" max="13316" width="11.5703125" style="1" customWidth="1"/>
    <col min="13317" max="13317" width="21.85546875" style="1" customWidth="1"/>
    <col min="13318" max="13509" width="11.42578125" style="1"/>
    <col min="13510" max="13510" width="21.85546875" style="1" customWidth="1"/>
    <col min="13511" max="13511" width="13.85546875" style="1" customWidth="1"/>
    <col min="13512" max="13512" width="38.7109375" style="1" customWidth="1"/>
    <col min="13513" max="13513" width="3" style="1" bestFit="1" customWidth="1"/>
    <col min="13514" max="13514" width="32.28515625" style="1" customWidth="1"/>
    <col min="13515" max="13515" width="46.28515625" style="1" customWidth="1"/>
    <col min="13516" max="13516" width="19" style="1" customWidth="1"/>
    <col min="13517" max="13517" width="0" style="1" hidden="1" customWidth="1"/>
    <col min="13518" max="13518" width="17.7109375" style="1" customWidth="1"/>
    <col min="13519" max="13519" width="0" style="1" hidden="1" customWidth="1"/>
    <col min="13520" max="13520" width="22.28515625" style="1" customWidth="1"/>
    <col min="13521" max="13521" width="5.28515625" style="1" customWidth="1"/>
    <col min="13522" max="13522" width="36.28515625" style="1" customWidth="1"/>
    <col min="13523" max="13523" width="5.7109375" style="1" customWidth="1"/>
    <col min="13524" max="13524" width="0" style="1" hidden="1" customWidth="1"/>
    <col min="13525" max="13525" width="20.7109375" style="1" customWidth="1"/>
    <col min="13526" max="13526" width="4.85546875" style="1" customWidth="1"/>
    <col min="13527" max="13527" width="0" style="1" hidden="1" customWidth="1"/>
    <col min="13528" max="13528" width="24.7109375" style="1" customWidth="1"/>
    <col min="13529" max="13529" width="12.28515625" style="1" customWidth="1"/>
    <col min="13530" max="13530" width="0" style="1" hidden="1" customWidth="1"/>
    <col min="13531" max="13531" width="3.42578125" style="1" customWidth="1"/>
    <col min="13532" max="13532" width="0" style="1" hidden="1" customWidth="1"/>
    <col min="13533" max="13533" width="17.7109375" style="1" customWidth="1"/>
    <col min="13534" max="13534" width="3.42578125" style="1" customWidth="1"/>
    <col min="13535" max="13535" width="0" style="1" hidden="1" customWidth="1"/>
    <col min="13536" max="13536" width="23.7109375" style="1" customWidth="1"/>
    <col min="13537" max="13537" width="10" style="1" customWidth="1"/>
    <col min="13538" max="13538" width="0" style="1" hidden="1" customWidth="1"/>
    <col min="13539" max="13540" width="14.7109375" style="1" customWidth="1"/>
    <col min="13541" max="13541" width="12.85546875" style="1" customWidth="1"/>
    <col min="13542" max="13542" width="3.28515625" style="1" customWidth="1"/>
    <col min="13543" max="13543" width="30.28515625" style="1" customWidth="1"/>
    <col min="13544" max="13544" width="5" style="1" customWidth="1"/>
    <col min="13545" max="13545" width="0" style="1" hidden="1" customWidth="1"/>
    <col min="13546" max="13546" width="14.28515625" style="1" customWidth="1"/>
    <col min="13547" max="13547" width="5.7109375" style="1" customWidth="1"/>
    <col min="13548" max="13548" width="0" style="1" hidden="1" customWidth="1"/>
    <col min="13549" max="13549" width="17.28515625" style="1" customWidth="1"/>
    <col min="13550" max="13550" width="12.7109375" style="1" customWidth="1"/>
    <col min="13551" max="13551" width="0" style="1" hidden="1" customWidth="1"/>
    <col min="13552" max="13552" width="5.28515625" style="1" customWidth="1"/>
    <col min="13553" max="13553" width="0" style="1" hidden="1" customWidth="1"/>
    <col min="13554" max="13554" width="17" style="1" customWidth="1"/>
    <col min="13555" max="13555" width="6.28515625" style="1" customWidth="1"/>
    <col min="13556" max="13556" width="0" style="1" hidden="1" customWidth="1"/>
    <col min="13557" max="13557" width="14.28515625" style="1" customWidth="1"/>
    <col min="13558" max="13558" width="7.5703125" style="1" customWidth="1"/>
    <col min="13559" max="13559" width="0" style="1" hidden="1" customWidth="1"/>
    <col min="13560" max="13561" width="14.28515625" style="1" customWidth="1"/>
    <col min="13562" max="13562" width="20.85546875" style="1" customWidth="1"/>
    <col min="13563" max="13563" width="14.42578125" style="1" customWidth="1"/>
    <col min="13564" max="13564" width="15" style="1" customWidth="1"/>
    <col min="13565" max="13565" width="2.7109375" style="1" customWidth="1"/>
    <col min="13566" max="13566" width="11.7109375" style="1" customWidth="1"/>
    <col min="13567" max="13567" width="11.5703125" style="1" customWidth="1"/>
    <col min="13568" max="13568" width="2.28515625" style="1" customWidth="1"/>
    <col min="13569" max="13569" width="41" style="1" customWidth="1"/>
    <col min="13570" max="13570" width="14.28515625" style="1" customWidth="1"/>
    <col min="13571" max="13572" width="11.5703125" style="1" customWidth="1"/>
    <col min="13573" max="13573" width="21.85546875" style="1" customWidth="1"/>
    <col min="13574" max="13765" width="11.42578125" style="1"/>
    <col min="13766" max="13766" width="21.85546875" style="1" customWidth="1"/>
    <col min="13767" max="13767" width="13.85546875" style="1" customWidth="1"/>
    <col min="13768" max="13768" width="38.7109375" style="1" customWidth="1"/>
    <col min="13769" max="13769" width="3" style="1" bestFit="1" customWidth="1"/>
    <col min="13770" max="13770" width="32.28515625" style="1" customWidth="1"/>
    <col min="13771" max="13771" width="46.28515625" style="1" customWidth="1"/>
    <col min="13772" max="13772" width="19" style="1" customWidth="1"/>
    <col min="13773" max="13773" width="0" style="1" hidden="1" customWidth="1"/>
    <col min="13774" max="13774" width="17.7109375" style="1" customWidth="1"/>
    <col min="13775" max="13775" width="0" style="1" hidden="1" customWidth="1"/>
    <col min="13776" max="13776" width="22.28515625" style="1" customWidth="1"/>
    <col min="13777" max="13777" width="5.28515625" style="1" customWidth="1"/>
    <col min="13778" max="13778" width="36.28515625" style="1" customWidth="1"/>
    <col min="13779" max="13779" width="5.7109375" style="1" customWidth="1"/>
    <col min="13780" max="13780" width="0" style="1" hidden="1" customWidth="1"/>
    <col min="13781" max="13781" width="20.7109375" style="1" customWidth="1"/>
    <col min="13782" max="13782" width="4.85546875" style="1" customWidth="1"/>
    <col min="13783" max="13783" width="0" style="1" hidden="1" customWidth="1"/>
    <col min="13784" max="13784" width="24.7109375" style="1" customWidth="1"/>
    <col min="13785" max="13785" width="12.28515625" style="1" customWidth="1"/>
    <col min="13786" max="13786" width="0" style="1" hidden="1" customWidth="1"/>
    <col min="13787" max="13787" width="3.42578125" style="1" customWidth="1"/>
    <col min="13788" max="13788" width="0" style="1" hidden="1" customWidth="1"/>
    <col min="13789" max="13789" width="17.7109375" style="1" customWidth="1"/>
    <col min="13790" max="13790" width="3.42578125" style="1" customWidth="1"/>
    <col min="13791" max="13791" width="0" style="1" hidden="1" customWidth="1"/>
    <col min="13792" max="13792" width="23.7109375" style="1" customWidth="1"/>
    <col min="13793" max="13793" width="10" style="1" customWidth="1"/>
    <col min="13794" max="13794" width="0" style="1" hidden="1" customWidth="1"/>
    <col min="13795" max="13796" width="14.7109375" style="1" customWidth="1"/>
    <col min="13797" max="13797" width="12.85546875" style="1" customWidth="1"/>
    <col min="13798" max="13798" width="3.28515625" style="1" customWidth="1"/>
    <col min="13799" max="13799" width="30.28515625" style="1" customWidth="1"/>
    <col min="13800" max="13800" width="5" style="1" customWidth="1"/>
    <col min="13801" max="13801" width="0" style="1" hidden="1" customWidth="1"/>
    <col min="13802" max="13802" width="14.28515625" style="1" customWidth="1"/>
    <col min="13803" max="13803" width="5.7109375" style="1" customWidth="1"/>
    <col min="13804" max="13804" width="0" style="1" hidden="1" customWidth="1"/>
    <col min="13805" max="13805" width="17.28515625" style="1" customWidth="1"/>
    <col min="13806" max="13806" width="12.7109375" style="1" customWidth="1"/>
    <col min="13807" max="13807" width="0" style="1" hidden="1" customWidth="1"/>
    <col min="13808" max="13808" width="5.28515625" style="1" customWidth="1"/>
    <col min="13809" max="13809" width="0" style="1" hidden="1" customWidth="1"/>
    <col min="13810" max="13810" width="17" style="1" customWidth="1"/>
    <col min="13811" max="13811" width="6.28515625" style="1" customWidth="1"/>
    <col min="13812" max="13812" width="0" style="1" hidden="1" customWidth="1"/>
    <col min="13813" max="13813" width="14.28515625" style="1" customWidth="1"/>
    <col min="13814" max="13814" width="7.5703125" style="1" customWidth="1"/>
    <col min="13815" max="13815" width="0" style="1" hidden="1" customWidth="1"/>
    <col min="13816" max="13817" width="14.28515625" style="1" customWidth="1"/>
    <col min="13818" max="13818" width="20.85546875" style="1" customWidth="1"/>
    <col min="13819" max="13819" width="14.42578125" style="1" customWidth="1"/>
    <col min="13820" max="13820" width="15" style="1" customWidth="1"/>
    <col min="13821" max="13821" width="2.7109375" style="1" customWidth="1"/>
    <col min="13822" max="13822" width="11.7109375" style="1" customWidth="1"/>
    <col min="13823" max="13823" width="11.5703125" style="1" customWidth="1"/>
    <col min="13824" max="13824" width="2.28515625" style="1" customWidth="1"/>
    <col min="13825" max="13825" width="41" style="1" customWidth="1"/>
    <col min="13826" max="13826" width="14.28515625" style="1" customWidth="1"/>
    <col min="13827" max="13828" width="11.5703125" style="1" customWidth="1"/>
    <col min="13829" max="13829" width="21.85546875" style="1" customWidth="1"/>
    <col min="13830" max="14021" width="11.42578125" style="1"/>
    <col min="14022" max="14022" width="21.85546875" style="1" customWidth="1"/>
    <col min="14023" max="14023" width="13.85546875" style="1" customWidth="1"/>
    <col min="14024" max="14024" width="38.7109375" style="1" customWidth="1"/>
    <col min="14025" max="14025" width="3" style="1" bestFit="1" customWidth="1"/>
    <col min="14026" max="14026" width="32.28515625" style="1" customWidth="1"/>
    <col min="14027" max="14027" width="46.28515625" style="1" customWidth="1"/>
    <col min="14028" max="14028" width="19" style="1" customWidth="1"/>
    <col min="14029" max="14029" width="0" style="1" hidden="1" customWidth="1"/>
    <col min="14030" max="14030" width="17.7109375" style="1" customWidth="1"/>
    <col min="14031" max="14031" width="0" style="1" hidden="1" customWidth="1"/>
    <col min="14032" max="14032" width="22.28515625" style="1" customWidth="1"/>
    <col min="14033" max="14033" width="5.28515625" style="1" customWidth="1"/>
    <col min="14034" max="14034" width="36.28515625" style="1" customWidth="1"/>
    <col min="14035" max="14035" width="5.7109375" style="1" customWidth="1"/>
    <col min="14036" max="14036" width="0" style="1" hidden="1" customWidth="1"/>
    <col min="14037" max="14037" width="20.7109375" style="1" customWidth="1"/>
    <col min="14038" max="14038" width="4.85546875" style="1" customWidth="1"/>
    <col min="14039" max="14039" width="0" style="1" hidden="1" customWidth="1"/>
    <col min="14040" max="14040" width="24.7109375" style="1" customWidth="1"/>
    <col min="14041" max="14041" width="12.28515625" style="1" customWidth="1"/>
    <col min="14042" max="14042" width="0" style="1" hidden="1" customWidth="1"/>
    <col min="14043" max="14043" width="3.42578125" style="1" customWidth="1"/>
    <col min="14044" max="14044" width="0" style="1" hidden="1" customWidth="1"/>
    <col min="14045" max="14045" width="17.7109375" style="1" customWidth="1"/>
    <col min="14046" max="14046" width="3.42578125" style="1" customWidth="1"/>
    <col min="14047" max="14047" width="0" style="1" hidden="1" customWidth="1"/>
    <col min="14048" max="14048" width="23.7109375" style="1" customWidth="1"/>
    <col min="14049" max="14049" width="10" style="1" customWidth="1"/>
    <col min="14050" max="14050" width="0" style="1" hidden="1" customWidth="1"/>
    <col min="14051" max="14052" width="14.7109375" style="1" customWidth="1"/>
    <col min="14053" max="14053" width="12.85546875" style="1" customWidth="1"/>
    <col min="14054" max="14054" width="3.28515625" style="1" customWidth="1"/>
    <col min="14055" max="14055" width="30.28515625" style="1" customWidth="1"/>
    <col min="14056" max="14056" width="5" style="1" customWidth="1"/>
    <col min="14057" max="14057" width="0" style="1" hidden="1" customWidth="1"/>
    <col min="14058" max="14058" width="14.28515625" style="1" customWidth="1"/>
    <col min="14059" max="14059" width="5.7109375" style="1" customWidth="1"/>
    <col min="14060" max="14060" width="0" style="1" hidden="1" customWidth="1"/>
    <col min="14061" max="14061" width="17.28515625" style="1" customWidth="1"/>
    <col min="14062" max="14062" width="12.7109375" style="1" customWidth="1"/>
    <col min="14063" max="14063" width="0" style="1" hidden="1" customWidth="1"/>
    <col min="14064" max="14064" width="5.28515625" style="1" customWidth="1"/>
    <col min="14065" max="14065" width="0" style="1" hidden="1" customWidth="1"/>
    <col min="14066" max="14066" width="17" style="1" customWidth="1"/>
    <col min="14067" max="14067" width="6.28515625" style="1" customWidth="1"/>
    <col min="14068" max="14068" width="0" style="1" hidden="1" customWidth="1"/>
    <col min="14069" max="14069" width="14.28515625" style="1" customWidth="1"/>
    <col min="14070" max="14070" width="7.5703125" style="1" customWidth="1"/>
    <col min="14071" max="14071" width="0" style="1" hidden="1" customWidth="1"/>
    <col min="14072" max="14073" width="14.28515625" style="1" customWidth="1"/>
    <col min="14074" max="14074" width="20.85546875" style="1" customWidth="1"/>
    <col min="14075" max="14075" width="14.42578125" style="1" customWidth="1"/>
    <col min="14076" max="14076" width="15" style="1" customWidth="1"/>
    <col min="14077" max="14077" width="2.7109375" style="1" customWidth="1"/>
    <col min="14078" max="14078" width="11.7109375" style="1" customWidth="1"/>
    <col min="14079" max="14079" width="11.5703125" style="1" customWidth="1"/>
    <col min="14080" max="14080" width="2.28515625" style="1" customWidth="1"/>
    <col min="14081" max="14081" width="41" style="1" customWidth="1"/>
    <col min="14082" max="14082" width="14.28515625" style="1" customWidth="1"/>
    <col min="14083" max="14084" width="11.5703125" style="1" customWidth="1"/>
    <col min="14085" max="14085" width="21.85546875" style="1" customWidth="1"/>
    <col min="14086" max="14277" width="11.42578125" style="1"/>
    <col min="14278" max="14278" width="21.85546875" style="1" customWidth="1"/>
    <col min="14279" max="14279" width="13.85546875" style="1" customWidth="1"/>
    <col min="14280" max="14280" width="38.7109375" style="1" customWidth="1"/>
    <col min="14281" max="14281" width="3" style="1" bestFit="1" customWidth="1"/>
    <col min="14282" max="14282" width="32.28515625" style="1" customWidth="1"/>
    <col min="14283" max="14283" width="46.28515625" style="1" customWidth="1"/>
    <col min="14284" max="14284" width="19" style="1" customWidth="1"/>
    <col min="14285" max="14285" width="0" style="1" hidden="1" customWidth="1"/>
    <col min="14286" max="14286" width="17.7109375" style="1" customWidth="1"/>
    <col min="14287" max="14287" width="0" style="1" hidden="1" customWidth="1"/>
    <col min="14288" max="14288" width="22.28515625" style="1" customWidth="1"/>
    <col min="14289" max="14289" width="5.28515625" style="1" customWidth="1"/>
    <col min="14290" max="14290" width="36.28515625" style="1" customWidth="1"/>
    <col min="14291" max="14291" width="5.7109375" style="1" customWidth="1"/>
    <col min="14292" max="14292" width="0" style="1" hidden="1" customWidth="1"/>
    <col min="14293" max="14293" width="20.7109375" style="1" customWidth="1"/>
    <col min="14294" max="14294" width="4.85546875" style="1" customWidth="1"/>
    <col min="14295" max="14295" width="0" style="1" hidden="1" customWidth="1"/>
    <col min="14296" max="14296" width="24.7109375" style="1" customWidth="1"/>
    <col min="14297" max="14297" width="12.28515625" style="1" customWidth="1"/>
    <col min="14298" max="14298" width="0" style="1" hidden="1" customWidth="1"/>
    <col min="14299" max="14299" width="3.42578125" style="1" customWidth="1"/>
    <col min="14300" max="14300" width="0" style="1" hidden="1" customWidth="1"/>
    <col min="14301" max="14301" width="17.7109375" style="1" customWidth="1"/>
    <col min="14302" max="14302" width="3.42578125" style="1" customWidth="1"/>
    <col min="14303" max="14303" width="0" style="1" hidden="1" customWidth="1"/>
    <col min="14304" max="14304" width="23.7109375" style="1" customWidth="1"/>
    <col min="14305" max="14305" width="10" style="1" customWidth="1"/>
    <col min="14306" max="14306" width="0" style="1" hidden="1" customWidth="1"/>
    <col min="14307" max="14308" width="14.7109375" style="1" customWidth="1"/>
    <col min="14309" max="14309" width="12.85546875" style="1" customWidth="1"/>
    <col min="14310" max="14310" width="3.28515625" style="1" customWidth="1"/>
    <col min="14311" max="14311" width="30.28515625" style="1" customWidth="1"/>
    <col min="14312" max="14312" width="5" style="1" customWidth="1"/>
    <col min="14313" max="14313" width="0" style="1" hidden="1" customWidth="1"/>
    <col min="14314" max="14314" width="14.28515625" style="1" customWidth="1"/>
    <col min="14315" max="14315" width="5.7109375" style="1" customWidth="1"/>
    <col min="14316" max="14316" width="0" style="1" hidden="1" customWidth="1"/>
    <col min="14317" max="14317" width="17.28515625" style="1" customWidth="1"/>
    <col min="14318" max="14318" width="12.7109375" style="1" customWidth="1"/>
    <col min="14319" max="14319" width="0" style="1" hidden="1" customWidth="1"/>
    <col min="14320" max="14320" width="5.28515625" style="1" customWidth="1"/>
    <col min="14321" max="14321" width="0" style="1" hidden="1" customWidth="1"/>
    <col min="14322" max="14322" width="17" style="1" customWidth="1"/>
    <col min="14323" max="14323" width="6.28515625" style="1" customWidth="1"/>
    <col min="14324" max="14324" width="0" style="1" hidden="1" customWidth="1"/>
    <col min="14325" max="14325" width="14.28515625" style="1" customWidth="1"/>
    <col min="14326" max="14326" width="7.5703125" style="1" customWidth="1"/>
    <col min="14327" max="14327" width="0" style="1" hidden="1" customWidth="1"/>
    <col min="14328" max="14329" width="14.28515625" style="1" customWidth="1"/>
    <col min="14330" max="14330" width="20.85546875" style="1" customWidth="1"/>
    <col min="14331" max="14331" width="14.42578125" style="1" customWidth="1"/>
    <col min="14332" max="14332" width="15" style="1" customWidth="1"/>
    <col min="14333" max="14333" width="2.7109375" style="1" customWidth="1"/>
    <col min="14334" max="14334" width="11.7109375" style="1" customWidth="1"/>
    <col min="14335" max="14335" width="11.5703125" style="1" customWidth="1"/>
    <col min="14336" max="14336" width="2.28515625" style="1" customWidth="1"/>
    <col min="14337" max="14337" width="41" style="1" customWidth="1"/>
    <col min="14338" max="14338" width="14.28515625" style="1" customWidth="1"/>
    <col min="14339" max="14340" width="11.5703125" style="1" customWidth="1"/>
    <col min="14341" max="14341" width="21.85546875" style="1" customWidth="1"/>
    <col min="14342" max="14533" width="11.42578125" style="1"/>
    <col min="14534" max="14534" width="21.85546875" style="1" customWidth="1"/>
    <col min="14535" max="14535" width="13.85546875" style="1" customWidth="1"/>
    <col min="14536" max="14536" width="38.7109375" style="1" customWidth="1"/>
    <col min="14537" max="14537" width="3" style="1" bestFit="1" customWidth="1"/>
    <col min="14538" max="14538" width="32.28515625" style="1" customWidth="1"/>
    <col min="14539" max="14539" width="46.28515625" style="1" customWidth="1"/>
    <col min="14540" max="14540" width="19" style="1" customWidth="1"/>
    <col min="14541" max="14541" width="0" style="1" hidden="1" customWidth="1"/>
    <col min="14542" max="14542" width="17.7109375" style="1" customWidth="1"/>
    <col min="14543" max="14543" width="0" style="1" hidden="1" customWidth="1"/>
    <col min="14544" max="14544" width="22.28515625" style="1" customWidth="1"/>
    <col min="14545" max="14545" width="5.28515625" style="1" customWidth="1"/>
    <col min="14546" max="14546" width="36.28515625" style="1" customWidth="1"/>
    <col min="14547" max="14547" width="5.7109375" style="1" customWidth="1"/>
    <col min="14548" max="14548" width="0" style="1" hidden="1" customWidth="1"/>
    <col min="14549" max="14549" width="20.7109375" style="1" customWidth="1"/>
    <col min="14550" max="14550" width="4.85546875" style="1" customWidth="1"/>
    <col min="14551" max="14551" width="0" style="1" hidden="1" customWidth="1"/>
    <col min="14552" max="14552" width="24.7109375" style="1" customWidth="1"/>
    <col min="14553" max="14553" width="12.28515625" style="1" customWidth="1"/>
    <col min="14554" max="14554" width="0" style="1" hidden="1" customWidth="1"/>
    <col min="14555" max="14555" width="3.42578125" style="1" customWidth="1"/>
    <col min="14556" max="14556" width="0" style="1" hidden="1" customWidth="1"/>
    <col min="14557" max="14557" width="17.7109375" style="1" customWidth="1"/>
    <col min="14558" max="14558" width="3.42578125" style="1" customWidth="1"/>
    <col min="14559" max="14559" width="0" style="1" hidden="1" customWidth="1"/>
    <col min="14560" max="14560" width="23.7109375" style="1" customWidth="1"/>
    <col min="14561" max="14561" width="10" style="1" customWidth="1"/>
    <col min="14562" max="14562" width="0" style="1" hidden="1" customWidth="1"/>
    <col min="14563" max="14564" width="14.7109375" style="1" customWidth="1"/>
    <col min="14565" max="14565" width="12.85546875" style="1" customWidth="1"/>
    <col min="14566" max="14566" width="3.28515625" style="1" customWidth="1"/>
    <col min="14567" max="14567" width="30.28515625" style="1" customWidth="1"/>
    <col min="14568" max="14568" width="5" style="1" customWidth="1"/>
    <col min="14569" max="14569" width="0" style="1" hidden="1" customWidth="1"/>
    <col min="14570" max="14570" width="14.28515625" style="1" customWidth="1"/>
    <col min="14571" max="14571" width="5.7109375" style="1" customWidth="1"/>
    <col min="14572" max="14572" width="0" style="1" hidden="1" customWidth="1"/>
    <col min="14573" max="14573" width="17.28515625" style="1" customWidth="1"/>
    <col min="14574" max="14574" width="12.7109375" style="1" customWidth="1"/>
    <col min="14575" max="14575" width="0" style="1" hidden="1" customWidth="1"/>
    <col min="14576" max="14576" width="5.28515625" style="1" customWidth="1"/>
    <col min="14577" max="14577" width="0" style="1" hidden="1" customWidth="1"/>
    <col min="14578" max="14578" width="17" style="1" customWidth="1"/>
    <col min="14579" max="14579" width="6.28515625" style="1" customWidth="1"/>
    <col min="14580" max="14580" width="0" style="1" hidden="1" customWidth="1"/>
    <col min="14581" max="14581" width="14.28515625" style="1" customWidth="1"/>
    <col min="14582" max="14582" width="7.5703125" style="1" customWidth="1"/>
    <col min="14583" max="14583" width="0" style="1" hidden="1" customWidth="1"/>
    <col min="14584" max="14585" width="14.28515625" style="1" customWidth="1"/>
    <col min="14586" max="14586" width="20.85546875" style="1" customWidth="1"/>
    <col min="14587" max="14587" width="14.42578125" style="1" customWidth="1"/>
    <col min="14588" max="14588" width="15" style="1" customWidth="1"/>
    <col min="14589" max="14589" width="2.7109375" style="1" customWidth="1"/>
    <col min="14590" max="14590" width="11.7109375" style="1" customWidth="1"/>
    <col min="14591" max="14591" width="11.5703125" style="1" customWidth="1"/>
    <col min="14592" max="14592" width="2.28515625" style="1" customWidth="1"/>
    <col min="14593" max="14593" width="41" style="1" customWidth="1"/>
    <col min="14594" max="14594" width="14.28515625" style="1" customWidth="1"/>
    <col min="14595" max="14596" width="11.5703125" style="1" customWidth="1"/>
    <col min="14597" max="14597" width="21.85546875" style="1" customWidth="1"/>
    <col min="14598" max="14789" width="11.42578125" style="1"/>
    <col min="14790" max="14790" width="21.85546875" style="1" customWidth="1"/>
    <col min="14791" max="14791" width="13.85546875" style="1" customWidth="1"/>
    <col min="14792" max="14792" width="38.7109375" style="1" customWidth="1"/>
    <col min="14793" max="14793" width="3" style="1" bestFit="1" customWidth="1"/>
    <col min="14794" max="14794" width="32.28515625" style="1" customWidth="1"/>
    <col min="14795" max="14795" width="46.28515625" style="1" customWidth="1"/>
    <col min="14796" max="14796" width="19" style="1" customWidth="1"/>
    <col min="14797" max="14797" width="0" style="1" hidden="1" customWidth="1"/>
    <col min="14798" max="14798" width="17.7109375" style="1" customWidth="1"/>
    <col min="14799" max="14799" width="0" style="1" hidden="1" customWidth="1"/>
    <col min="14800" max="14800" width="22.28515625" style="1" customWidth="1"/>
    <col min="14801" max="14801" width="5.28515625" style="1" customWidth="1"/>
    <col min="14802" max="14802" width="36.28515625" style="1" customWidth="1"/>
    <col min="14803" max="14803" width="5.7109375" style="1" customWidth="1"/>
    <col min="14804" max="14804" width="0" style="1" hidden="1" customWidth="1"/>
    <col min="14805" max="14805" width="20.7109375" style="1" customWidth="1"/>
    <col min="14806" max="14806" width="4.85546875" style="1" customWidth="1"/>
    <col min="14807" max="14807" width="0" style="1" hidden="1" customWidth="1"/>
    <col min="14808" max="14808" width="24.7109375" style="1" customWidth="1"/>
    <col min="14809" max="14809" width="12.28515625" style="1" customWidth="1"/>
    <col min="14810" max="14810" width="0" style="1" hidden="1" customWidth="1"/>
    <col min="14811" max="14811" width="3.42578125" style="1" customWidth="1"/>
    <col min="14812" max="14812" width="0" style="1" hidden="1" customWidth="1"/>
    <col min="14813" max="14813" width="17.7109375" style="1" customWidth="1"/>
    <col min="14814" max="14814" width="3.42578125" style="1" customWidth="1"/>
    <col min="14815" max="14815" width="0" style="1" hidden="1" customWidth="1"/>
    <col min="14816" max="14816" width="23.7109375" style="1" customWidth="1"/>
    <col min="14817" max="14817" width="10" style="1" customWidth="1"/>
    <col min="14818" max="14818" width="0" style="1" hidden="1" customWidth="1"/>
    <col min="14819" max="14820" width="14.7109375" style="1" customWidth="1"/>
    <col min="14821" max="14821" width="12.85546875" style="1" customWidth="1"/>
    <col min="14822" max="14822" width="3.28515625" style="1" customWidth="1"/>
    <col min="14823" max="14823" width="30.28515625" style="1" customWidth="1"/>
    <col min="14824" max="14824" width="5" style="1" customWidth="1"/>
    <col min="14825" max="14825" width="0" style="1" hidden="1" customWidth="1"/>
    <col min="14826" max="14826" width="14.28515625" style="1" customWidth="1"/>
    <col min="14827" max="14827" width="5.7109375" style="1" customWidth="1"/>
    <col min="14828" max="14828" width="0" style="1" hidden="1" customWidth="1"/>
    <col min="14829" max="14829" width="17.28515625" style="1" customWidth="1"/>
    <col min="14830" max="14830" width="12.7109375" style="1" customWidth="1"/>
    <col min="14831" max="14831" width="0" style="1" hidden="1" customWidth="1"/>
    <col min="14832" max="14832" width="5.28515625" style="1" customWidth="1"/>
    <col min="14833" max="14833" width="0" style="1" hidden="1" customWidth="1"/>
    <col min="14834" max="14834" width="17" style="1" customWidth="1"/>
    <col min="14835" max="14835" width="6.28515625" style="1" customWidth="1"/>
    <col min="14836" max="14836" width="0" style="1" hidden="1" customWidth="1"/>
    <col min="14837" max="14837" width="14.28515625" style="1" customWidth="1"/>
    <col min="14838" max="14838" width="7.5703125" style="1" customWidth="1"/>
    <col min="14839" max="14839" width="0" style="1" hidden="1" customWidth="1"/>
    <col min="14840" max="14841" width="14.28515625" style="1" customWidth="1"/>
    <col min="14842" max="14842" width="20.85546875" style="1" customWidth="1"/>
    <col min="14843" max="14843" width="14.42578125" style="1" customWidth="1"/>
    <col min="14844" max="14844" width="15" style="1" customWidth="1"/>
    <col min="14845" max="14845" width="2.7109375" style="1" customWidth="1"/>
    <col min="14846" max="14846" width="11.7109375" style="1" customWidth="1"/>
    <col min="14847" max="14847" width="11.5703125" style="1" customWidth="1"/>
    <col min="14848" max="14848" width="2.28515625" style="1" customWidth="1"/>
    <col min="14849" max="14849" width="41" style="1" customWidth="1"/>
    <col min="14850" max="14850" width="14.28515625" style="1" customWidth="1"/>
    <col min="14851" max="14852" width="11.5703125" style="1" customWidth="1"/>
    <col min="14853" max="14853" width="21.85546875" style="1" customWidth="1"/>
    <col min="14854" max="15045" width="11.42578125" style="1"/>
    <col min="15046" max="15046" width="21.85546875" style="1" customWidth="1"/>
    <col min="15047" max="15047" width="13.85546875" style="1" customWidth="1"/>
    <col min="15048" max="15048" width="38.7109375" style="1" customWidth="1"/>
    <col min="15049" max="15049" width="3" style="1" bestFit="1" customWidth="1"/>
    <col min="15050" max="15050" width="32.28515625" style="1" customWidth="1"/>
    <col min="15051" max="15051" width="46.28515625" style="1" customWidth="1"/>
    <col min="15052" max="15052" width="19" style="1" customWidth="1"/>
    <col min="15053" max="15053" width="0" style="1" hidden="1" customWidth="1"/>
    <col min="15054" max="15054" width="17.7109375" style="1" customWidth="1"/>
    <col min="15055" max="15055" width="0" style="1" hidden="1" customWidth="1"/>
    <col min="15056" max="15056" width="22.28515625" style="1" customWidth="1"/>
    <col min="15057" max="15057" width="5.28515625" style="1" customWidth="1"/>
    <col min="15058" max="15058" width="36.28515625" style="1" customWidth="1"/>
    <col min="15059" max="15059" width="5.7109375" style="1" customWidth="1"/>
    <col min="15060" max="15060" width="0" style="1" hidden="1" customWidth="1"/>
    <col min="15061" max="15061" width="20.7109375" style="1" customWidth="1"/>
    <col min="15062" max="15062" width="4.85546875" style="1" customWidth="1"/>
    <col min="15063" max="15063" width="0" style="1" hidden="1" customWidth="1"/>
    <col min="15064" max="15064" width="24.7109375" style="1" customWidth="1"/>
    <col min="15065" max="15065" width="12.28515625" style="1" customWidth="1"/>
    <col min="15066" max="15066" width="0" style="1" hidden="1" customWidth="1"/>
    <col min="15067" max="15067" width="3.42578125" style="1" customWidth="1"/>
    <col min="15068" max="15068" width="0" style="1" hidden="1" customWidth="1"/>
    <col min="15069" max="15069" width="17.7109375" style="1" customWidth="1"/>
    <col min="15070" max="15070" width="3.42578125" style="1" customWidth="1"/>
    <col min="15071" max="15071" width="0" style="1" hidden="1" customWidth="1"/>
    <col min="15072" max="15072" width="23.7109375" style="1" customWidth="1"/>
    <col min="15073" max="15073" width="10" style="1" customWidth="1"/>
    <col min="15074" max="15074" width="0" style="1" hidden="1" customWidth="1"/>
    <col min="15075" max="15076" width="14.7109375" style="1" customWidth="1"/>
    <col min="15077" max="15077" width="12.85546875" style="1" customWidth="1"/>
    <col min="15078" max="15078" width="3.28515625" style="1" customWidth="1"/>
    <col min="15079" max="15079" width="30.28515625" style="1" customWidth="1"/>
    <col min="15080" max="15080" width="5" style="1" customWidth="1"/>
    <col min="15081" max="15081" width="0" style="1" hidden="1" customWidth="1"/>
    <col min="15082" max="15082" width="14.28515625" style="1" customWidth="1"/>
    <col min="15083" max="15083" width="5.7109375" style="1" customWidth="1"/>
    <col min="15084" max="15084" width="0" style="1" hidden="1" customWidth="1"/>
    <col min="15085" max="15085" width="17.28515625" style="1" customWidth="1"/>
    <col min="15086" max="15086" width="12.7109375" style="1" customWidth="1"/>
    <col min="15087" max="15087" width="0" style="1" hidden="1" customWidth="1"/>
    <col min="15088" max="15088" width="5.28515625" style="1" customWidth="1"/>
    <col min="15089" max="15089" width="0" style="1" hidden="1" customWidth="1"/>
    <col min="15090" max="15090" width="17" style="1" customWidth="1"/>
    <col min="15091" max="15091" width="6.28515625" style="1" customWidth="1"/>
    <col min="15092" max="15092" width="0" style="1" hidden="1" customWidth="1"/>
    <col min="15093" max="15093" width="14.28515625" style="1" customWidth="1"/>
    <col min="15094" max="15094" width="7.5703125" style="1" customWidth="1"/>
    <col min="15095" max="15095" width="0" style="1" hidden="1" customWidth="1"/>
    <col min="15096" max="15097" width="14.28515625" style="1" customWidth="1"/>
    <col min="15098" max="15098" width="20.85546875" style="1" customWidth="1"/>
    <col min="15099" max="15099" width="14.42578125" style="1" customWidth="1"/>
    <col min="15100" max="15100" width="15" style="1" customWidth="1"/>
    <col min="15101" max="15101" width="2.7109375" style="1" customWidth="1"/>
    <col min="15102" max="15102" width="11.7109375" style="1" customWidth="1"/>
    <col min="15103" max="15103" width="11.5703125" style="1" customWidth="1"/>
    <col min="15104" max="15104" width="2.28515625" style="1" customWidth="1"/>
    <col min="15105" max="15105" width="41" style="1" customWidth="1"/>
    <col min="15106" max="15106" width="14.28515625" style="1" customWidth="1"/>
    <col min="15107" max="15108" width="11.5703125" style="1" customWidth="1"/>
    <col min="15109" max="15109" width="21.85546875" style="1" customWidth="1"/>
    <col min="15110" max="15301" width="11.42578125" style="1"/>
    <col min="15302" max="15302" width="21.85546875" style="1" customWidth="1"/>
    <col min="15303" max="15303" width="13.85546875" style="1" customWidth="1"/>
    <col min="15304" max="15304" width="38.7109375" style="1" customWidth="1"/>
    <col min="15305" max="15305" width="3" style="1" bestFit="1" customWidth="1"/>
    <col min="15306" max="15306" width="32.28515625" style="1" customWidth="1"/>
    <col min="15307" max="15307" width="46.28515625" style="1" customWidth="1"/>
    <col min="15308" max="15308" width="19" style="1" customWidth="1"/>
    <col min="15309" max="15309" width="0" style="1" hidden="1" customWidth="1"/>
    <col min="15310" max="15310" width="17.7109375" style="1" customWidth="1"/>
    <col min="15311" max="15311" width="0" style="1" hidden="1" customWidth="1"/>
    <col min="15312" max="15312" width="22.28515625" style="1" customWidth="1"/>
    <col min="15313" max="15313" width="5.28515625" style="1" customWidth="1"/>
    <col min="15314" max="15314" width="36.28515625" style="1" customWidth="1"/>
    <col min="15315" max="15315" width="5.7109375" style="1" customWidth="1"/>
    <col min="15316" max="15316" width="0" style="1" hidden="1" customWidth="1"/>
    <col min="15317" max="15317" width="20.7109375" style="1" customWidth="1"/>
    <col min="15318" max="15318" width="4.85546875" style="1" customWidth="1"/>
    <col min="15319" max="15319" width="0" style="1" hidden="1" customWidth="1"/>
    <col min="15320" max="15320" width="24.7109375" style="1" customWidth="1"/>
    <col min="15321" max="15321" width="12.28515625" style="1" customWidth="1"/>
    <col min="15322" max="15322" width="0" style="1" hidden="1" customWidth="1"/>
    <col min="15323" max="15323" width="3.42578125" style="1" customWidth="1"/>
    <col min="15324" max="15324" width="0" style="1" hidden="1" customWidth="1"/>
    <col min="15325" max="15325" width="17.7109375" style="1" customWidth="1"/>
    <col min="15326" max="15326" width="3.42578125" style="1" customWidth="1"/>
    <col min="15327" max="15327" width="0" style="1" hidden="1" customWidth="1"/>
    <col min="15328" max="15328" width="23.7109375" style="1" customWidth="1"/>
    <col min="15329" max="15329" width="10" style="1" customWidth="1"/>
    <col min="15330" max="15330" width="0" style="1" hidden="1" customWidth="1"/>
    <col min="15331" max="15332" width="14.7109375" style="1" customWidth="1"/>
    <col min="15333" max="15333" width="12.85546875" style="1" customWidth="1"/>
    <col min="15334" max="15334" width="3.28515625" style="1" customWidth="1"/>
    <col min="15335" max="15335" width="30.28515625" style="1" customWidth="1"/>
    <col min="15336" max="15336" width="5" style="1" customWidth="1"/>
    <col min="15337" max="15337" width="0" style="1" hidden="1" customWidth="1"/>
    <col min="15338" max="15338" width="14.28515625" style="1" customWidth="1"/>
    <col min="15339" max="15339" width="5.7109375" style="1" customWidth="1"/>
    <col min="15340" max="15340" width="0" style="1" hidden="1" customWidth="1"/>
    <col min="15341" max="15341" width="17.28515625" style="1" customWidth="1"/>
    <col min="15342" max="15342" width="12.7109375" style="1" customWidth="1"/>
    <col min="15343" max="15343" width="0" style="1" hidden="1" customWidth="1"/>
    <col min="15344" max="15344" width="5.28515625" style="1" customWidth="1"/>
    <col min="15345" max="15345" width="0" style="1" hidden="1" customWidth="1"/>
    <col min="15346" max="15346" width="17" style="1" customWidth="1"/>
    <col min="15347" max="15347" width="6.28515625" style="1" customWidth="1"/>
    <col min="15348" max="15348" width="0" style="1" hidden="1" customWidth="1"/>
    <col min="15349" max="15349" width="14.28515625" style="1" customWidth="1"/>
    <col min="15350" max="15350" width="7.5703125" style="1" customWidth="1"/>
    <col min="15351" max="15351" width="0" style="1" hidden="1" customWidth="1"/>
    <col min="15352" max="15353" width="14.28515625" style="1" customWidth="1"/>
    <col min="15354" max="15354" width="20.85546875" style="1" customWidth="1"/>
    <col min="15355" max="15355" width="14.42578125" style="1" customWidth="1"/>
    <col min="15356" max="15356" width="15" style="1" customWidth="1"/>
    <col min="15357" max="15357" width="2.7109375" style="1" customWidth="1"/>
    <col min="15358" max="15358" width="11.7109375" style="1" customWidth="1"/>
    <col min="15359" max="15359" width="11.5703125" style="1" customWidth="1"/>
    <col min="15360" max="15360" width="2.28515625" style="1" customWidth="1"/>
    <col min="15361" max="15361" width="41" style="1" customWidth="1"/>
    <col min="15362" max="15362" width="14.28515625" style="1" customWidth="1"/>
    <col min="15363" max="15364" width="11.5703125" style="1" customWidth="1"/>
    <col min="15365" max="15365" width="21.85546875" style="1" customWidth="1"/>
    <col min="15366" max="15557" width="11.42578125" style="1"/>
    <col min="15558" max="15558" width="21.85546875" style="1" customWidth="1"/>
    <col min="15559" max="15559" width="13.85546875" style="1" customWidth="1"/>
    <col min="15560" max="15560" width="38.7109375" style="1" customWidth="1"/>
    <col min="15561" max="15561" width="3" style="1" bestFit="1" customWidth="1"/>
    <col min="15562" max="15562" width="32.28515625" style="1" customWidth="1"/>
    <col min="15563" max="15563" width="46.28515625" style="1" customWidth="1"/>
    <col min="15564" max="15564" width="19" style="1" customWidth="1"/>
    <col min="15565" max="15565" width="0" style="1" hidden="1" customWidth="1"/>
    <col min="15566" max="15566" width="17.7109375" style="1" customWidth="1"/>
    <col min="15567" max="15567" width="0" style="1" hidden="1" customWidth="1"/>
    <col min="15568" max="15568" width="22.28515625" style="1" customWidth="1"/>
    <col min="15569" max="15569" width="5.28515625" style="1" customWidth="1"/>
    <col min="15570" max="15570" width="36.28515625" style="1" customWidth="1"/>
    <col min="15571" max="15571" width="5.7109375" style="1" customWidth="1"/>
    <col min="15572" max="15572" width="0" style="1" hidden="1" customWidth="1"/>
    <col min="15573" max="15573" width="20.7109375" style="1" customWidth="1"/>
    <col min="15574" max="15574" width="4.85546875" style="1" customWidth="1"/>
    <col min="15575" max="15575" width="0" style="1" hidden="1" customWidth="1"/>
    <col min="15576" max="15576" width="24.7109375" style="1" customWidth="1"/>
    <col min="15577" max="15577" width="12.28515625" style="1" customWidth="1"/>
    <col min="15578" max="15578" width="0" style="1" hidden="1" customWidth="1"/>
    <col min="15579" max="15579" width="3.42578125" style="1" customWidth="1"/>
    <col min="15580" max="15580" width="0" style="1" hidden="1" customWidth="1"/>
    <col min="15581" max="15581" width="17.7109375" style="1" customWidth="1"/>
    <col min="15582" max="15582" width="3.42578125" style="1" customWidth="1"/>
    <col min="15583" max="15583" width="0" style="1" hidden="1" customWidth="1"/>
    <col min="15584" max="15584" width="23.7109375" style="1" customWidth="1"/>
    <col min="15585" max="15585" width="10" style="1" customWidth="1"/>
    <col min="15586" max="15586" width="0" style="1" hidden="1" customWidth="1"/>
    <col min="15587" max="15588" width="14.7109375" style="1" customWidth="1"/>
    <col min="15589" max="15589" width="12.85546875" style="1" customWidth="1"/>
    <col min="15590" max="15590" width="3.28515625" style="1" customWidth="1"/>
    <col min="15591" max="15591" width="30.28515625" style="1" customWidth="1"/>
    <col min="15592" max="15592" width="5" style="1" customWidth="1"/>
    <col min="15593" max="15593" width="0" style="1" hidden="1" customWidth="1"/>
    <col min="15594" max="15594" width="14.28515625" style="1" customWidth="1"/>
    <col min="15595" max="15595" width="5.7109375" style="1" customWidth="1"/>
    <col min="15596" max="15596" width="0" style="1" hidden="1" customWidth="1"/>
    <col min="15597" max="15597" width="17.28515625" style="1" customWidth="1"/>
    <col min="15598" max="15598" width="12.7109375" style="1" customWidth="1"/>
    <col min="15599" max="15599" width="0" style="1" hidden="1" customWidth="1"/>
    <col min="15600" max="15600" width="5.28515625" style="1" customWidth="1"/>
    <col min="15601" max="15601" width="0" style="1" hidden="1" customWidth="1"/>
    <col min="15602" max="15602" width="17" style="1" customWidth="1"/>
    <col min="15603" max="15603" width="6.28515625" style="1" customWidth="1"/>
    <col min="15604" max="15604" width="0" style="1" hidden="1" customWidth="1"/>
    <col min="15605" max="15605" width="14.28515625" style="1" customWidth="1"/>
    <col min="15606" max="15606" width="7.5703125" style="1" customWidth="1"/>
    <col min="15607" max="15607" width="0" style="1" hidden="1" customWidth="1"/>
    <col min="15608" max="15609" width="14.28515625" style="1" customWidth="1"/>
    <col min="15610" max="15610" width="20.85546875" style="1" customWidth="1"/>
    <col min="15611" max="15611" width="14.42578125" style="1" customWidth="1"/>
    <col min="15612" max="15612" width="15" style="1" customWidth="1"/>
    <col min="15613" max="15613" width="2.7109375" style="1" customWidth="1"/>
    <col min="15614" max="15614" width="11.7109375" style="1" customWidth="1"/>
    <col min="15615" max="15615" width="11.5703125" style="1" customWidth="1"/>
    <col min="15616" max="15616" width="2.28515625" style="1" customWidth="1"/>
    <col min="15617" max="15617" width="41" style="1" customWidth="1"/>
    <col min="15618" max="15618" width="14.28515625" style="1" customWidth="1"/>
    <col min="15619" max="15620" width="11.5703125" style="1" customWidth="1"/>
    <col min="15621" max="15621" width="21.85546875" style="1" customWidth="1"/>
    <col min="15622" max="15813" width="11.42578125" style="1"/>
    <col min="15814" max="15814" width="21.85546875" style="1" customWidth="1"/>
    <col min="15815" max="15815" width="13.85546875" style="1" customWidth="1"/>
    <col min="15816" max="15816" width="38.7109375" style="1" customWidth="1"/>
    <col min="15817" max="15817" width="3" style="1" bestFit="1" customWidth="1"/>
    <col min="15818" max="15818" width="32.28515625" style="1" customWidth="1"/>
    <col min="15819" max="15819" width="46.28515625" style="1" customWidth="1"/>
    <col min="15820" max="15820" width="19" style="1" customWidth="1"/>
    <col min="15821" max="15821" width="0" style="1" hidden="1" customWidth="1"/>
    <col min="15822" max="15822" width="17.7109375" style="1" customWidth="1"/>
    <col min="15823" max="15823" width="0" style="1" hidden="1" customWidth="1"/>
    <col min="15824" max="15824" width="22.28515625" style="1" customWidth="1"/>
    <col min="15825" max="15825" width="5.28515625" style="1" customWidth="1"/>
    <col min="15826" max="15826" width="36.28515625" style="1" customWidth="1"/>
    <col min="15827" max="15827" width="5.7109375" style="1" customWidth="1"/>
    <col min="15828" max="15828" width="0" style="1" hidden="1" customWidth="1"/>
    <col min="15829" max="15829" width="20.7109375" style="1" customWidth="1"/>
    <col min="15830" max="15830" width="4.85546875" style="1" customWidth="1"/>
    <col min="15831" max="15831" width="0" style="1" hidden="1" customWidth="1"/>
    <col min="15832" max="15832" width="24.7109375" style="1" customWidth="1"/>
    <col min="15833" max="15833" width="12.28515625" style="1" customWidth="1"/>
    <col min="15834" max="15834" width="0" style="1" hidden="1" customWidth="1"/>
    <col min="15835" max="15835" width="3.42578125" style="1" customWidth="1"/>
    <col min="15836" max="15836" width="0" style="1" hidden="1" customWidth="1"/>
    <col min="15837" max="15837" width="17.7109375" style="1" customWidth="1"/>
    <col min="15838" max="15838" width="3.42578125" style="1" customWidth="1"/>
    <col min="15839" max="15839" width="0" style="1" hidden="1" customWidth="1"/>
    <col min="15840" max="15840" width="23.7109375" style="1" customWidth="1"/>
    <col min="15841" max="15841" width="10" style="1" customWidth="1"/>
    <col min="15842" max="15842" width="0" style="1" hidden="1" customWidth="1"/>
    <col min="15843" max="15844" width="14.7109375" style="1" customWidth="1"/>
    <col min="15845" max="15845" width="12.85546875" style="1" customWidth="1"/>
    <col min="15846" max="15846" width="3.28515625" style="1" customWidth="1"/>
    <col min="15847" max="15847" width="30.28515625" style="1" customWidth="1"/>
    <col min="15848" max="15848" width="5" style="1" customWidth="1"/>
    <col min="15849" max="15849" width="0" style="1" hidden="1" customWidth="1"/>
    <col min="15850" max="15850" width="14.28515625" style="1" customWidth="1"/>
    <col min="15851" max="15851" width="5.7109375" style="1" customWidth="1"/>
    <col min="15852" max="15852" width="0" style="1" hidden="1" customWidth="1"/>
    <col min="15853" max="15853" width="17.28515625" style="1" customWidth="1"/>
    <col min="15854" max="15854" width="12.7109375" style="1" customWidth="1"/>
    <col min="15855" max="15855" width="0" style="1" hidden="1" customWidth="1"/>
    <col min="15856" max="15856" width="5.28515625" style="1" customWidth="1"/>
    <col min="15857" max="15857" width="0" style="1" hidden="1" customWidth="1"/>
    <col min="15858" max="15858" width="17" style="1" customWidth="1"/>
    <col min="15859" max="15859" width="6.28515625" style="1" customWidth="1"/>
    <col min="15860" max="15860" width="0" style="1" hidden="1" customWidth="1"/>
    <col min="15861" max="15861" width="14.28515625" style="1" customWidth="1"/>
    <col min="15862" max="15862" width="7.5703125" style="1" customWidth="1"/>
    <col min="15863" max="15863" width="0" style="1" hidden="1" customWidth="1"/>
    <col min="15864" max="15865" width="14.28515625" style="1" customWidth="1"/>
    <col min="15866" max="15866" width="20.85546875" style="1" customWidth="1"/>
    <col min="15867" max="15867" width="14.42578125" style="1" customWidth="1"/>
    <col min="15868" max="15868" width="15" style="1" customWidth="1"/>
    <col min="15869" max="15869" width="2.7109375" style="1" customWidth="1"/>
    <col min="15870" max="15870" width="11.7109375" style="1" customWidth="1"/>
    <col min="15871" max="15871" width="11.5703125" style="1" customWidth="1"/>
    <col min="15872" max="15872" width="2.28515625" style="1" customWidth="1"/>
    <col min="15873" max="15873" width="41" style="1" customWidth="1"/>
    <col min="15874" max="15874" width="14.28515625" style="1" customWidth="1"/>
    <col min="15875" max="15876" width="11.5703125" style="1" customWidth="1"/>
    <col min="15877" max="15877" width="21.85546875" style="1" customWidth="1"/>
    <col min="15878" max="16069" width="11.42578125" style="1"/>
    <col min="16070" max="16070" width="21.85546875" style="1" customWidth="1"/>
    <col min="16071" max="16071" width="13.85546875" style="1" customWidth="1"/>
    <col min="16072" max="16072" width="38.7109375" style="1" customWidth="1"/>
    <col min="16073" max="16073" width="3" style="1" bestFit="1" customWidth="1"/>
    <col min="16074" max="16074" width="32.28515625" style="1" customWidth="1"/>
    <col min="16075" max="16075" width="46.28515625" style="1" customWidth="1"/>
    <col min="16076" max="16076" width="19" style="1" customWidth="1"/>
    <col min="16077" max="16077" width="0" style="1" hidden="1" customWidth="1"/>
    <col min="16078" max="16078" width="17.7109375" style="1" customWidth="1"/>
    <col min="16079" max="16079" width="0" style="1" hidden="1" customWidth="1"/>
    <col min="16080" max="16080" width="22.28515625" style="1" customWidth="1"/>
    <col min="16081" max="16081" width="5.28515625" style="1" customWidth="1"/>
    <col min="16082" max="16082" width="36.28515625" style="1" customWidth="1"/>
    <col min="16083" max="16083" width="5.7109375" style="1" customWidth="1"/>
    <col min="16084" max="16084" width="0" style="1" hidden="1" customWidth="1"/>
    <col min="16085" max="16085" width="20.7109375" style="1" customWidth="1"/>
    <col min="16086" max="16086" width="4.85546875" style="1" customWidth="1"/>
    <col min="16087" max="16087" width="0" style="1" hidden="1" customWidth="1"/>
    <col min="16088" max="16088" width="24.7109375" style="1" customWidth="1"/>
    <col min="16089" max="16089" width="12.28515625" style="1" customWidth="1"/>
    <col min="16090" max="16090" width="0" style="1" hidden="1" customWidth="1"/>
    <col min="16091" max="16091" width="3.42578125" style="1" customWidth="1"/>
    <col min="16092" max="16092" width="0" style="1" hidden="1" customWidth="1"/>
    <col min="16093" max="16093" width="17.7109375" style="1" customWidth="1"/>
    <col min="16094" max="16094" width="3.42578125" style="1" customWidth="1"/>
    <col min="16095" max="16095" width="0" style="1" hidden="1" customWidth="1"/>
    <col min="16096" max="16096" width="23.7109375" style="1" customWidth="1"/>
    <col min="16097" max="16097" width="10" style="1" customWidth="1"/>
    <col min="16098" max="16098" width="0" style="1" hidden="1" customWidth="1"/>
    <col min="16099" max="16100" width="14.7109375" style="1" customWidth="1"/>
    <col min="16101" max="16101" width="12.85546875" style="1" customWidth="1"/>
    <col min="16102" max="16102" width="3.28515625" style="1" customWidth="1"/>
    <col min="16103" max="16103" width="30.28515625" style="1" customWidth="1"/>
    <col min="16104" max="16104" width="5" style="1" customWidth="1"/>
    <col min="16105" max="16105" width="0" style="1" hidden="1" customWidth="1"/>
    <col min="16106" max="16106" width="14.28515625" style="1" customWidth="1"/>
    <col min="16107" max="16107" width="5.7109375" style="1" customWidth="1"/>
    <col min="16108" max="16108" width="0" style="1" hidden="1" customWidth="1"/>
    <col min="16109" max="16109" width="17.28515625" style="1" customWidth="1"/>
    <col min="16110" max="16110" width="12.7109375" style="1" customWidth="1"/>
    <col min="16111" max="16111" width="0" style="1" hidden="1" customWidth="1"/>
    <col min="16112" max="16112" width="5.28515625" style="1" customWidth="1"/>
    <col min="16113" max="16113" width="0" style="1" hidden="1" customWidth="1"/>
    <col min="16114" max="16114" width="17" style="1" customWidth="1"/>
    <col min="16115" max="16115" width="6.28515625" style="1" customWidth="1"/>
    <col min="16116" max="16116" width="0" style="1" hidden="1" customWidth="1"/>
    <col min="16117" max="16117" width="14.28515625" style="1" customWidth="1"/>
    <col min="16118" max="16118" width="7.5703125" style="1" customWidth="1"/>
    <col min="16119" max="16119" width="0" style="1" hidden="1" customWidth="1"/>
    <col min="16120" max="16121" width="14.28515625" style="1" customWidth="1"/>
    <col min="16122" max="16122" width="20.85546875" style="1" customWidth="1"/>
    <col min="16123" max="16123" width="14.42578125" style="1" customWidth="1"/>
    <col min="16124" max="16124" width="15" style="1" customWidth="1"/>
    <col min="16125" max="16125" width="2.7109375" style="1" customWidth="1"/>
    <col min="16126" max="16126" width="11.7109375" style="1" customWidth="1"/>
    <col min="16127" max="16127" width="11.5703125" style="1" customWidth="1"/>
    <col min="16128" max="16128" width="2.28515625" style="1" customWidth="1"/>
    <col min="16129" max="16129" width="41" style="1" customWidth="1"/>
    <col min="16130" max="16130" width="14.28515625" style="1" customWidth="1"/>
    <col min="16131" max="16132" width="11.5703125" style="1" customWidth="1"/>
    <col min="16133" max="16133" width="21.85546875" style="1" customWidth="1"/>
    <col min="16134" max="16327" width="11.42578125" style="1"/>
    <col min="16328" max="16384" width="11.5703125" style="1" customWidth="1"/>
  </cols>
  <sheetData>
    <row r="1" spans="1:48"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641" t="s">
        <v>1331</v>
      </c>
      <c r="AV1" s="641" t="s">
        <v>1332</v>
      </c>
    </row>
    <row r="2" spans="1:48"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row>
    <row r="3" spans="1:48"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747" t="s">
        <v>184</v>
      </c>
      <c r="AT3" s="747" t="s">
        <v>185</v>
      </c>
    </row>
    <row r="4" spans="1:48"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c r="AS4" s="747"/>
      <c r="AT4" s="747"/>
    </row>
    <row r="5" spans="1:48" ht="234" customHeight="1" x14ac:dyDescent="0.25">
      <c r="A5" s="737" t="s">
        <v>51</v>
      </c>
      <c r="B5" s="725" t="s">
        <v>102</v>
      </c>
      <c r="C5" s="725" t="s">
        <v>1212</v>
      </c>
      <c r="D5" s="725" t="s">
        <v>79</v>
      </c>
      <c r="E5" s="725" t="s">
        <v>36</v>
      </c>
      <c r="F5" s="741" t="s">
        <v>860</v>
      </c>
      <c r="G5" s="727" t="s">
        <v>1291</v>
      </c>
      <c r="H5" s="727" t="s">
        <v>1234</v>
      </c>
      <c r="I5" s="951" t="s">
        <v>861</v>
      </c>
      <c r="J5" s="935" t="s">
        <v>95</v>
      </c>
      <c r="K5" s="935">
        <v>1</v>
      </c>
      <c r="L5" s="936">
        <f>IF(J5="Diaria",+(K5/360),IF(J5="Mensual",+(K5/12),IF(J5="Bimestral",+(K5/6),IF(J5="Trimestral",+(K5/4),IF(J5="Semestral",+(K5/2),IF(J5="Anual",+(K5/1),""))))))</f>
        <v>0.5</v>
      </c>
      <c r="M5" s="935" t="s">
        <v>73</v>
      </c>
      <c r="N5" s="93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935" t="s">
        <v>73</v>
      </c>
      <c r="P5" s="93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v>
      </c>
      <c r="Q5" s="935" t="s">
        <v>32</v>
      </c>
      <c r="R5" s="93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0.2</v>
      </c>
      <c r="S5" s="932" t="s">
        <v>60</v>
      </c>
      <c r="T5" s="932" t="s">
        <v>61</v>
      </c>
      <c r="U5" s="932">
        <f>+MAX(N5,P5,R5)</f>
        <v>0.2</v>
      </c>
      <c r="V5" s="942" t="str">
        <f>IF(L5&lt;=20%,"Muy baja",IF(L5&lt;=40%,"Baja",IF(L5&lt;=60%,"Media",IF(L5&lt;=80%,"Alta",IF(L5&lt;=100%,"Muy alta",IF(L5&gt;=100%,"Muy alta",""))))))</f>
        <v>Media</v>
      </c>
      <c r="W5" s="933">
        <f>+IFERROR(VLOOKUP(V5,[11]Fórmula!$F$1:$G$6,2,FALSE),"")</f>
        <v>0.6</v>
      </c>
      <c r="X5" s="942" t="str">
        <f>IF(U5=20%,"Leve",IF(U5=40%,"Menor",IF(U5=60%,"Moderado",IF(U5=80%,"Mayor",IF(U5=100%,"Catastrófico","")))))</f>
        <v>Leve</v>
      </c>
      <c r="Y5" s="933">
        <f>+IFERROR(VLOOKUP(X5,[11]Fórmula!$H$1:$I$6,2,FALSE),"")</f>
        <v>0.2</v>
      </c>
      <c r="Z5" s="932" t="str">
        <f>+IFERROR(VLOOKUP(V5&amp;X5,[11]Fórmula!$C$2:$D$26,2,FALSE),"")</f>
        <v>Moderado</v>
      </c>
      <c r="AA5" s="933">
        <f>IF(Z5="Bajo",25%,IF(Z5="Moderado",50%,IF(Z5="Alto",75%,IF(Z5="Extremo",100%,""))))</f>
        <v>0.5</v>
      </c>
      <c r="AB5" s="933"/>
      <c r="AC5" s="101" t="s">
        <v>862</v>
      </c>
      <c r="AD5" s="101" t="s">
        <v>57</v>
      </c>
      <c r="AE5" s="102">
        <f t="shared" ref="AE5:AE11" si="0">IF(AD5="Preventivo",25%,IF(AD5="Detectivo",15%,IF(AD5="Correctivo",10%,"")))</f>
        <v>0.25</v>
      </c>
      <c r="AF5" s="98" t="s">
        <v>216</v>
      </c>
      <c r="AG5" s="102">
        <f t="shared" ref="AG5:AG11" si="1">IF(AF5="Manual",15%,IF(AF5="Automático",25%,""))</f>
        <v>0.15</v>
      </c>
      <c r="AH5" s="102">
        <f t="shared" ref="AH5:AH11" si="2">+AG5+AE5</f>
        <v>0.4</v>
      </c>
      <c r="AI5" s="356" t="s">
        <v>41</v>
      </c>
      <c r="AJ5" s="98"/>
      <c r="AK5" s="98">
        <f>+AH5*AA5</f>
        <v>0.2</v>
      </c>
      <c r="AL5" s="104">
        <f>+AA5-AK5</f>
        <v>0.3</v>
      </c>
      <c r="AM5" s="808" t="str">
        <f>+IF(C5="Corrupción","Moderado",IF(AL7&lt;=25%,"Bajo",IF(AL7&lt;=50%,"Moderado",IF(AL7&lt;=75%,"Alto",IF(AL7&gt;75%,"Extremo","")))))</f>
        <v>Bajo</v>
      </c>
      <c r="AN5" s="945" t="s">
        <v>59</v>
      </c>
      <c r="AO5" s="946">
        <v>1</v>
      </c>
      <c r="AP5" s="938" t="s">
        <v>863</v>
      </c>
      <c r="AQ5" s="938" t="s">
        <v>864</v>
      </c>
      <c r="AR5" s="937">
        <v>45292</v>
      </c>
      <c r="AS5" s="937">
        <v>45657</v>
      </c>
      <c r="AT5" s="938" t="s">
        <v>795</v>
      </c>
    </row>
    <row r="6" spans="1:48" ht="293.25" x14ac:dyDescent="0.25">
      <c r="A6" s="737"/>
      <c r="B6" s="725"/>
      <c r="C6" s="725"/>
      <c r="D6" s="725"/>
      <c r="E6" s="725"/>
      <c r="F6" s="741"/>
      <c r="G6" s="727"/>
      <c r="H6" s="727"/>
      <c r="I6" s="951"/>
      <c r="J6" s="935"/>
      <c r="K6" s="935"/>
      <c r="L6" s="936"/>
      <c r="M6" s="935"/>
      <c r="N6" s="935"/>
      <c r="O6" s="935"/>
      <c r="P6" s="935"/>
      <c r="Q6" s="935"/>
      <c r="R6" s="935"/>
      <c r="S6" s="932"/>
      <c r="T6" s="932"/>
      <c r="U6" s="932"/>
      <c r="V6" s="942"/>
      <c r="W6" s="933"/>
      <c r="X6" s="942"/>
      <c r="Y6" s="933"/>
      <c r="Z6" s="932"/>
      <c r="AA6" s="933"/>
      <c r="AB6" s="933"/>
      <c r="AC6" s="101" t="s">
        <v>865</v>
      </c>
      <c r="AD6" s="101" t="s">
        <v>39</v>
      </c>
      <c r="AE6" s="102">
        <f t="shared" si="0"/>
        <v>0.15</v>
      </c>
      <c r="AF6" s="98" t="s">
        <v>216</v>
      </c>
      <c r="AG6" s="102">
        <f t="shared" si="1"/>
        <v>0.15</v>
      </c>
      <c r="AH6" s="102">
        <f t="shared" si="2"/>
        <v>0.3</v>
      </c>
      <c r="AI6" s="356" t="s">
        <v>41</v>
      </c>
      <c r="AJ6" s="98"/>
      <c r="AK6" s="98">
        <f>+AL5*AH6</f>
        <v>0.09</v>
      </c>
      <c r="AL6" s="104">
        <f>+AL5-AK6</f>
        <v>0.21</v>
      </c>
      <c r="AM6" s="808"/>
      <c r="AN6" s="945"/>
      <c r="AO6" s="946"/>
      <c r="AP6" s="938"/>
      <c r="AQ6" s="938"/>
      <c r="AR6" s="937"/>
      <c r="AS6" s="937"/>
      <c r="AT6" s="938"/>
    </row>
    <row r="7" spans="1:48" ht="219" customHeight="1" x14ac:dyDescent="0.25">
      <c r="A7" s="737"/>
      <c r="B7" s="725"/>
      <c r="C7" s="725"/>
      <c r="D7" s="725"/>
      <c r="E7" s="725"/>
      <c r="F7" s="741"/>
      <c r="G7" s="727"/>
      <c r="H7" s="727"/>
      <c r="I7" s="951"/>
      <c r="J7" s="935"/>
      <c r="K7" s="935"/>
      <c r="L7" s="936"/>
      <c r="M7" s="935"/>
      <c r="N7" s="935"/>
      <c r="O7" s="935"/>
      <c r="P7" s="935"/>
      <c r="Q7" s="935"/>
      <c r="R7" s="935"/>
      <c r="S7" s="932"/>
      <c r="T7" s="932"/>
      <c r="U7" s="932"/>
      <c r="V7" s="942"/>
      <c r="W7" s="933"/>
      <c r="X7" s="942"/>
      <c r="Y7" s="933"/>
      <c r="Z7" s="932"/>
      <c r="AA7" s="933"/>
      <c r="AB7" s="933"/>
      <c r="AC7" s="101" t="s">
        <v>866</v>
      </c>
      <c r="AD7" s="101" t="s">
        <v>39</v>
      </c>
      <c r="AE7" s="102">
        <f t="shared" si="0"/>
        <v>0.15</v>
      </c>
      <c r="AF7" s="98" t="s">
        <v>216</v>
      </c>
      <c r="AG7" s="102">
        <f t="shared" si="1"/>
        <v>0.15</v>
      </c>
      <c r="AH7" s="102">
        <f t="shared" si="2"/>
        <v>0.3</v>
      </c>
      <c r="AI7" s="356" t="s">
        <v>41</v>
      </c>
      <c r="AJ7" s="98"/>
      <c r="AK7" s="98">
        <f>+AL6*AH7</f>
        <v>6.3E-2</v>
      </c>
      <c r="AL7" s="104">
        <f>+AL6-AK7</f>
        <v>0.14699999999999999</v>
      </c>
      <c r="AM7" s="808"/>
      <c r="AN7" s="945"/>
      <c r="AO7" s="184">
        <v>2</v>
      </c>
      <c r="AP7" s="185" t="s">
        <v>867</v>
      </c>
      <c r="AQ7" s="359" t="s">
        <v>864</v>
      </c>
      <c r="AR7" s="186">
        <v>45292</v>
      </c>
      <c r="AS7" s="186">
        <v>45656</v>
      </c>
      <c r="AT7" s="360" t="s">
        <v>868</v>
      </c>
    </row>
    <row r="8" spans="1:48" ht="273.75" customHeight="1" x14ac:dyDescent="0.25">
      <c r="A8" s="884" t="s">
        <v>218</v>
      </c>
      <c r="B8" s="885" t="s">
        <v>102</v>
      </c>
      <c r="C8" s="885" t="s">
        <v>92</v>
      </c>
      <c r="D8" s="885" t="s">
        <v>79</v>
      </c>
      <c r="E8" s="885" t="s">
        <v>91</v>
      </c>
      <c r="F8" s="948" t="s">
        <v>869</v>
      </c>
      <c r="G8" s="948" t="s">
        <v>1310</v>
      </c>
      <c r="H8" s="948" t="s">
        <v>1210</v>
      </c>
      <c r="I8" s="948" t="s">
        <v>871</v>
      </c>
      <c r="J8" s="885" t="s">
        <v>95</v>
      </c>
      <c r="K8" s="885">
        <v>1</v>
      </c>
      <c r="L8" s="887">
        <f>IF(J8="Diaria",+(K8/360),IF(J8="Mensual",+(K8/12),IF(J8="Bimestral",+(K8/6),IF(J8="Trimestral",+(K8/4),IF(J8="Semestral",+(K8/2),IF(J8="Anual",+(K8/1),""))))))</f>
        <v>0.5</v>
      </c>
      <c r="M8" s="885" t="s">
        <v>63</v>
      </c>
      <c r="N8" s="72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885" t="s">
        <v>48</v>
      </c>
      <c r="P8" s="72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885" t="s">
        <v>73</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888" t="s">
        <v>60</v>
      </c>
      <c r="T8" s="888" t="s">
        <v>61</v>
      </c>
      <c r="U8" s="720">
        <f>+MAX(N8,P8,R8)</f>
        <v>0.6</v>
      </c>
      <c r="V8" s="897" t="str">
        <f>IF(L8&lt;=20%,"Muy baja",IF(L8&lt;=40%,"Baja",IF(L8&lt;=60%,"Media",IF(L8&lt;=80%,"Alta",IF(L8&lt;=100%,"Muy alta",IF(L8&gt;=100%,"Muy alta",""))))))</f>
        <v>Media</v>
      </c>
      <c r="W8" s="731">
        <f>+IFERROR(VLOOKUP(V8,[11]Fórmula!$F$1:$G$6,2,FALSE),"")</f>
        <v>0.6</v>
      </c>
      <c r="X8" s="897" t="str">
        <f>IF(U8=20%,"Leve",IF(U8=40%,"Menor",IF(U8=60%,"Moderado",IF(U8=80%,"Mayor",IF(U8=100%,"Catastrófico","")))))</f>
        <v>Moderado</v>
      </c>
      <c r="Y8" s="731">
        <f>+IFERROR(VLOOKUP(X8,[11]Fórmula!$H$1:$I$6,2,FALSE),"")</f>
        <v>0.6</v>
      </c>
      <c r="Z8" s="893" t="str">
        <f>+IFERROR(VLOOKUP(V8&amp;X8,[11]Fórmula!$C$2:$D$26,2,FALSE),"")</f>
        <v>Moderado</v>
      </c>
      <c r="AA8" s="723">
        <f>IF(Z8="Bajo",25%,IF(Z8="Moderado",50%,IF(Z8="Alto",75%,IF(Z8="Extremo",100%,""))))</f>
        <v>0.5</v>
      </c>
      <c r="AB8" s="891"/>
      <c r="AC8" s="49" t="s">
        <v>872</v>
      </c>
      <c r="AD8" s="49" t="s">
        <v>57</v>
      </c>
      <c r="AE8" s="31">
        <f t="shared" si="0"/>
        <v>0.25</v>
      </c>
      <c r="AF8" s="308" t="s">
        <v>216</v>
      </c>
      <c r="AG8" s="31">
        <f t="shared" si="1"/>
        <v>0.15</v>
      </c>
      <c r="AH8" s="31">
        <f t="shared" si="2"/>
        <v>0.4</v>
      </c>
      <c r="AI8" s="296" t="s">
        <v>24</v>
      </c>
      <c r="AJ8" s="308" t="s">
        <v>873</v>
      </c>
      <c r="AK8" s="308">
        <f>+AH8*AA8</f>
        <v>0.2</v>
      </c>
      <c r="AL8" s="32">
        <f>+AA8-AK8</f>
        <v>0.3</v>
      </c>
      <c r="AM8" s="769" t="str">
        <f>+IF(C8="Corrupción","Moderado",IF(AL12&lt;=25%,"Bajo",IF(AL12&lt;=50%,"Moderado",IF(AL12&lt;=75%,"Alto",IF(AL12&gt;75%,"Extremo","")))))</f>
        <v>Bajo</v>
      </c>
      <c r="AN8" s="894" t="s">
        <v>59</v>
      </c>
      <c r="AO8" s="135">
        <v>1</v>
      </c>
      <c r="AP8" s="90" t="s">
        <v>874</v>
      </c>
      <c r="AQ8" s="297" t="s">
        <v>875</v>
      </c>
      <c r="AR8" s="298">
        <v>45292</v>
      </c>
      <c r="AS8" s="298">
        <v>45656</v>
      </c>
      <c r="AT8" s="48" t="s">
        <v>876</v>
      </c>
    </row>
    <row r="9" spans="1:48" ht="183.75" customHeight="1" x14ac:dyDescent="0.25">
      <c r="A9" s="778"/>
      <c r="B9" s="781"/>
      <c r="C9" s="781"/>
      <c r="D9" s="781"/>
      <c r="E9" s="781"/>
      <c r="F9" s="949"/>
      <c r="G9" s="949"/>
      <c r="H9" s="949"/>
      <c r="I9" s="949"/>
      <c r="J9" s="781"/>
      <c r="K9" s="781"/>
      <c r="L9" s="791"/>
      <c r="M9" s="781"/>
      <c r="N9" s="725"/>
      <c r="O9" s="781"/>
      <c r="P9" s="725"/>
      <c r="Q9" s="781"/>
      <c r="R9" s="725"/>
      <c r="S9" s="794"/>
      <c r="T9" s="794"/>
      <c r="U9" s="720"/>
      <c r="V9" s="800"/>
      <c r="W9" s="731"/>
      <c r="X9" s="800"/>
      <c r="Y9" s="731"/>
      <c r="Z9" s="947"/>
      <c r="AA9" s="723"/>
      <c r="AB9" s="952"/>
      <c r="AC9" s="49" t="s">
        <v>877</v>
      </c>
      <c r="AD9" s="49" t="s">
        <v>57</v>
      </c>
      <c r="AE9" s="31">
        <f t="shared" si="0"/>
        <v>0.25</v>
      </c>
      <c r="AF9" s="308" t="s">
        <v>216</v>
      </c>
      <c r="AG9" s="31">
        <f t="shared" si="1"/>
        <v>0.15</v>
      </c>
      <c r="AH9" s="31">
        <f t="shared" si="2"/>
        <v>0.4</v>
      </c>
      <c r="AI9" s="296" t="s">
        <v>24</v>
      </c>
      <c r="AJ9" s="308" t="s">
        <v>878</v>
      </c>
      <c r="AK9" s="308">
        <f>+AL8*AH9</f>
        <v>0.12</v>
      </c>
      <c r="AL9" s="32">
        <f>+AL8-AK9</f>
        <v>0.18</v>
      </c>
      <c r="AM9" s="787"/>
      <c r="AN9" s="939"/>
      <c r="AO9" s="141">
        <v>2</v>
      </c>
      <c r="AP9" s="185" t="s">
        <v>879</v>
      </c>
      <c r="AQ9" s="359" t="s">
        <v>880</v>
      </c>
      <c r="AR9" s="186">
        <v>45292</v>
      </c>
      <c r="AS9" s="186">
        <v>45656</v>
      </c>
      <c r="AT9" s="208" t="s">
        <v>881</v>
      </c>
    </row>
    <row r="10" spans="1:48" ht="190.5" customHeight="1" x14ac:dyDescent="0.25">
      <c r="A10" s="778"/>
      <c r="B10" s="781"/>
      <c r="C10" s="781"/>
      <c r="D10" s="781"/>
      <c r="E10" s="781"/>
      <c r="F10" s="949"/>
      <c r="G10" s="949"/>
      <c r="H10" s="949"/>
      <c r="I10" s="949"/>
      <c r="J10" s="781"/>
      <c r="K10" s="781"/>
      <c r="L10" s="791"/>
      <c r="M10" s="781"/>
      <c r="N10" s="725"/>
      <c r="O10" s="781"/>
      <c r="P10" s="725"/>
      <c r="Q10" s="781"/>
      <c r="R10" s="725"/>
      <c r="S10" s="794"/>
      <c r="T10" s="794"/>
      <c r="U10" s="720"/>
      <c r="V10" s="800"/>
      <c r="W10" s="731"/>
      <c r="X10" s="800"/>
      <c r="Y10" s="731"/>
      <c r="Z10" s="947"/>
      <c r="AA10" s="723"/>
      <c r="AB10" s="952"/>
      <c r="AC10" s="49" t="s">
        <v>882</v>
      </c>
      <c r="AD10" s="49" t="s">
        <v>39</v>
      </c>
      <c r="AE10" s="31">
        <f t="shared" si="0"/>
        <v>0.15</v>
      </c>
      <c r="AF10" s="308" t="s">
        <v>216</v>
      </c>
      <c r="AG10" s="31">
        <f t="shared" si="1"/>
        <v>0.15</v>
      </c>
      <c r="AH10" s="31">
        <f t="shared" si="2"/>
        <v>0.3</v>
      </c>
      <c r="AI10" s="296" t="s">
        <v>24</v>
      </c>
      <c r="AJ10" s="308" t="s">
        <v>883</v>
      </c>
      <c r="AK10" s="308">
        <f>+AL9*AH10</f>
        <v>5.3999999999999999E-2</v>
      </c>
      <c r="AL10" s="32">
        <f>+AL9-AK10</f>
        <v>0.126</v>
      </c>
      <c r="AM10" s="787"/>
      <c r="AN10" s="939"/>
      <c r="AO10" s="141">
        <v>3</v>
      </c>
      <c r="AP10" s="47" t="s">
        <v>884</v>
      </c>
      <c r="AQ10" s="297" t="s">
        <v>875</v>
      </c>
      <c r="AR10" s="186">
        <v>45292</v>
      </c>
      <c r="AS10" s="186">
        <v>45656</v>
      </c>
      <c r="AT10" s="48" t="s">
        <v>885</v>
      </c>
    </row>
    <row r="11" spans="1:48" ht="155.25" customHeight="1" x14ac:dyDescent="0.25">
      <c r="A11" s="778"/>
      <c r="B11" s="781"/>
      <c r="C11" s="781"/>
      <c r="D11" s="781"/>
      <c r="E11" s="781"/>
      <c r="F11" s="949"/>
      <c r="G11" s="949"/>
      <c r="H11" s="949"/>
      <c r="I11" s="949"/>
      <c r="J11" s="781"/>
      <c r="K11" s="781"/>
      <c r="L11" s="791"/>
      <c r="M11" s="781"/>
      <c r="N11" s="725"/>
      <c r="O11" s="781"/>
      <c r="P11" s="725"/>
      <c r="Q11" s="781"/>
      <c r="R11" s="725"/>
      <c r="S11" s="794"/>
      <c r="T11" s="794"/>
      <c r="U11" s="720"/>
      <c r="V11" s="800"/>
      <c r="W11" s="731"/>
      <c r="X11" s="800"/>
      <c r="Y11" s="731"/>
      <c r="Z11" s="947"/>
      <c r="AA11" s="723"/>
      <c r="AB11" s="952"/>
      <c r="AC11" s="101" t="s">
        <v>886</v>
      </c>
      <c r="AD11" s="101" t="s">
        <v>39</v>
      </c>
      <c r="AE11" s="102">
        <f t="shared" si="0"/>
        <v>0.15</v>
      </c>
      <c r="AF11" s="98" t="s">
        <v>216</v>
      </c>
      <c r="AG11" s="102">
        <f t="shared" si="1"/>
        <v>0.15</v>
      </c>
      <c r="AH11" s="102">
        <f t="shared" si="2"/>
        <v>0.3</v>
      </c>
      <c r="AI11" s="356" t="s">
        <v>24</v>
      </c>
      <c r="AJ11" s="98" t="s">
        <v>887</v>
      </c>
      <c r="AK11" s="98">
        <f>+AL10*AH11</f>
        <v>3.78E-2</v>
      </c>
      <c r="AL11" s="104">
        <f>+AL10-AK11</f>
        <v>8.8200000000000001E-2</v>
      </c>
      <c r="AM11" s="954"/>
      <c r="AN11" s="940"/>
      <c r="AO11" s="184">
        <v>4</v>
      </c>
      <c r="AP11" s="187" t="s">
        <v>888</v>
      </c>
      <c r="AQ11" s="106" t="s">
        <v>889</v>
      </c>
      <c r="AR11" s="186">
        <v>45292</v>
      </c>
      <c r="AS11" s="186">
        <v>45656</v>
      </c>
      <c r="AT11" s="106" t="s">
        <v>890</v>
      </c>
    </row>
    <row r="12" spans="1:48" ht="189.75" customHeight="1" x14ac:dyDescent="0.25">
      <c r="A12" s="955"/>
      <c r="B12" s="840"/>
      <c r="C12" s="840"/>
      <c r="D12" s="840"/>
      <c r="E12" s="840"/>
      <c r="F12" s="950"/>
      <c r="G12" s="950"/>
      <c r="H12" s="950"/>
      <c r="I12" s="950"/>
      <c r="J12" s="840"/>
      <c r="K12" s="840"/>
      <c r="L12" s="944"/>
      <c r="M12" s="840"/>
      <c r="N12" s="296"/>
      <c r="O12" s="840"/>
      <c r="P12" s="296"/>
      <c r="Q12" s="840"/>
      <c r="R12" s="296"/>
      <c r="S12" s="943"/>
      <c r="T12" s="943"/>
      <c r="U12" s="291"/>
      <c r="V12" s="934"/>
      <c r="W12" s="301"/>
      <c r="X12" s="934"/>
      <c r="Y12" s="301"/>
      <c r="Z12" s="924"/>
      <c r="AA12" s="294"/>
      <c r="AB12" s="953"/>
      <c r="AC12" s="49" t="s">
        <v>891</v>
      </c>
      <c r="AD12" s="49"/>
      <c r="AE12" s="31"/>
      <c r="AF12" s="308"/>
      <c r="AG12" s="31"/>
      <c r="AH12" s="31"/>
      <c r="AI12" s="296" t="s">
        <v>41</v>
      </c>
      <c r="AJ12" s="308"/>
      <c r="AK12" s="308"/>
      <c r="AL12" s="32">
        <f>+AL11-AK12</f>
        <v>8.8200000000000001E-2</v>
      </c>
      <c r="AM12" s="768"/>
      <c r="AN12" s="941"/>
      <c r="AO12" s="141"/>
      <c r="AP12" s="187" t="s">
        <v>892</v>
      </c>
      <c r="AQ12" s="106" t="s">
        <v>889</v>
      </c>
      <c r="AR12" s="186">
        <v>45292</v>
      </c>
      <c r="AS12" s="186">
        <v>45656</v>
      </c>
      <c r="AT12" s="106" t="s">
        <v>893</v>
      </c>
    </row>
    <row r="13" spans="1:48" ht="186.75" customHeight="1" x14ac:dyDescent="0.25">
      <c r="A13" s="737" t="s">
        <v>51</v>
      </c>
      <c r="B13" s="725" t="s">
        <v>102</v>
      </c>
      <c r="C13" s="725" t="s">
        <v>92</v>
      </c>
      <c r="D13" s="725" t="s">
        <v>79</v>
      </c>
      <c r="E13" s="725" t="s">
        <v>36</v>
      </c>
      <c r="F13" s="741" t="s">
        <v>894</v>
      </c>
      <c r="G13" s="727" t="s">
        <v>1311</v>
      </c>
      <c r="H13" s="727" t="s">
        <v>1258</v>
      </c>
      <c r="I13" s="741" t="s">
        <v>896</v>
      </c>
      <c r="J13" s="725" t="s">
        <v>95</v>
      </c>
      <c r="K13" s="725">
        <v>1</v>
      </c>
      <c r="L13" s="735">
        <f>IF(J13="Diaria",+(K13/360),IF(J13="Mensual",+(K13/12),IF(J13="Bimestral",+(K13/6),IF(J13="Trimestral",+(K13/4),IF(J13="Semestral",+(K13/2),IF(J13="Anual",+(K13/1),""))))))</f>
        <v>0.5</v>
      </c>
      <c r="M13" s="725" t="s">
        <v>30</v>
      </c>
      <c r="N13" s="72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25" t="s">
        <v>73</v>
      </c>
      <c r="P13" s="72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725" t="s">
        <v>73</v>
      </c>
      <c r="R13" s="72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20" t="s">
        <v>73</v>
      </c>
      <c r="T13" s="720" t="s">
        <v>45</v>
      </c>
      <c r="U13" s="720">
        <f>+MAX(N13,P13,R13)</f>
        <v>0.2</v>
      </c>
      <c r="V13" s="724" t="str">
        <f>IF(L13&lt;=20%,"Muy baja",IF(L13&lt;=40%,"Baja",IF(L13&lt;=60%,"Media",IF(L13&lt;=80%,"Alta",IF(L13&lt;=100%,"Muy alta",IF(L13&gt;=100%,"Muy alta",""))))))</f>
        <v>Media</v>
      </c>
      <c r="W13" s="723">
        <f>+IFERROR(VLOOKUP(V13,[11]Fórmula!$F$1:$G$6,2,FALSE),"")</f>
        <v>0.6</v>
      </c>
      <c r="X13" s="722" t="str">
        <f>IF(U13=20%,"Leve",IF(U13=40%,"Menor",IF(U13=60%,"Moderado",IF(U13=80%,"Mayor",IF(U13=100%,"Catastrófico","")))))</f>
        <v>Leve</v>
      </c>
      <c r="Y13" s="723">
        <f>+IFERROR(VLOOKUP(X13,[11]Fórmula!$H$1:$I$6,2,FALSE),"")</f>
        <v>0.2</v>
      </c>
      <c r="Z13" s="732" t="str">
        <f>+IFERROR(VLOOKUP(V13&amp;X13,[11]Fórmula!$C$2:$D$26,2,FALSE),"")</f>
        <v>Moderado</v>
      </c>
      <c r="AA13" s="723">
        <f>IF(Z13="Bajo",25%,IF(Z13="Moderado",50%,IF(Z13="Alto",75%,IF(Z13="Extremo",100%,""))))</f>
        <v>0.5</v>
      </c>
      <c r="AB13" s="740" t="s">
        <v>897</v>
      </c>
      <c r="AC13" s="49" t="s">
        <v>877</v>
      </c>
      <c r="AD13" s="49" t="s">
        <v>57</v>
      </c>
      <c r="AE13" s="31">
        <f t="shared" ref="AE13:AE30" si="3">IF(AD13="Preventivo",25%,IF(AD13="Detectivo",15%,IF(AD13="Correctivo",10%,"")))</f>
        <v>0.25</v>
      </c>
      <c r="AF13" s="308" t="s">
        <v>216</v>
      </c>
      <c r="AG13" s="31">
        <f t="shared" ref="AG13:AG30" si="4">IF(AF13="Manual",15%,IF(AF13="Automático",25%,""))</f>
        <v>0.15</v>
      </c>
      <c r="AH13" s="31">
        <f t="shared" ref="AH13:AH30" si="5">+AG13+AE13</f>
        <v>0.4</v>
      </c>
      <c r="AI13" s="296" t="s">
        <v>24</v>
      </c>
      <c r="AJ13" s="49" t="s">
        <v>898</v>
      </c>
      <c r="AK13" s="308">
        <f>+AH13*AA13</f>
        <v>0.2</v>
      </c>
      <c r="AL13" s="32">
        <f>+AA13-AK13</f>
        <v>0.3</v>
      </c>
      <c r="AM13" s="808" t="str">
        <f>+IF(C13="Corrupción","Moderado",IF(AL15&lt;=25%,"Bajo",IF(AL15&lt;=50%,"Moderado",IF(AL15&lt;=75%,"Alto",IF(AL15&gt;75%,"Extremo","")))))</f>
        <v>Bajo</v>
      </c>
      <c r="AN13" s="734" t="s">
        <v>59</v>
      </c>
      <c r="AO13" s="140">
        <v>1</v>
      </c>
      <c r="AP13" s="67" t="s">
        <v>899</v>
      </c>
      <c r="AQ13" s="297" t="s">
        <v>864</v>
      </c>
      <c r="AR13" s="298">
        <v>45292</v>
      </c>
      <c r="AS13" s="298">
        <v>45657</v>
      </c>
      <c r="AT13" s="35" t="s">
        <v>900</v>
      </c>
    </row>
    <row r="14" spans="1:48" ht="219" customHeight="1" x14ac:dyDescent="0.25">
      <c r="A14" s="737"/>
      <c r="B14" s="725"/>
      <c r="C14" s="725"/>
      <c r="D14" s="725"/>
      <c r="E14" s="725"/>
      <c r="F14" s="741"/>
      <c r="G14" s="727"/>
      <c r="H14" s="727"/>
      <c r="I14" s="741"/>
      <c r="J14" s="725"/>
      <c r="K14" s="725"/>
      <c r="L14" s="735"/>
      <c r="M14" s="725"/>
      <c r="N14" s="725"/>
      <c r="O14" s="725"/>
      <c r="P14" s="725"/>
      <c r="Q14" s="725"/>
      <c r="R14" s="725"/>
      <c r="S14" s="720"/>
      <c r="T14" s="720"/>
      <c r="U14" s="720"/>
      <c r="V14" s="724"/>
      <c r="W14" s="723"/>
      <c r="X14" s="722"/>
      <c r="Y14" s="723"/>
      <c r="Z14" s="732"/>
      <c r="AA14" s="723"/>
      <c r="AB14" s="740"/>
      <c r="AC14" s="49" t="s">
        <v>1211</v>
      </c>
      <c r="AD14" s="49" t="s">
        <v>57</v>
      </c>
      <c r="AE14" s="31">
        <f t="shared" si="3"/>
        <v>0.25</v>
      </c>
      <c r="AF14" s="308" t="s">
        <v>216</v>
      </c>
      <c r="AG14" s="31">
        <f t="shared" si="4"/>
        <v>0.15</v>
      </c>
      <c r="AH14" s="31">
        <f t="shared" si="5"/>
        <v>0.4</v>
      </c>
      <c r="AI14" s="296" t="s">
        <v>24</v>
      </c>
      <c r="AJ14" s="49" t="s">
        <v>901</v>
      </c>
      <c r="AK14" s="308">
        <f>+AL13*AH14</f>
        <v>0.12</v>
      </c>
      <c r="AL14" s="32">
        <f>+AL13-AK14</f>
        <v>0.18</v>
      </c>
      <c r="AM14" s="808"/>
      <c r="AN14" s="734"/>
      <c r="AO14" s="140">
        <v>2</v>
      </c>
      <c r="AP14" s="29" t="s">
        <v>902</v>
      </c>
      <c r="AQ14" s="296" t="s">
        <v>864</v>
      </c>
      <c r="AR14" s="298">
        <v>45292</v>
      </c>
      <c r="AS14" s="298">
        <v>45657</v>
      </c>
      <c r="AT14" s="35" t="s">
        <v>903</v>
      </c>
    </row>
    <row r="15" spans="1:48" ht="183" customHeight="1" x14ac:dyDescent="0.25">
      <c r="A15" s="737"/>
      <c r="B15" s="725"/>
      <c r="C15" s="725"/>
      <c r="D15" s="725"/>
      <c r="E15" s="725"/>
      <c r="F15" s="741"/>
      <c r="G15" s="727"/>
      <c r="H15" s="727"/>
      <c r="I15" s="741"/>
      <c r="J15" s="725"/>
      <c r="K15" s="725"/>
      <c r="L15" s="735"/>
      <c r="M15" s="725"/>
      <c r="N15" s="725"/>
      <c r="O15" s="725"/>
      <c r="P15" s="725"/>
      <c r="Q15" s="725"/>
      <c r="R15" s="725"/>
      <c r="S15" s="720"/>
      <c r="T15" s="720"/>
      <c r="U15" s="720"/>
      <c r="V15" s="724"/>
      <c r="W15" s="723"/>
      <c r="X15" s="722"/>
      <c r="Y15" s="723"/>
      <c r="Z15" s="732"/>
      <c r="AA15" s="723"/>
      <c r="AB15" s="740"/>
      <c r="AC15" s="49" t="s">
        <v>904</v>
      </c>
      <c r="AD15" s="49" t="s">
        <v>57</v>
      </c>
      <c r="AE15" s="31">
        <f t="shared" si="3"/>
        <v>0.25</v>
      </c>
      <c r="AF15" s="308" t="s">
        <v>216</v>
      </c>
      <c r="AG15" s="31">
        <f t="shared" si="4"/>
        <v>0.15</v>
      </c>
      <c r="AH15" s="31">
        <f t="shared" si="5"/>
        <v>0.4</v>
      </c>
      <c r="AI15" s="296" t="s">
        <v>24</v>
      </c>
      <c r="AJ15" s="308" t="s">
        <v>905</v>
      </c>
      <c r="AK15" s="308">
        <f>+AL14*AH15</f>
        <v>7.1999999999999995E-2</v>
      </c>
      <c r="AL15" s="32">
        <f>+AL14-AK15</f>
        <v>0.108</v>
      </c>
      <c r="AM15" s="808"/>
      <c r="AN15" s="734"/>
      <c r="AO15" s="150">
        <v>3</v>
      </c>
      <c r="AP15" s="47" t="s">
        <v>906</v>
      </c>
      <c r="AQ15" s="297" t="s">
        <v>907</v>
      </c>
      <c r="AR15" s="298">
        <v>45292</v>
      </c>
      <c r="AS15" s="298">
        <v>45657</v>
      </c>
      <c r="AT15" s="309" t="s">
        <v>905</v>
      </c>
    </row>
    <row r="16" spans="1:48" ht="303" customHeight="1" x14ac:dyDescent="0.25">
      <c r="A16" s="737" t="s">
        <v>51</v>
      </c>
      <c r="B16" s="725" t="s">
        <v>102</v>
      </c>
      <c r="C16" s="725" t="s">
        <v>92</v>
      </c>
      <c r="D16" s="725" t="s">
        <v>79</v>
      </c>
      <c r="E16" s="725" t="s">
        <v>36</v>
      </c>
      <c r="F16" s="741" t="s">
        <v>1259</v>
      </c>
      <c r="G16" s="727" t="s">
        <v>1312</v>
      </c>
      <c r="H16" s="727" t="s">
        <v>909</v>
      </c>
      <c r="I16" s="741" t="s">
        <v>910</v>
      </c>
      <c r="J16" s="725" t="s">
        <v>95</v>
      </c>
      <c r="K16" s="725">
        <v>1</v>
      </c>
      <c r="L16" s="735">
        <f>IF(J16="Diaria",+(K16/360),IF(J16="Mensual",+(K16/12),IF(J16="Bimestral",+(K16/6),IF(J16="Trimestral",+(K16/4),IF(J16="Semestral",+(K16/2),IF(J16="Anual",+(K16/1),""))))))</f>
        <v>0.5</v>
      </c>
      <c r="M16" s="725" t="s">
        <v>63</v>
      </c>
      <c r="N16" s="725">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0.6</v>
      </c>
      <c r="O16" s="725" t="s">
        <v>48</v>
      </c>
      <c r="P16" s="725">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0.4</v>
      </c>
      <c r="Q16" s="725" t="s">
        <v>73</v>
      </c>
      <c r="R16" s="725">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20" t="s">
        <v>60</v>
      </c>
      <c r="T16" s="720" t="s">
        <v>61</v>
      </c>
      <c r="U16" s="720">
        <f>+MAX(N16,P16,R16)</f>
        <v>0.6</v>
      </c>
      <c r="V16" s="724" t="str">
        <f>IF(L16&lt;=20%,"Muy baja",IF(L16&lt;=40%,"Baja",IF(L16&lt;=60%,"Media",IF(L16&lt;=80%,"Alta",IF(L16&lt;=100%,"Muy alta",IF(L16&gt;=100%,"Muy alta",""))))))</f>
        <v>Media</v>
      </c>
      <c r="W16" s="731">
        <f>+IFERROR(VLOOKUP(V16,[11]Fórmula!$F$1:$G$6,2,FALSE),"")</f>
        <v>0.6</v>
      </c>
      <c r="X16" s="724" t="str">
        <f>IF(U16=20%,"Leve",IF(U16=40%,"Menor",IF(U16=60%,"Moderado",IF(U16=80%,"Mayor",IF(U16=100%,"Catastrófico","")))))</f>
        <v>Moderado</v>
      </c>
      <c r="Y16" s="731">
        <f>+IFERROR(VLOOKUP(X16,[11]Fórmula!$H$1:$I$6,2,FALSE),"")</f>
        <v>0.6</v>
      </c>
      <c r="Z16" s="732" t="str">
        <f>+IFERROR(VLOOKUP(V16&amp;X16,[11]Fórmula!$C$2:$D$26,2,FALSE),"")</f>
        <v>Moderado</v>
      </c>
      <c r="AA16" s="723">
        <f>IF(Z16="Bajo",25%,IF(Z16="Moderado",50%,IF(Z16="Alto",75%,IF(Z16="Extremo",100%,""))))</f>
        <v>0.5</v>
      </c>
      <c r="AB16" s="723"/>
      <c r="AC16" s="49" t="str">
        <f>+AC8</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6" s="49" t="s">
        <v>57</v>
      </c>
      <c r="AE16" s="31">
        <f t="shared" si="3"/>
        <v>0.25</v>
      </c>
      <c r="AF16" s="308" t="s">
        <v>216</v>
      </c>
      <c r="AG16" s="31">
        <f t="shared" si="4"/>
        <v>0.15</v>
      </c>
      <c r="AH16" s="31">
        <f t="shared" si="5"/>
        <v>0.4</v>
      </c>
      <c r="AI16" s="296" t="s">
        <v>24</v>
      </c>
      <c r="AJ16" s="49" t="s">
        <v>911</v>
      </c>
      <c r="AK16" s="308">
        <f>+AH16*AA16</f>
        <v>0.2</v>
      </c>
      <c r="AL16" s="32">
        <f>+AA16-AK16</f>
        <v>0.3</v>
      </c>
      <c r="AM16" s="808" t="str">
        <f>+IF(C16="Corrupción","Moderado",IF(AL17&lt;=25%,"Bajo",IF(AL17&lt;=50%,"Moderado",IF(AL17&lt;=75%,"Alto",IF(AL17&gt;75%,"Extremo","")))))</f>
        <v>Bajo</v>
      </c>
      <c r="AN16" s="734" t="s">
        <v>59</v>
      </c>
      <c r="AO16" s="135">
        <v>1</v>
      </c>
      <c r="AP16" s="90"/>
      <c r="AQ16" s="297" t="s">
        <v>875</v>
      </c>
      <c r="AR16" s="298">
        <v>45292</v>
      </c>
      <c r="AS16" s="298">
        <v>45656</v>
      </c>
      <c r="AT16" s="48" t="s">
        <v>300</v>
      </c>
    </row>
    <row r="17" spans="1:46" ht="142.5" customHeight="1" x14ac:dyDescent="0.25">
      <c r="A17" s="737"/>
      <c r="B17" s="725"/>
      <c r="C17" s="725"/>
      <c r="D17" s="725"/>
      <c r="E17" s="725"/>
      <c r="F17" s="741"/>
      <c r="G17" s="727"/>
      <c r="H17" s="727"/>
      <c r="I17" s="741"/>
      <c r="J17" s="725"/>
      <c r="K17" s="725"/>
      <c r="L17" s="735"/>
      <c r="M17" s="725"/>
      <c r="N17" s="725"/>
      <c r="O17" s="725"/>
      <c r="P17" s="725"/>
      <c r="Q17" s="725"/>
      <c r="R17" s="725"/>
      <c r="S17" s="720"/>
      <c r="T17" s="720"/>
      <c r="U17" s="720"/>
      <c r="V17" s="724"/>
      <c r="W17" s="731"/>
      <c r="X17" s="724"/>
      <c r="Y17" s="731"/>
      <c r="Z17" s="732"/>
      <c r="AA17" s="723"/>
      <c r="AB17" s="723"/>
      <c r="AC17" s="49" t="s">
        <v>912</v>
      </c>
      <c r="AD17" s="49" t="s">
        <v>39</v>
      </c>
      <c r="AE17" s="31">
        <f t="shared" si="3"/>
        <v>0.15</v>
      </c>
      <c r="AF17" s="308" t="s">
        <v>216</v>
      </c>
      <c r="AG17" s="31">
        <f t="shared" si="4"/>
        <v>0.15</v>
      </c>
      <c r="AH17" s="31">
        <f t="shared" si="5"/>
        <v>0.3</v>
      </c>
      <c r="AI17" s="296" t="s">
        <v>24</v>
      </c>
      <c r="AJ17" s="308" t="s">
        <v>913</v>
      </c>
      <c r="AK17" s="308">
        <f>+AL16*AH17</f>
        <v>0.09</v>
      </c>
      <c r="AL17" s="32">
        <f>+AL16-AK17</f>
        <v>0.21</v>
      </c>
      <c r="AM17" s="808"/>
      <c r="AN17" s="734"/>
      <c r="AO17" s="141">
        <v>2</v>
      </c>
      <c r="AP17" s="49" t="s">
        <v>914</v>
      </c>
      <c r="AQ17" s="297" t="s">
        <v>875</v>
      </c>
      <c r="AR17" s="298">
        <v>45292</v>
      </c>
      <c r="AS17" s="298">
        <v>45656</v>
      </c>
      <c r="AT17" s="308" t="s">
        <v>331</v>
      </c>
    </row>
    <row r="18" spans="1:46" ht="246.75" customHeight="1" thickBot="1" x14ac:dyDescent="0.3">
      <c r="A18" s="956" t="s">
        <v>51</v>
      </c>
      <c r="B18" s="885" t="s">
        <v>102</v>
      </c>
      <c r="C18" s="885" t="s">
        <v>1212</v>
      </c>
      <c r="D18" s="885" t="s">
        <v>12</v>
      </c>
      <c r="E18" s="885" t="s">
        <v>36</v>
      </c>
      <c r="F18" s="948" t="s">
        <v>1208</v>
      </c>
      <c r="G18" s="948" t="s">
        <v>1292</v>
      </c>
      <c r="H18" s="948" t="s">
        <v>915</v>
      </c>
      <c r="I18" s="948" t="s">
        <v>916</v>
      </c>
      <c r="J18" s="885" t="s">
        <v>66</v>
      </c>
      <c r="K18" s="885">
        <v>0</v>
      </c>
      <c r="L18" s="887">
        <f>IF(J18="Diaria",+(K18/360),IF(J18="Mensual",+(K18/12),IF(J18="Bimestral",+(K18/6),IF(J18="Trimestral",+(K18/4),IF(J18="Semestral",+(K18/2),IF(J18="Anual",+(K18/1),""))))))</f>
        <v>0</v>
      </c>
      <c r="M18" s="885" t="s">
        <v>30</v>
      </c>
      <c r="N18" s="296">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885" t="s">
        <v>73</v>
      </c>
      <c r="P18" s="296">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885" t="s">
        <v>73</v>
      </c>
      <c r="R18" s="296">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888" t="s">
        <v>72</v>
      </c>
      <c r="T18" s="888" t="s">
        <v>61</v>
      </c>
      <c r="U18" s="82">
        <f>+MAX(N18,P18,R18)</f>
        <v>0.2</v>
      </c>
      <c r="V18" s="896" t="str">
        <f>IF(L18&lt;=20%,"Muy baja",IF(L18&lt;=40%,"Baja",IF(L18&lt;=60%,"Media",IF(L18&lt;=80%,"Alta",IF(L18&lt;=100%,"Muy alta",IF(L18&gt;=100%,"Muy alta",""))))))</f>
        <v>Muy baja</v>
      </c>
      <c r="W18" s="310">
        <f>+IFERROR(VLOOKUP(V18,[11]Fórmula!$F$1:$G$6,2,FALSE),"")</f>
        <v>0.2</v>
      </c>
      <c r="X18" s="896" t="str">
        <f>IF(U18=20%,"Leve",IF(U18=40%,"Menor",IF(U18=60%,"Moderado",IF(U18=80%,"Mayor",IF(U18=100%,"Catastrófico","")))))</f>
        <v>Leve</v>
      </c>
      <c r="Y18" s="310">
        <f>+IFERROR(VLOOKUP(X18,[11]Fórmula!$H$1:$I$6,2,FALSE),"")</f>
        <v>0.2</v>
      </c>
      <c r="Z18" s="769" t="str">
        <f>+IFERROR(VLOOKUP(V18&amp;X18,[11]Fórmula!$C$2:$D$26,2,FALSE),"")</f>
        <v>Bajo</v>
      </c>
      <c r="AA18" s="294">
        <f>IF(Z18="Bajo",25%,IF(Z18="Moderado",50%,IF(Z18="Alto",75%,IF(Z18="Extremo",100%,""))))</f>
        <v>0.25</v>
      </c>
      <c r="AB18" s="959" t="s">
        <v>1207</v>
      </c>
      <c r="AC18" s="28" t="s">
        <v>917</v>
      </c>
      <c r="AD18" s="28" t="s">
        <v>57</v>
      </c>
      <c r="AE18" s="37">
        <f t="shared" si="3"/>
        <v>0.25</v>
      </c>
      <c r="AF18" s="322" t="s">
        <v>216</v>
      </c>
      <c r="AG18" s="37">
        <f t="shared" si="4"/>
        <v>0.15</v>
      </c>
      <c r="AH18" s="37">
        <f t="shared" si="5"/>
        <v>0.4</v>
      </c>
      <c r="AI18" s="286" t="s">
        <v>24</v>
      </c>
      <c r="AJ18" s="157" t="s">
        <v>918</v>
      </c>
      <c r="AK18" s="322">
        <f>+AH18*AA18</f>
        <v>0.1</v>
      </c>
      <c r="AL18" s="369">
        <f>+AA18-AK18</f>
        <v>0.15</v>
      </c>
      <c r="AM18" s="769" t="str">
        <f>+IF(C18="Corrupción","Moderado",IF(AL19&lt;=25%,"Bajo",IF(AL19&lt;=50%,"Moderado",IF(AL19&lt;=75%,"Alto",IF(AL19&gt;75%,"Extremo","")))))</f>
        <v>Bajo</v>
      </c>
      <c r="AN18" s="894" t="s">
        <v>59</v>
      </c>
      <c r="AO18" s="137">
        <v>1</v>
      </c>
      <c r="AP18" s="91"/>
      <c r="AQ18" s="348"/>
      <c r="AR18" s="114"/>
      <c r="AS18" s="114"/>
      <c r="AT18" s="92"/>
    </row>
    <row r="19" spans="1:46" ht="141" thickBot="1" x14ac:dyDescent="0.3">
      <c r="A19" s="957"/>
      <c r="B19" s="781"/>
      <c r="C19" s="781"/>
      <c r="D19" s="781"/>
      <c r="E19" s="781"/>
      <c r="F19" s="949"/>
      <c r="G19" s="949"/>
      <c r="H19" s="949"/>
      <c r="I19" s="949"/>
      <c r="J19" s="781"/>
      <c r="K19" s="781"/>
      <c r="L19" s="791"/>
      <c r="M19" s="781"/>
      <c r="N19" s="83"/>
      <c r="O19" s="781"/>
      <c r="P19" s="83"/>
      <c r="Q19" s="781"/>
      <c r="R19" s="83"/>
      <c r="S19" s="794"/>
      <c r="T19" s="794"/>
      <c r="U19" s="83"/>
      <c r="V19" s="961"/>
      <c r="W19" s="83"/>
      <c r="X19" s="961"/>
      <c r="Y19" s="158"/>
      <c r="Z19" s="787"/>
      <c r="AA19" s="83"/>
      <c r="AB19" s="784"/>
      <c r="AC19" s="28" t="s">
        <v>919</v>
      </c>
      <c r="AD19" s="28" t="s">
        <v>57</v>
      </c>
      <c r="AE19" s="37">
        <f t="shared" si="3"/>
        <v>0.25</v>
      </c>
      <c r="AF19" s="322" t="s">
        <v>216</v>
      </c>
      <c r="AG19" s="37">
        <f t="shared" si="4"/>
        <v>0.15</v>
      </c>
      <c r="AH19" s="37">
        <f t="shared" si="5"/>
        <v>0.4</v>
      </c>
      <c r="AI19" s="286" t="s">
        <v>41</v>
      </c>
      <c r="AJ19" s="322"/>
      <c r="AK19" s="322">
        <f>+AH19*AA19</f>
        <v>0</v>
      </c>
      <c r="AL19" s="369">
        <f>+AA19-AK19</f>
        <v>0</v>
      </c>
      <c r="AM19" s="787"/>
      <c r="AN19" s="939"/>
      <c r="AO19" s="137">
        <v>1</v>
      </c>
      <c r="AP19" s="91"/>
      <c r="AQ19" s="348"/>
      <c r="AR19" s="114"/>
      <c r="AS19" s="114"/>
      <c r="AT19" s="92"/>
    </row>
    <row r="20" spans="1:46" ht="149.25" customHeight="1" thickBot="1" x14ac:dyDescent="0.3">
      <c r="A20" s="958"/>
      <c r="B20" s="840"/>
      <c r="C20" s="840"/>
      <c r="D20" s="840"/>
      <c r="E20" s="840"/>
      <c r="F20" s="950"/>
      <c r="G20" s="950"/>
      <c r="H20" s="950"/>
      <c r="I20" s="950"/>
      <c r="J20" s="840"/>
      <c r="K20" s="840"/>
      <c r="L20" s="944"/>
      <c r="M20" s="840"/>
      <c r="N20" s="83"/>
      <c r="O20" s="840"/>
      <c r="P20" s="83"/>
      <c r="Q20" s="840"/>
      <c r="R20" s="83"/>
      <c r="S20" s="943"/>
      <c r="T20" s="943"/>
      <c r="U20" s="83"/>
      <c r="V20" s="962"/>
      <c r="W20" s="83"/>
      <c r="X20" s="962"/>
      <c r="Y20" s="158"/>
      <c r="Z20" s="768"/>
      <c r="AA20" s="83"/>
      <c r="AB20" s="960"/>
      <c r="AC20" s="28" t="s">
        <v>1209</v>
      </c>
      <c r="AD20" s="28" t="s">
        <v>57</v>
      </c>
      <c r="AE20" s="37">
        <f t="shared" ref="AE20" si="6">IF(AD20="Preventivo",25%,IF(AD20="Detectivo",15%,IF(AD20="Correctivo",10%,"")))</f>
        <v>0.25</v>
      </c>
      <c r="AF20" s="322" t="s">
        <v>216</v>
      </c>
      <c r="AG20" s="37">
        <f t="shared" ref="AG20" si="7">IF(AF20="Manual",15%,IF(AF20="Automático",25%,""))</f>
        <v>0.15</v>
      </c>
      <c r="AH20" s="37">
        <f t="shared" ref="AH20" si="8">+AG20+AE20</f>
        <v>0.4</v>
      </c>
      <c r="AI20" s="286" t="s">
        <v>41</v>
      </c>
      <c r="AJ20" s="370"/>
      <c r="AK20" s="370"/>
      <c r="AL20" s="46"/>
      <c r="AM20" s="768"/>
      <c r="AN20" s="941"/>
      <c r="AO20" s="419"/>
      <c r="AP20" s="581"/>
      <c r="AQ20" s="563"/>
      <c r="AR20" s="582"/>
      <c r="AS20" s="582"/>
      <c r="AT20" s="583"/>
    </row>
    <row r="21" spans="1:46" ht="240.75" customHeight="1" x14ac:dyDescent="0.25">
      <c r="A21" s="306" t="s">
        <v>51</v>
      </c>
      <c r="B21" s="296" t="s">
        <v>102</v>
      </c>
      <c r="C21" s="296" t="s">
        <v>58</v>
      </c>
      <c r="D21" s="296" t="s">
        <v>79</v>
      </c>
      <c r="E21" s="296" t="s">
        <v>36</v>
      </c>
      <c r="F21" s="309" t="s">
        <v>307</v>
      </c>
      <c r="G21" s="297" t="s">
        <v>308</v>
      </c>
      <c r="H21" s="297" t="s">
        <v>309</v>
      </c>
      <c r="I21" s="309" t="s">
        <v>310</v>
      </c>
      <c r="J21" s="296" t="s">
        <v>33</v>
      </c>
      <c r="K21" s="296">
        <v>0</v>
      </c>
      <c r="L21" s="304">
        <f>IF(J21="Diaria",+(K21/360),IF(J21="Mensual",+(K21/12),IF(J21="Bimestral",+(K21/6),IF(J21="Trimestral",+(K21/4),IF(J21="Semestral",+(K21/2),IF(J21="Anual",+(K21/1),""))))))</f>
        <v>0</v>
      </c>
      <c r="M21" s="296" t="s">
        <v>73</v>
      </c>
      <c r="N21" s="296">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v>
      </c>
      <c r="O21" s="296" t="s">
        <v>31</v>
      </c>
      <c r="P21" s="296">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296" t="s">
        <v>73</v>
      </c>
      <c r="R21" s="296">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291" t="s">
        <v>73</v>
      </c>
      <c r="T21" s="291" t="s">
        <v>61</v>
      </c>
      <c r="U21" s="291">
        <f>+MAX(N21,P21,R21)</f>
        <v>0.2</v>
      </c>
      <c r="V21" s="295" t="str">
        <f>IF(L21&lt;=20%,"Muy baja",IF(L21&lt;=40%,"Baja",IF(L21&lt;=60%,"Media",IF(L21&lt;=80%,"Alta",IF(L21&lt;=100%,"Muy alta",IF(L21&gt;=100%,"Muy alta",""))))))</f>
        <v>Muy baja</v>
      </c>
      <c r="W21" s="301">
        <f>+IFERROR(VLOOKUP(V21,[11]Fórmula!$F$1:$G$6,2,FALSE),"")</f>
        <v>0.2</v>
      </c>
      <c r="X21" s="295" t="str">
        <f>IF(U21=20%,"Leve",IF(U21=40%,"Menor",IF(U21=60%,"Moderado",IF(U21=80%,"Mayor",IF(U21=100%,"Catastrófico","")))))</f>
        <v>Leve</v>
      </c>
      <c r="Y21" s="301">
        <f>+IFERROR(VLOOKUP(X21,[11]Fórmula!$H$1:$I$6,2,FALSE),"")</f>
        <v>0.2</v>
      </c>
      <c r="Z21" s="302" t="str">
        <f>+IFERROR(VLOOKUP(V21&amp;X21,[11]Fórmula!$C$2:$D$26,2,FALSE),"")</f>
        <v>Bajo</v>
      </c>
      <c r="AA21" s="294">
        <f>IF(Z21="Bajo",25%,IF(Z21="Moderado",50%,IF(Z21="Alto",75%,IF(Z21="Extremo",100%,""))))</f>
        <v>0.25</v>
      </c>
      <c r="AB21" s="294"/>
      <c r="AC21" s="492" t="s">
        <v>920</v>
      </c>
      <c r="AD21" s="49" t="s">
        <v>57</v>
      </c>
      <c r="AE21" s="31">
        <f t="shared" si="3"/>
        <v>0.25</v>
      </c>
      <c r="AF21" s="308" t="s">
        <v>216</v>
      </c>
      <c r="AG21" s="31">
        <f t="shared" si="4"/>
        <v>0.15</v>
      </c>
      <c r="AH21" s="31">
        <f t="shared" si="5"/>
        <v>0.4</v>
      </c>
      <c r="AI21" s="296" t="s">
        <v>41</v>
      </c>
      <c r="AJ21" s="49"/>
      <c r="AK21" s="308">
        <f>+AH21*AA21</f>
        <v>0.1</v>
      </c>
      <c r="AL21" s="32">
        <f>+AA21-AK21</f>
        <v>0.15</v>
      </c>
      <c r="AM21" s="302" t="str">
        <f>+IF(C21="Corrupción","Moderado",IF(#REF!&lt;=25%,"Bajo",IF(#REF!&lt;=50%,"Moderado",IF(#REF!&lt;=75%,"Alto",IF(#REF!&gt;75%,"Extremo","")))))</f>
        <v>Moderado</v>
      </c>
      <c r="AN21" s="303" t="s">
        <v>59</v>
      </c>
      <c r="AO21" s="135">
        <v>1</v>
      </c>
      <c r="AP21" s="90" t="s">
        <v>313</v>
      </c>
      <c r="AQ21" s="297" t="s">
        <v>875</v>
      </c>
      <c r="AR21" s="298">
        <v>45536</v>
      </c>
      <c r="AS21" s="298">
        <v>45656</v>
      </c>
      <c r="AT21" s="48" t="s">
        <v>921</v>
      </c>
    </row>
    <row r="22" spans="1:46" ht="258.75" customHeight="1" thickBot="1" x14ac:dyDescent="0.3">
      <c r="A22" s="737" t="s">
        <v>51</v>
      </c>
      <c r="B22" s="725" t="s">
        <v>102</v>
      </c>
      <c r="C22" s="725" t="s">
        <v>58</v>
      </c>
      <c r="D22" s="725" t="s">
        <v>79</v>
      </c>
      <c r="E22" s="725" t="s">
        <v>36</v>
      </c>
      <c r="F22" s="741" t="s">
        <v>318</v>
      </c>
      <c r="G22" s="727" t="s">
        <v>319</v>
      </c>
      <c r="H22" s="727" t="s">
        <v>320</v>
      </c>
      <c r="I22" s="741" t="s">
        <v>321</v>
      </c>
      <c r="J22" s="725" t="s">
        <v>66</v>
      </c>
      <c r="K22" s="725">
        <v>0</v>
      </c>
      <c r="L22" s="735">
        <f>IF(J22="Diaria",+(K22/360),IF(J22="Mensual",+(K22/12),IF(J22="Bimestral",+(K22/6),IF(J22="Trimestral",+(K22/4),IF(J22="Semestral",+(K22/2),IF(J22="Anual",+(K22/1),""))))))</f>
        <v>0</v>
      </c>
      <c r="M22" s="725" t="s">
        <v>30</v>
      </c>
      <c r="N22" s="725">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0.2</v>
      </c>
      <c r="O22" s="725" t="s">
        <v>48</v>
      </c>
      <c r="P22" s="725">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0.4</v>
      </c>
      <c r="Q22" s="725" t="s">
        <v>73</v>
      </c>
      <c r="R22" s="725">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720" t="s">
        <v>73</v>
      </c>
      <c r="T22" s="720" t="s">
        <v>61</v>
      </c>
      <c r="U22" s="720">
        <f>+MAX(N22,P22,R22)</f>
        <v>0.4</v>
      </c>
      <c r="V22" s="724" t="str">
        <f>IF(L22&lt;=20%,"Muy baja",IF(L22&lt;=40%,"Baja",IF(L22&lt;=60%,"Media",IF(L22&lt;=80%,"Alta",IF(L22&lt;=100%,"Muy alta",IF(L22&gt;=100%,"Muy alta",""))))))</f>
        <v>Muy baja</v>
      </c>
      <c r="W22" s="731">
        <f>+IFERROR(VLOOKUP(V22,[11]Fórmula!$F$1:$G$6,2,FALSE),"")</f>
        <v>0.2</v>
      </c>
      <c r="X22" s="724" t="str">
        <f>IF(U22=20%,"Leve",IF(U22=40%,"Menor",IF(U22=60%,"Moderado",IF(U22=80%,"Mayor",IF(U22=100%,"Catastrófico","")))))</f>
        <v>Menor</v>
      </c>
      <c r="Y22" s="731">
        <f>+IFERROR(VLOOKUP(X22,[11]Fórmula!$H$1:$I$6,2,FALSE),"")</f>
        <v>0.4</v>
      </c>
      <c r="Z22" s="732" t="str">
        <f>+IFERROR(VLOOKUP(V22&amp;X22,[11]Fórmula!$C$2:$D$26,2,FALSE),"")</f>
        <v>Bajo</v>
      </c>
      <c r="AA22" s="723">
        <f>IF(Z22="Bajo",25%,IF(Z22="Moderado",50%,IF(Z22="Alto",75%,IF(Z22="Extremo",100%,""))))</f>
        <v>0.25</v>
      </c>
      <c r="AB22" s="723"/>
      <c r="AC22" s="28" t="s">
        <v>917</v>
      </c>
      <c r="AD22" s="49" t="s">
        <v>57</v>
      </c>
      <c r="AE22" s="31">
        <f t="shared" si="3"/>
        <v>0.25</v>
      </c>
      <c r="AF22" s="308" t="s">
        <v>216</v>
      </c>
      <c r="AG22" s="31">
        <f t="shared" si="4"/>
        <v>0.15</v>
      </c>
      <c r="AH22" s="31">
        <f t="shared" si="5"/>
        <v>0.4</v>
      </c>
      <c r="AI22" s="296" t="s">
        <v>24</v>
      </c>
      <c r="AJ22" s="49" t="s">
        <v>324</v>
      </c>
      <c r="AK22" s="308">
        <f>+AH22*AA22</f>
        <v>0.1</v>
      </c>
      <c r="AL22" s="32">
        <f>+AA22-AK22</f>
        <v>0.15</v>
      </c>
      <c r="AM22" s="732" t="str">
        <f>+IF(C22="Corrupción","Moderado",IF(AL23&lt;=25%,"Bajo",IF(AL23&lt;=50%,"Moderado",IF(AL23&lt;=75%,"Alto",IF(AL23&gt;75%,"Extremo","")))))</f>
        <v>Moderado</v>
      </c>
      <c r="AN22" s="734" t="s">
        <v>59</v>
      </c>
      <c r="AO22" s="135">
        <v>1</v>
      </c>
      <c r="AP22" s="90"/>
      <c r="AQ22" s="297"/>
      <c r="AR22" s="298"/>
      <c r="AS22" s="298"/>
      <c r="AT22" s="48"/>
    </row>
    <row r="23" spans="1:46" ht="156.75" customHeight="1" thickBot="1" x14ac:dyDescent="0.3">
      <c r="A23" s="737"/>
      <c r="B23" s="725"/>
      <c r="C23" s="725"/>
      <c r="D23" s="725"/>
      <c r="E23" s="725"/>
      <c r="F23" s="741"/>
      <c r="G23" s="727"/>
      <c r="H23" s="727"/>
      <c r="I23" s="741"/>
      <c r="J23" s="725"/>
      <c r="K23" s="725"/>
      <c r="L23" s="735"/>
      <c r="M23" s="725"/>
      <c r="N23" s="725"/>
      <c r="O23" s="725"/>
      <c r="P23" s="725"/>
      <c r="Q23" s="725"/>
      <c r="R23" s="725"/>
      <c r="S23" s="720"/>
      <c r="T23" s="720"/>
      <c r="U23" s="720"/>
      <c r="V23" s="724"/>
      <c r="W23" s="731"/>
      <c r="X23" s="724"/>
      <c r="Y23" s="731"/>
      <c r="Z23" s="732"/>
      <c r="AA23" s="723"/>
      <c r="AB23" s="723"/>
      <c r="AC23" s="28" t="s">
        <v>919</v>
      </c>
      <c r="AD23" s="28" t="s">
        <v>57</v>
      </c>
      <c r="AE23" s="37">
        <f t="shared" si="3"/>
        <v>0.25</v>
      </c>
      <c r="AF23" s="322" t="s">
        <v>216</v>
      </c>
      <c r="AG23" s="37">
        <f t="shared" si="4"/>
        <v>0.15</v>
      </c>
      <c r="AH23" s="37">
        <f t="shared" si="5"/>
        <v>0.4</v>
      </c>
      <c r="AI23" s="286" t="s">
        <v>41</v>
      </c>
      <c r="AJ23" s="322"/>
      <c r="AK23" s="308">
        <f>+AL22*AH23</f>
        <v>0.06</v>
      </c>
      <c r="AL23" s="32">
        <f>+AL22-AK23</f>
        <v>0.09</v>
      </c>
      <c r="AM23" s="732"/>
      <c r="AN23" s="734"/>
      <c r="AO23" s="141">
        <v>2</v>
      </c>
      <c r="AP23" s="49"/>
      <c r="AQ23" s="297"/>
      <c r="AR23" s="298"/>
      <c r="AS23" s="298"/>
      <c r="AT23" s="308"/>
    </row>
    <row r="24" spans="1:46" ht="216.75" customHeight="1" thickBot="1" x14ac:dyDescent="0.3">
      <c r="A24" s="306" t="s">
        <v>51</v>
      </c>
      <c r="B24" s="296" t="s">
        <v>102</v>
      </c>
      <c r="C24" s="296" t="s">
        <v>58</v>
      </c>
      <c r="D24" s="296" t="s">
        <v>79</v>
      </c>
      <c r="E24" s="296" t="s">
        <v>36</v>
      </c>
      <c r="F24" s="309" t="s">
        <v>336</v>
      </c>
      <c r="G24" s="297" t="s">
        <v>337</v>
      </c>
      <c r="H24" s="297" t="s">
        <v>338</v>
      </c>
      <c r="I24" s="309" t="s">
        <v>339</v>
      </c>
      <c r="J24" s="296" t="s">
        <v>33</v>
      </c>
      <c r="K24" s="296">
        <v>0</v>
      </c>
      <c r="L24" s="304">
        <f>IF(J24="Diaria",+(K24/360),IF(J24="Mensual",+(K24/12),IF(J24="Bimestral",+(K24/6),IF(J24="Trimestral",+(K24/4),IF(J24="Semestral",+(K24/2),IF(J24="Anual",+(K24/1),""))))))</f>
        <v>0</v>
      </c>
      <c r="M24" s="296" t="s">
        <v>73</v>
      </c>
      <c r="N24" s="296">
        <f t="shared" ref="N24:N30" si="9">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0</v>
      </c>
      <c r="O24" s="296" t="s">
        <v>31</v>
      </c>
      <c r="P24" s="296">
        <f t="shared" ref="P24:P30" si="10">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0.2</v>
      </c>
      <c r="Q24" s="296" t="s">
        <v>73</v>
      </c>
      <c r="R24" s="296">
        <f t="shared" ref="R24:R30" si="11">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291" t="s">
        <v>73</v>
      </c>
      <c r="T24" s="291" t="s">
        <v>61</v>
      </c>
      <c r="U24" s="291">
        <f t="shared" ref="U24:U30" si="12">+MAX(N24,P24,R24)</f>
        <v>0.2</v>
      </c>
      <c r="V24" s="600" t="str">
        <f>IF(L24&lt;=20%,"Muy baja",IF(L24&lt;=40%,"Baja",IF(L24&lt;=60%,"Media",IF(L24&lt;=80%,"Alta",IF(L24&lt;=100%,"Muy alta",IF(L24&gt;=100%,"Muy alta",""))))))</f>
        <v>Muy baja</v>
      </c>
      <c r="W24" s="601">
        <f>+IFERROR(VLOOKUP(V24,[11]Fórmula!$F$1:$G$6,2,FALSE),"")</f>
        <v>0.2</v>
      </c>
      <c r="X24" s="600" t="str">
        <f>IF(U24=20%,"Leve",IF(U24=40%,"Menor",IF(U24=60%,"Moderado",IF(U24=80%,"Mayor",IF(U24=100%,"Catastrófico","")))))</f>
        <v>Leve</v>
      </c>
      <c r="Y24" s="601">
        <f>+IFERROR(VLOOKUP(X24,[11]Fórmula!$H$1:$I$6,2,FALSE),"")</f>
        <v>0.2</v>
      </c>
      <c r="Z24" s="602" t="str">
        <f>+IFERROR(VLOOKUP(V24&amp;X24,[11]Fórmula!$C$2:$D$26,2,FALSE),"")</f>
        <v>Bajo</v>
      </c>
      <c r="AA24" s="294">
        <f>IF(Z24="Bajo",25%,IF(Z24="Moderado",50%,IF(Z24="Alto",75%,IF(Z24="Extremo",100%,""))))</f>
        <v>0.25</v>
      </c>
      <c r="AB24" s="294"/>
      <c r="AC24" s="49" t="s">
        <v>922</v>
      </c>
      <c r="AD24" s="49" t="s">
        <v>57</v>
      </c>
      <c r="AE24" s="31">
        <f t="shared" si="3"/>
        <v>0.25</v>
      </c>
      <c r="AF24" s="308" t="s">
        <v>216</v>
      </c>
      <c r="AG24" s="31">
        <f t="shared" si="4"/>
        <v>0.15</v>
      </c>
      <c r="AH24" s="31">
        <f t="shared" si="5"/>
        <v>0.4</v>
      </c>
      <c r="AI24" s="296" t="s">
        <v>41</v>
      </c>
      <c r="AJ24" s="49"/>
      <c r="AK24" s="308">
        <f>+AH24*AA24</f>
        <v>0.1</v>
      </c>
      <c r="AL24" s="32">
        <f>+AA24-AK24</f>
        <v>0.15</v>
      </c>
      <c r="AM24" s="302" t="str">
        <f>+IF(C24="Corrupción","Moderado",IF(#REF!&lt;=25%,"Bajo",IF(#REF!&lt;=50%,"Moderado",IF(#REF!&lt;=75%,"Alto",IF(#REF!&gt;75%,"Extremo","")))))</f>
        <v>Moderado</v>
      </c>
      <c r="AN24" s="303" t="s">
        <v>59</v>
      </c>
      <c r="AO24" s="135">
        <v>1</v>
      </c>
      <c r="AP24" s="90" t="s">
        <v>342</v>
      </c>
      <c r="AQ24" s="297" t="s">
        <v>875</v>
      </c>
      <c r="AR24" s="298">
        <v>45536</v>
      </c>
      <c r="AS24" s="298">
        <v>45656</v>
      </c>
      <c r="AT24" s="48" t="s">
        <v>921</v>
      </c>
    </row>
    <row r="25" spans="1:46" ht="121.5" customHeight="1" thickBot="1" x14ac:dyDescent="0.3">
      <c r="A25" s="305" t="s">
        <v>218</v>
      </c>
      <c r="B25" s="351" t="s">
        <v>102</v>
      </c>
      <c r="C25" s="285" t="s">
        <v>92</v>
      </c>
      <c r="D25" s="285" t="s">
        <v>79</v>
      </c>
      <c r="E25" s="285" t="s">
        <v>36</v>
      </c>
      <c r="F25" s="307" t="s">
        <v>598</v>
      </c>
      <c r="G25" s="445" t="s">
        <v>599</v>
      </c>
      <c r="H25" s="445" t="s">
        <v>600</v>
      </c>
      <c r="I25" s="307" t="s">
        <v>601</v>
      </c>
      <c r="J25" s="285" t="s">
        <v>66</v>
      </c>
      <c r="K25" s="285">
        <v>1</v>
      </c>
      <c r="L25" s="288">
        <v>2.7777777777777779E-3</v>
      </c>
      <c r="M25" s="285" t="s">
        <v>30</v>
      </c>
      <c r="N25" s="285">
        <f t="shared" si="9"/>
        <v>0.2</v>
      </c>
      <c r="O25" s="285" t="s">
        <v>64</v>
      </c>
      <c r="P25" s="285">
        <f t="shared" si="10"/>
        <v>0.6</v>
      </c>
      <c r="Q25" s="285" t="s">
        <v>73</v>
      </c>
      <c r="R25" s="285">
        <f t="shared" si="11"/>
        <v>0</v>
      </c>
      <c r="S25" s="281" t="s">
        <v>60</v>
      </c>
      <c r="T25" s="281" t="s">
        <v>45</v>
      </c>
      <c r="U25" s="281">
        <f t="shared" si="12"/>
        <v>0.6</v>
      </c>
      <c r="V25" s="292" t="str">
        <f>IF(L25&lt;=20%,"Muy baja",IF(L25&lt;=40%,"Baja",IF(L25&lt;=60%,"Media",IF(L25&lt;=80%,"Alta",IF(L25&lt;=100%,"Muy alta",IF(L25&gt;=100%,"Muy alta",""))))))</f>
        <v>Muy baja</v>
      </c>
      <c r="W25" s="274">
        <f>+IFERROR(VLOOKUP(V25,[12]Fórmula!$F$1:$G$6,2,FALSE),"")</f>
        <v>0.2</v>
      </c>
      <c r="X25" s="283" t="str">
        <f>IF(U25=20%,"Leve",IF(U25=40%,"Menor",IF(U25=60%,"Moderado",IF(U25=80%,"Mayor",IF(U25=100%,"Catastrófico","")))))</f>
        <v>Moderado</v>
      </c>
      <c r="Y25" s="300" t="s">
        <v>56</v>
      </c>
      <c r="Z25" s="278" t="str">
        <f>+IFERROR(VLOOKUP(V25&amp;X25,[12]Fórmula!$C$2:$D$26,2,FALSE),"")</f>
        <v>Moderado</v>
      </c>
      <c r="AA25" s="300" t="s">
        <v>56</v>
      </c>
      <c r="AB25" s="557" t="s">
        <v>602</v>
      </c>
      <c r="AC25" s="58" t="s">
        <v>644</v>
      </c>
      <c r="AD25" s="50" t="s">
        <v>57</v>
      </c>
      <c r="AE25" s="22">
        <f t="shared" si="3"/>
        <v>0.25</v>
      </c>
      <c r="AF25" s="307" t="s">
        <v>216</v>
      </c>
      <c r="AG25" s="22">
        <f t="shared" si="4"/>
        <v>0.15</v>
      </c>
      <c r="AH25" s="22">
        <f t="shared" si="5"/>
        <v>0.4</v>
      </c>
      <c r="AI25" s="285" t="s">
        <v>24</v>
      </c>
      <c r="AJ25" s="307" t="s">
        <v>643</v>
      </c>
      <c r="AK25" s="307" t="s">
        <v>643</v>
      </c>
      <c r="AL25" s="368">
        <v>0.3</v>
      </c>
      <c r="AM25" s="343" t="s">
        <v>56</v>
      </c>
      <c r="AN25" s="420" t="s">
        <v>59</v>
      </c>
      <c r="AO25" s="528">
        <v>1</v>
      </c>
      <c r="AP25" s="524" t="s">
        <v>604</v>
      </c>
      <c r="AQ25" s="529" t="s">
        <v>875</v>
      </c>
      <c r="AR25" s="439">
        <v>45292</v>
      </c>
      <c r="AS25" s="439">
        <v>45657</v>
      </c>
      <c r="AT25" s="439" t="s">
        <v>605</v>
      </c>
    </row>
    <row r="26" spans="1:46" ht="102.75" thickBot="1" x14ac:dyDescent="0.3">
      <c r="A26" s="777" t="s">
        <v>51</v>
      </c>
      <c r="B26" s="780" t="s">
        <v>155</v>
      </c>
      <c r="C26" s="780" t="s">
        <v>109</v>
      </c>
      <c r="D26" s="780" t="s">
        <v>645</v>
      </c>
      <c r="E26" s="780" t="s">
        <v>19</v>
      </c>
      <c r="F26" s="366" t="s">
        <v>923</v>
      </c>
      <c r="G26" s="725" t="s">
        <v>924</v>
      </c>
      <c r="H26" s="926" t="s">
        <v>925</v>
      </c>
      <c r="I26" s="829" t="s">
        <v>1231</v>
      </c>
      <c r="J26" s="930" t="s">
        <v>33</v>
      </c>
      <c r="K26" s="930">
        <v>0</v>
      </c>
      <c r="L26" s="833">
        <f>IF(J26="Diaria",+(K26/360),IF(J26="Mensual",+(K26/12),IF(J26="Bimestral",+(K26/6),IF(J26="Trimestral",+(K26/4),IF(J26="Semestral",+(K26/2),IF(J26="Anual",+(K26/1),""))))))</f>
        <v>0</v>
      </c>
      <c r="M26" s="780" t="s">
        <v>30</v>
      </c>
      <c r="N26" s="285">
        <f t="shared" si="9"/>
        <v>0.2</v>
      </c>
      <c r="O26" s="780" t="s">
        <v>64</v>
      </c>
      <c r="P26" s="285">
        <f t="shared" si="10"/>
        <v>0.6</v>
      </c>
      <c r="Q26" s="780" t="s">
        <v>73</v>
      </c>
      <c r="R26" s="285">
        <f t="shared" si="11"/>
        <v>0</v>
      </c>
      <c r="S26" s="793" t="s">
        <v>72</v>
      </c>
      <c r="T26" s="793" t="s">
        <v>28</v>
      </c>
      <c r="U26" s="281">
        <f t="shared" si="12"/>
        <v>0.6</v>
      </c>
      <c r="V26" s="835" t="str">
        <f>IF(L26&lt;=20%,"Muy baja",IF(L26&lt;=40%,"Baja",IF(L26&lt;=60%,"Media",IF(L26&lt;=80%,"Alta",IF(L26&lt;=100%,"Muy alta",IF(L26&gt;=100%,"Muy alta",""))))))</f>
        <v>Muy baja</v>
      </c>
      <c r="W26" s="453">
        <f>+IFERROR(VLOOKUP(V26,[5]Fórmula!$F$1:$G$6,2,FALSE),"")</f>
        <v>0.2</v>
      </c>
      <c r="X26" s="835" t="str">
        <f>IF(U26=20%,"Leve",IF(U26=40%,"Menor",IF(U26=60%,"Moderado",IF(U26=80%,"Mayor",IF(U26=100%,"Catastrófico","")))))</f>
        <v>Moderado</v>
      </c>
      <c r="Y26" s="453">
        <f>+IFERROR(VLOOKUP(X26,[5]Fórmula!$H$1:$I$6,2,FALSE),"")</f>
        <v>0.6</v>
      </c>
      <c r="Z26" s="837" t="str">
        <f>+IFERROR(VLOOKUP(V26&amp;X26,[5]Fórmula!$C$2:$D$26,2,FALSE),"")</f>
        <v>Moderado</v>
      </c>
      <c r="AA26" s="453">
        <f t="shared" ref="AA26:AA36" si="13">IF(Z26="Bajo",25%,IF(Z26="Moderado",50%,IF(Z26="Alto",75%,IF(Z26="Extremo",100%,""))))</f>
        <v>0.5</v>
      </c>
      <c r="AB26" s="841" t="s">
        <v>927</v>
      </c>
      <c r="AC26" s="366" t="s">
        <v>928</v>
      </c>
      <c r="AD26" s="461" t="s">
        <v>57</v>
      </c>
      <c r="AE26" s="462">
        <f t="shared" si="3"/>
        <v>0.25</v>
      </c>
      <c r="AF26" s="461" t="s">
        <v>216</v>
      </c>
      <c r="AG26" s="455">
        <f t="shared" si="4"/>
        <v>0.15</v>
      </c>
      <c r="AH26" s="455">
        <f t="shared" si="5"/>
        <v>0.4</v>
      </c>
      <c r="AI26" s="285" t="s">
        <v>24</v>
      </c>
      <c r="AJ26" s="307" t="s">
        <v>929</v>
      </c>
      <c r="AM26" s="278" t="str">
        <f>+IF(B26="Corrupción","Moderado",IF(AL26&lt;=25%,"Bajo",IF(AL26&lt;=50%,"Moderado",IF(AL26&lt;=75%,"Alto",IF(AL26&gt;75%,"Extremo","")))))</f>
        <v>Bajo</v>
      </c>
      <c r="AN26" s="788" t="s">
        <v>59</v>
      </c>
      <c r="AO26" s="84"/>
      <c r="AP26" s="84"/>
      <c r="AQ26" s="85"/>
      <c r="AR26" s="523"/>
      <c r="AS26" s="523"/>
      <c r="AT26" s="83"/>
    </row>
    <row r="27" spans="1:46" ht="181.5" customHeight="1" thickBot="1" x14ac:dyDescent="0.3">
      <c r="A27" s="779"/>
      <c r="B27" s="782"/>
      <c r="C27" s="782"/>
      <c r="D27" s="782"/>
      <c r="E27" s="782"/>
      <c r="F27" s="366" t="s">
        <v>930</v>
      </c>
      <c r="G27" s="725"/>
      <c r="H27" s="926"/>
      <c r="I27" s="830"/>
      <c r="J27" s="931"/>
      <c r="K27" s="931"/>
      <c r="L27" s="834"/>
      <c r="M27" s="782"/>
      <c r="N27" s="285" t="str">
        <f t="shared" si="9"/>
        <v/>
      </c>
      <c r="O27" s="782"/>
      <c r="P27" s="285" t="str">
        <f t="shared" si="10"/>
        <v/>
      </c>
      <c r="Q27" s="782"/>
      <c r="R27" s="285" t="str">
        <f t="shared" si="11"/>
        <v/>
      </c>
      <c r="S27" s="795"/>
      <c r="T27" s="795"/>
      <c r="U27" s="281">
        <f t="shared" si="12"/>
        <v>0</v>
      </c>
      <c r="V27" s="836"/>
      <c r="W27" s="453" t="str">
        <f>+IFERROR(VLOOKUP(V27,[5]Fórmula!$F$1:$G$6,2,FALSE),"")</f>
        <v/>
      </c>
      <c r="X27" s="836"/>
      <c r="Y27" s="453" t="str">
        <f>+IFERROR(VLOOKUP(X27,[5]Fórmula!$H$1:$I$6,2,FALSE),"")</f>
        <v/>
      </c>
      <c r="Z27" s="838"/>
      <c r="AA27" s="453" t="str">
        <f t="shared" si="13"/>
        <v/>
      </c>
      <c r="AB27" s="925"/>
      <c r="AC27" s="461" t="s">
        <v>1323</v>
      </c>
      <c r="AD27" s="461" t="s">
        <v>57</v>
      </c>
      <c r="AE27" s="462">
        <f t="shared" si="3"/>
        <v>0.25</v>
      </c>
      <c r="AF27" s="461" t="s">
        <v>216</v>
      </c>
      <c r="AG27" s="455">
        <f t="shared" si="4"/>
        <v>0.15</v>
      </c>
      <c r="AH27" s="455">
        <f t="shared" si="5"/>
        <v>0.4</v>
      </c>
      <c r="AI27" s="285" t="s">
        <v>41</v>
      </c>
      <c r="AJ27" s="307" t="s">
        <v>305</v>
      </c>
      <c r="AM27" s="278" t="str">
        <f>+IF(B27="Corrupción","Moderado",IF(AL27&lt;=25%,"Bajo",IF(AL27&lt;=50%,"Moderado",IF(AL27&lt;=75%,"Alto",IF(AL27&gt;75%,"Extremo","")))))</f>
        <v>Bajo</v>
      </c>
      <c r="AN27" s="839"/>
      <c r="AO27" s="84"/>
      <c r="AP27" s="84"/>
      <c r="AQ27" s="85"/>
      <c r="AR27" s="523"/>
      <c r="AS27" s="523"/>
      <c r="AT27" s="83"/>
    </row>
    <row r="28" spans="1:46" ht="390.75" thickBot="1" x14ac:dyDescent="0.3">
      <c r="A28" s="305" t="s">
        <v>51</v>
      </c>
      <c r="B28" s="285" t="s">
        <v>155</v>
      </c>
      <c r="C28" s="285" t="s">
        <v>109</v>
      </c>
      <c r="D28" s="285" t="s">
        <v>645</v>
      </c>
      <c r="E28" s="285" t="s">
        <v>19</v>
      </c>
      <c r="F28" s="366" t="s">
        <v>931</v>
      </c>
      <c r="G28" s="49" t="s">
        <v>932</v>
      </c>
      <c r="H28" s="29" t="s">
        <v>933</v>
      </c>
      <c r="I28" s="366" t="s">
        <v>926</v>
      </c>
      <c r="J28" s="285" t="s">
        <v>33</v>
      </c>
      <c r="K28" s="285"/>
      <c r="L28" s="463">
        <f>IF(J28="Diaria",+(K28/360),IF(J28="Mensual",+(K28/12),IF(J28="Bimestral",+(K28/6),IF(J28="Trimestral",+(K28/4),IF(J28="Semestral",+(K28/2),IF(J28="Anual",+(K28/1),""))))))</f>
        <v>0</v>
      </c>
      <c r="M28" s="285" t="s">
        <v>30</v>
      </c>
      <c r="N28" s="285">
        <f t="shared" si="9"/>
        <v>0.2</v>
      </c>
      <c r="O28" s="285" t="s">
        <v>64</v>
      </c>
      <c r="P28" s="285">
        <f t="shared" si="10"/>
        <v>0.6</v>
      </c>
      <c r="Q28" s="285" t="s">
        <v>73</v>
      </c>
      <c r="R28" s="285">
        <f t="shared" si="11"/>
        <v>0</v>
      </c>
      <c r="S28" s="281" t="s">
        <v>72</v>
      </c>
      <c r="T28" s="281" t="s">
        <v>28</v>
      </c>
      <c r="U28" s="281">
        <f t="shared" si="12"/>
        <v>0.6</v>
      </c>
      <c r="V28" s="292" t="str">
        <f>IF(L28&lt;=20%,"Muy baja",IF(L28&lt;=40%,"Baja",IF(L28&lt;=60%,"Media",IF(L28&lt;=80%,"Alta",IF(L28&lt;=100%,"Muy alta",IF(L28&gt;=100%,"Muy alta",""))))))</f>
        <v>Muy baja</v>
      </c>
      <c r="W28" s="453">
        <f>+IFERROR(VLOOKUP(V28,[5]Fórmula!$F$1:$G$6,2,FALSE),"")</f>
        <v>0.2</v>
      </c>
      <c r="X28" s="292" t="str">
        <f>IF(U28=20%,"Leve",IF(U28=40%,"Menor",IF(U28=60%,"Moderado",IF(U28=80%,"Mayor",IF(U28=100%,"Catastrófico","")))))</f>
        <v>Moderado</v>
      </c>
      <c r="Y28" s="453">
        <f>+IFERROR(VLOOKUP(X28,[5]Fórmula!$H$1:$I$6,2,FALSE),"")</f>
        <v>0.6</v>
      </c>
      <c r="Z28" s="278" t="str">
        <f>+IFERROR(VLOOKUP(V28&amp;X28,[5]Fórmula!$C$2:$D$26,2,FALSE),"")</f>
        <v>Moderado</v>
      </c>
      <c r="AA28" s="453">
        <f t="shared" si="13"/>
        <v>0.5</v>
      </c>
      <c r="AB28" s="464" t="s">
        <v>927</v>
      </c>
      <c r="AC28" s="366" t="s">
        <v>1324</v>
      </c>
      <c r="AD28" s="50" t="s">
        <v>57</v>
      </c>
      <c r="AE28" s="455">
        <f t="shared" si="3"/>
        <v>0.25</v>
      </c>
      <c r="AF28" s="307" t="s">
        <v>216</v>
      </c>
      <c r="AG28" s="455">
        <f t="shared" si="4"/>
        <v>0.15</v>
      </c>
      <c r="AH28" s="455">
        <f t="shared" si="5"/>
        <v>0.4</v>
      </c>
      <c r="AI28" s="459" t="s">
        <v>24</v>
      </c>
      <c r="AJ28" s="458" t="s">
        <v>934</v>
      </c>
      <c r="AM28" s="278" t="str">
        <f>+IF(B28="Corrupción","Moderado",IF(AL28&lt;=25%,"Bajo",IF(AL28&lt;=50%,"Moderado",IF(AL28&lt;=75%,"Alto",IF(AL28&gt;75%,"Extremo","")))))</f>
        <v>Bajo</v>
      </c>
      <c r="AN28" s="280" t="s">
        <v>59</v>
      </c>
      <c r="AO28" s="84"/>
      <c r="AP28" s="84"/>
      <c r="AQ28" s="85"/>
      <c r="AR28" s="523"/>
      <c r="AS28" s="523"/>
      <c r="AT28" s="83"/>
    </row>
    <row r="29" spans="1:46" ht="102.75" thickBot="1" x14ac:dyDescent="0.3">
      <c r="A29" s="777" t="s">
        <v>51</v>
      </c>
      <c r="B29" s="780" t="s">
        <v>155</v>
      </c>
      <c r="C29" s="780" t="s">
        <v>109</v>
      </c>
      <c r="D29" s="780" t="s">
        <v>645</v>
      </c>
      <c r="E29" s="780" t="s">
        <v>19</v>
      </c>
      <c r="F29" s="366" t="s">
        <v>935</v>
      </c>
      <c r="G29" s="725" t="s">
        <v>936</v>
      </c>
      <c r="H29" s="926" t="s">
        <v>937</v>
      </c>
      <c r="I29" s="829" t="s">
        <v>926</v>
      </c>
      <c r="J29" s="780" t="s">
        <v>33</v>
      </c>
      <c r="K29" s="780"/>
      <c r="L29" s="833">
        <f>IF(J29="Diaria",+(K29/360),IF(J29="Mensual",+(K29/12),IF(J29="Bimestral",+(K29/6),IF(J29="Trimestral",+(K29/4),IF(J29="Semestral",+(K29/2),IF(J29="Anual",+(K29/1),""))))))</f>
        <v>0</v>
      </c>
      <c r="M29" s="780" t="s">
        <v>30</v>
      </c>
      <c r="N29" s="285">
        <f t="shared" si="9"/>
        <v>0.2</v>
      </c>
      <c r="O29" s="780" t="s">
        <v>64</v>
      </c>
      <c r="P29" s="285">
        <f t="shared" si="10"/>
        <v>0.6</v>
      </c>
      <c r="Q29" s="780" t="s">
        <v>73</v>
      </c>
      <c r="R29" s="285">
        <f t="shared" si="11"/>
        <v>0</v>
      </c>
      <c r="S29" s="793" t="s">
        <v>72</v>
      </c>
      <c r="T29" s="793" t="s">
        <v>28</v>
      </c>
      <c r="U29" s="281">
        <f t="shared" si="12"/>
        <v>0.6</v>
      </c>
      <c r="V29" s="835" t="str">
        <f>IF(L29&lt;=20%,"Muy baja",IF(L29&lt;=40%,"Baja",IF(L29&lt;=60%,"Media",IF(L29&lt;=80%,"Alta",IF(L29&lt;=100%,"Muy alta",IF(L29&gt;=100%,"Muy alta",""))))))</f>
        <v>Muy baja</v>
      </c>
      <c r="W29" s="453">
        <f>+IFERROR(VLOOKUP(V29,[5]Fórmula!$F$1:$G$6,2,FALSE),"")</f>
        <v>0.2</v>
      </c>
      <c r="X29" s="835" t="str">
        <f>IF(U29=20%,"Leve",IF(U29=40%,"Menor",IF(U29=60%,"Moderado",IF(U29=80%,"Mayor",IF(U29=100%,"Catastrófico","")))))</f>
        <v>Moderado</v>
      </c>
      <c r="Y29" s="453">
        <f>+IFERROR(VLOOKUP(X29,[5]Fórmula!$H$1:$I$6,2,FALSE),"")</f>
        <v>0.6</v>
      </c>
      <c r="Z29" s="837" t="str">
        <f>+IFERROR(VLOOKUP(V29&amp;X29,[5]Fórmula!$C$2:$D$26,2,FALSE),"")</f>
        <v>Moderado</v>
      </c>
      <c r="AA29" s="453">
        <f t="shared" si="13"/>
        <v>0.5</v>
      </c>
      <c r="AB29" s="841" t="s">
        <v>927</v>
      </c>
      <c r="AC29" s="50" t="s">
        <v>938</v>
      </c>
      <c r="AD29" s="50" t="s">
        <v>57</v>
      </c>
      <c r="AE29" s="455">
        <f t="shared" si="3"/>
        <v>0.25</v>
      </c>
      <c r="AF29" s="307" t="s">
        <v>216</v>
      </c>
      <c r="AG29" s="455">
        <f t="shared" si="4"/>
        <v>0.15</v>
      </c>
      <c r="AH29" s="455">
        <f t="shared" si="5"/>
        <v>0.4</v>
      </c>
      <c r="AI29" s="459" t="s">
        <v>24</v>
      </c>
      <c r="AJ29" s="458" t="s">
        <v>934</v>
      </c>
      <c r="AM29" s="837" t="str">
        <f>+IF(B29="Corrupción","Moderado",IF(AL29&lt;=25%,"Bajo",IF(AL29&lt;=50%,"Moderado",IF(AL29&lt;=75%,"Alto",IF(AL29&gt;75%,"Extremo","")))))</f>
        <v>Bajo</v>
      </c>
      <c r="AN29" s="788" t="s">
        <v>59</v>
      </c>
      <c r="AO29" s="84"/>
      <c r="AP29" s="84"/>
      <c r="AQ29" s="85"/>
      <c r="AR29" s="523"/>
      <c r="AS29" s="523"/>
      <c r="AT29" s="83"/>
    </row>
    <row r="30" spans="1:46" ht="102.75" thickBot="1" x14ac:dyDescent="0.3">
      <c r="A30" s="779"/>
      <c r="B30" s="782"/>
      <c r="C30" s="782"/>
      <c r="D30" s="782"/>
      <c r="E30" s="782"/>
      <c r="F30" s="366" t="s">
        <v>939</v>
      </c>
      <c r="G30" s="725"/>
      <c r="H30" s="926"/>
      <c r="I30" s="830"/>
      <c r="J30" s="782"/>
      <c r="K30" s="782"/>
      <c r="L30" s="834"/>
      <c r="M30" s="782"/>
      <c r="N30" s="285" t="str">
        <f t="shared" si="9"/>
        <v/>
      </c>
      <c r="O30" s="782"/>
      <c r="P30" s="285" t="str">
        <f t="shared" si="10"/>
        <v/>
      </c>
      <c r="Q30" s="782"/>
      <c r="R30" s="285" t="str">
        <f t="shared" si="11"/>
        <v/>
      </c>
      <c r="S30" s="795"/>
      <c r="T30" s="795"/>
      <c r="U30" s="281">
        <f t="shared" si="12"/>
        <v>0</v>
      </c>
      <c r="V30" s="836"/>
      <c r="W30" s="453" t="str">
        <f>+IFERROR(VLOOKUP(V30,[5]Fórmula!$F$1:$G$6,2,FALSE),"")</f>
        <v/>
      </c>
      <c r="X30" s="836"/>
      <c r="Y30" s="453" t="str">
        <f>+IFERROR(VLOOKUP(X30,[5]Fórmula!$H$1:$I$6,2,FALSE),"")</f>
        <v/>
      </c>
      <c r="Z30" s="838"/>
      <c r="AA30" s="453" t="str">
        <f t="shared" si="13"/>
        <v/>
      </c>
      <c r="AB30" s="925"/>
      <c r="AC30" s="366" t="s">
        <v>928</v>
      </c>
      <c r="AD30" s="50" t="s">
        <v>57</v>
      </c>
      <c r="AE30" s="455">
        <f t="shared" si="3"/>
        <v>0.25</v>
      </c>
      <c r="AF30" s="307" t="s">
        <v>216</v>
      </c>
      <c r="AG30" s="455">
        <f t="shared" si="4"/>
        <v>0.15</v>
      </c>
      <c r="AH30" s="455">
        <f t="shared" si="5"/>
        <v>0.4</v>
      </c>
      <c r="AI30" s="285" t="s">
        <v>24</v>
      </c>
      <c r="AJ30" s="307" t="s">
        <v>929</v>
      </c>
      <c r="AM30" s="924"/>
      <c r="AN30" s="839"/>
      <c r="AO30" s="84"/>
      <c r="AP30" s="84"/>
      <c r="AQ30" s="85"/>
      <c r="AR30" s="523"/>
      <c r="AS30" s="523"/>
      <c r="AT30" s="83"/>
    </row>
    <row r="31" spans="1:46" ht="72" customHeight="1" thickBot="1" x14ac:dyDescent="0.3">
      <c r="A31" s="777" t="s">
        <v>51</v>
      </c>
      <c r="B31" s="780" t="s">
        <v>155</v>
      </c>
      <c r="C31" s="780" t="s">
        <v>1212</v>
      </c>
      <c r="D31" s="780" t="s">
        <v>645</v>
      </c>
      <c r="E31" s="780" t="s">
        <v>36</v>
      </c>
      <c r="F31" s="366" t="s">
        <v>1213</v>
      </c>
      <c r="G31" s="725" t="s">
        <v>1293</v>
      </c>
      <c r="H31" s="926" t="s">
        <v>1299</v>
      </c>
      <c r="I31" s="829" t="s">
        <v>1215</v>
      </c>
      <c r="J31" s="780" t="s">
        <v>66</v>
      </c>
      <c r="K31" s="927">
        <v>0.08</v>
      </c>
      <c r="L31" s="928">
        <f>IF(J31="Diaria",+(K31/360),IF(J31="Mensual",+(K31/12),IF(J31="Bimestral",+(K31/6),IF(J31="Trimestral",+(K31/4),IF(J31="Semestral",+(K31/2),IF(J31="Anual",+(K31/1),""))))))</f>
        <v>6.6666666666666671E-3</v>
      </c>
      <c r="M31" s="780" t="s">
        <v>30</v>
      </c>
      <c r="N31" s="285">
        <f t="shared" ref="N31:N32" si="14">IF(M31="Menor al 1% del patrimonio de la Lotería de Bogotá",20%,IF(M31="Entre el 1% y el 3% del patrimonio de la Lotería de Bogotá",40%,IF(M31="Entre el 3% y el 6% del patrimonio de la Lotería de Bogotá",60%,IF(M31="Entre el 6% y el 10% del patrimonio de la Lotería de Bogotá",80%,IF(M31="Mayor al 10% del patrimonio de la Lotería de Bogotá",100%,IF(M31="NA",0%,""))))))</f>
        <v>0.2</v>
      </c>
      <c r="O31" s="780" t="s">
        <v>64</v>
      </c>
      <c r="P31" s="285">
        <f t="shared" ref="P31:P32" si="15">IF(O31="El riesgo afecta la imagen de algún área de la organización",20%,IF(O31="El riesgo afecta la imagen de la entidad internamente, de conocimiento general nivel interno, de junta directiva y accionistas y/o de proveedores",40%,IF(O31="El riesgo afecta la imagen de la entidad con algunos usuarios de relevancia frente al logro de los objetivos",60%,IF(O31="El riesgo afecta la imagen de la entidad con efecto publicitario sistenido a nivel de sector administrativo, nivel departamental o municipal",80%,IF(O31="El riesgo afecta la imagen de la entidad a nivel nacional, con efecto publicitario sistenido a nivel país",100%,IF(O31="NA",0%,""))))))</f>
        <v>0.6</v>
      </c>
      <c r="Q31" s="780" t="s">
        <v>73</v>
      </c>
      <c r="R31" s="285">
        <f t="shared" ref="R31:R32" si="16">IF(Q31="Interrupción de la operación por menos de un día",20%,IF(Q31="Interrupción de la operación por un día completo",40%,IF(Q31="Interrupción de la operación mayor a 1 día y menor a 2 días",60%,IF(Q31="Interrupción de la operación por dos días completos",80%,IF(Q31="Interrupción de la operación por más de dos días",100%,IF(Q31="NA",0%,""))))))</f>
        <v>0</v>
      </c>
      <c r="S31" s="793" t="s">
        <v>72</v>
      </c>
      <c r="T31" s="793" t="s">
        <v>28</v>
      </c>
      <c r="U31" s="281">
        <f t="shared" ref="U31:U32" si="17">+MAX(N31,P31,R31)</f>
        <v>0.6</v>
      </c>
      <c r="V31" s="835" t="str">
        <f>IF(L31&lt;=20%,"Muy baja",IF(L31&lt;=40%,"Baja",IF(L31&lt;=60%,"Media",IF(L31&lt;=80%,"Alta",IF(L31&lt;=100%,"Muy alta",IF(L31&gt;=100%,"Muy alta",""))))))</f>
        <v>Muy baja</v>
      </c>
      <c r="W31" s="453">
        <f>+IFERROR(VLOOKUP(V31,[5]Fórmula!$F$1:$G$6,2,FALSE),"")</f>
        <v>0.2</v>
      </c>
      <c r="X31" s="835" t="str">
        <f>IF(U31=20%,"Leve",IF(U31=40%,"Menor",IF(U31=60%,"Moderado",IF(U31=80%,"Mayor",IF(U31=100%,"Catastrófico","")))))</f>
        <v>Moderado</v>
      </c>
      <c r="Y31" s="453">
        <f>+IFERROR(VLOOKUP(X31,[5]Fórmula!$H$1:$I$6,2,FALSE),"")</f>
        <v>0.6</v>
      </c>
      <c r="Z31" s="837" t="str">
        <f>+IFERROR(VLOOKUP(V31&amp;X31,[5]Fórmula!$C$2:$D$26,2,FALSE),"")</f>
        <v>Moderado</v>
      </c>
      <c r="AA31" s="453">
        <f t="shared" si="13"/>
        <v>0.5</v>
      </c>
      <c r="AB31" s="841"/>
      <c r="AC31" s="922" t="s">
        <v>1216</v>
      </c>
      <c r="AD31" s="780" t="s">
        <v>57</v>
      </c>
      <c r="AE31" s="833">
        <f t="shared" ref="AE31" si="18">IF(AD31="Preventivo",25%,IF(AD31="Detectivo",15%,IF(AD31="Correctivo",10%,"")))</f>
        <v>0.25</v>
      </c>
      <c r="AF31" s="780" t="s">
        <v>216</v>
      </c>
      <c r="AG31" s="833">
        <f t="shared" ref="AG31" si="19">IF(AF31="Manual",15%,IF(AF31="Automático",25%,""))</f>
        <v>0.15</v>
      </c>
      <c r="AH31" s="833">
        <f t="shared" ref="AH31" si="20">+AG31+AE31</f>
        <v>0.4</v>
      </c>
      <c r="AI31" s="930" t="s">
        <v>24</v>
      </c>
      <c r="AJ31" s="930" t="s">
        <v>1260</v>
      </c>
      <c r="AM31" s="837" t="str">
        <f>+IF(B31="Corrupción","Moderado",IF(AL31&lt;=25%,"Bajo",IF(AL31&lt;=50%,"Moderado",IF(AL31&lt;=75%,"Alto",IF(AL31&gt;75%,"Extremo","")))))</f>
        <v>Bajo</v>
      </c>
      <c r="AN31" s="788" t="s">
        <v>59</v>
      </c>
      <c r="AO31" s="84"/>
      <c r="AP31" s="84"/>
      <c r="AQ31" s="85"/>
      <c r="AR31" s="523"/>
      <c r="AS31" s="523"/>
      <c r="AT31" s="83"/>
    </row>
    <row r="32" spans="1:46" ht="63" customHeight="1" thickBot="1" x14ac:dyDescent="0.3">
      <c r="A32" s="779"/>
      <c r="B32" s="782"/>
      <c r="C32" s="782"/>
      <c r="D32" s="782"/>
      <c r="E32" s="782"/>
      <c r="F32" s="366" t="s">
        <v>1214</v>
      </c>
      <c r="G32" s="725"/>
      <c r="H32" s="926"/>
      <c r="I32" s="830"/>
      <c r="J32" s="782"/>
      <c r="K32" s="782"/>
      <c r="L32" s="929"/>
      <c r="M32" s="782"/>
      <c r="N32" s="285" t="str">
        <f t="shared" si="14"/>
        <v/>
      </c>
      <c r="O32" s="782"/>
      <c r="P32" s="285" t="str">
        <f t="shared" si="15"/>
        <v/>
      </c>
      <c r="Q32" s="782"/>
      <c r="R32" s="285" t="str">
        <f t="shared" si="16"/>
        <v/>
      </c>
      <c r="S32" s="795"/>
      <c r="T32" s="795"/>
      <c r="U32" s="281">
        <f t="shared" si="17"/>
        <v>0</v>
      </c>
      <c r="V32" s="836"/>
      <c r="W32" s="453" t="str">
        <f>+IFERROR(VLOOKUP(V32,[5]Fórmula!$F$1:$G$6,2,FALSE),"")</f>
        <v/>
      </c>
      <c r="X32" s="836"/>
      <c r="Y32" s="453" t="str">
        <f>+IFERROR(VLOOKUP(X32,[5]Fórmula!$H$1:$I$6,2,FALSE),"")</f>
        <v/>
      </c>
      <c r="Z32" s="838"/>
      <c r="AA32" s="453" t="str">
        <f t="shared" si="13"/>
        <v/>
      </c>
      <c r="AB32" s="925"/>
      <c r="AC32" s="923"/>
      <c r="AD32" s="782"/>
      <c r="AE32" s="834"/>
      <c r="AF32" s="782"/>
      <c r="AG32" s="834"/>
      <c r="AH32" s="834"/>
      <c r="AI32" s="931"/>
      <c r="AJ32" s="931"/>
      <c r="AM32" s="924"/>
      <c r="AN32" s="839"/>
      <c r="AO32" s="84"/>
      <c r="AP32" s="84"/>
      <c r="AQ32" s="85"/>
      <c r="AR32" s="523"/>
      <c r="AS32" s="523"/>
      <c r="AT32" s="83"/>
    </row>
    <row r="33" spans="1:46" ht="87.75" customHeight="1" thickBot="1" x14ac:dyDescent="0.3">
      <c r="A33" s="777" t="s">
        <v>51</v>
      </c>
      <c r="B33" s="780" t="s">
        <v>155</v>
      </c>
      <c r="C33" s="780" t="s">
        <v>1212</v>
      </c>
      <c r="D33" s="780" t="s">
        <v>645</v>
      </c>
      <c r="E33" s="780" t="s">
        <v>36</v>
      </c>
      <c r="F33" s="366" t="s">
        <v>1263</v>
      </c>
      <c r="G33" s="725" t="s">
        <v>1297</v>
      </c>
      <c r="H33" s="926" t="s">
        <v>1261</v>
      </c>
      <c r="I33" s="829" t="s">
        <v>1264</v>
      </c>
      <c r="J33" s="780" t="s">
        <v>66</v>
      </c>
      <c r="K33" s="927">
        <v>0.08</v>
      </c>
      <c r="L33" s="928">
        <f>IF(J33="Diaria",+(K33/360),IF(J33="Mensual",+(K33/12),IF(J33="Bimestral",+(K33/6),IF(J33="Trimestral",+(K33/4),IF(J33="Semestral",+(K33/2),IF(J33="Anual",+(K33/1),""))))))</f>
        <v>6.6666666666666671E-3</v>
      </c>
      <c r="M33" s="780" t="s">
        <v>30</v>
      </c>
      <c r="N33" s="285">
        <f t="shared" ref="N33:N34" si="21">IF(M33="Menor al 1% del patrimonio de la Lotería de Bogotá",20%,IF(M33="Entre el 1% y el 3% del patrimonio de la Lotería de Bogotá",40%,IF(M33="Entre el 3% y el 6% del patrimonio de la Lotería de Bogotá",60%,IF(M33="Entre el 6% y el 10% del patrimonio de la Lotería de Bogotá",80%,IF(M33="Mayor al 10% del patrimonio de la Lotería de Bogotá",100%,IF(M33="NA",0%,""))))))</f>
        <v>0.2</v>
      </c>
      <c r="O33" s="780" t="s">
        <v>64</v>
      </c>
      <c r="P33" s="285">
        <f t="shared" ref="P33:P34" si="22">IF(O33="El riesgo afecta la imagen de algún área de la organización",20%,IF(O33="El riesgo afecta la imagen de la entidad internamente, de conocimiento general nivel interno, de junta directiva y accionistas y/o de proveedores",40%,IF(O33="El riesgo afecta la imagen de la entidad con algunos usuarios de relevancia frente al logro de los objetivos",60%,IF(O33="El riesgo afecta la imagen de la entidad con efecto publicitario sistenido a nivel de sector administrativo, nivel departamental o municipal",80%,IF(O33="El riesgo afecta la imagen de la entidad a nivel nacional, con efecto publicitario sistenido a nivel país",100%,IF(O33="NA",0%,""))))))</f>
        <v>0.6</v>
      </c>
      <c r="Q33" s="780" t="s">
        <v>73</v>
      </c>
      <c r="R33" s="285">
        <f t="shared" ref="R33:R34" si="23">IF(Q33="Interrupción de la operación por menos de un día",20%,IF(Q33="Interrupción de la operación por un día completo",40%,IF(Q33="Interrupción de la operación mayor a 1 día y menor a 2 días",60%,IF(Q33="Interrupción de la operación por dos días completos",80%,IF(Q33="Interrupción de la operación por más de dos días",100%,IF(Q33="NA",0%,""))))))</f>
        <v>0</v>
      </c>
      <c r="S33" s="793" t="s">
        <v>72</v>
      </c>
      <c r="T33" s="793" t="s">
        <v>28</v>
      </c>
      <c r="U33" s="281">
        <f t="shared" ref="U33:U34" si="24">+MAX(N33,P33,R33)</f>
        <v>0.6</v>
      </c>
      <c r="V33" s="835" t="str">
        <f>IF(L33&lt;=20%,"Muy baja",IF(L33&lt;=40%,"Baja",IF(L33&lt;=60%,"Media",IF(L33&lt;=80%,"Alta",IF(L33&lt;=100%,"Muy alta",IF(L33&gt;=100%,"Muy alta",""))))))</f>
        <v>Muy baja</v>
      </c>
      <c r="W33" s="453">
        <f>+IFERROR(VLOOKUP(V33,[5]Fórmula!$F$1:$G$6,2,FALSE),"")</f>
        <v>0.2</v>
      </c>
      <c r="X33" s="835" t="str">
        <f>IF(U33=20%,"Leve",IF(U33=40%,"Menor",IF(U33=60%,"Moderado",IF(U33=80%,"Mayor",IF(U33=100%,"Catastrófico","")))))</f>
        <v>Moderado</v>
      </c>
      <c r="Y33" s="453">
        <f>+IFERROR(VLOOKUP(X33,[5]Fórmula!$H$1:$I$6,2,FALSE),"")</f>
        <v>0.6</v>
      </c>
      <c r="Z33" s="837" t="str">
        <f>+IFERROR(VLOOKUP(V33&amp;X33,[5]Fórmula!$C$2:$D$26,2,FALSE),"")</f>
        <v>Moderado</v>
      </c>
      <c r="AA33" s="453">
        <f t="shared" si="13"/>
        <v>0.5</v>
      </c>
      <c r="AB33" s="841"/>
      <c r="AC33" s="922" t="s">
        <v>1217</v>
      </c>
      <c r="AD33" s="780" t="s">
        <v>57</v>
      </c>
      <c r="AE33" s="833">
        <f t="shared" ref="AE33" si="25">IF(AD33="Preventivo",25%,IF(AD33="Detectivo",15%,IF(AD33="Correctivo",10%,"")))</f>
        <v>0.25</v>
      </c>
      <c r="AF33" s="780" t="s">
        <v>216</v>
      </c>
      <c r="AG33" s="833">
        <f t="shared" ref="AG33" si="26">IF(AF33="Manual",15%,IF(AF33="Automático",25%,""))</f>
        <v>0.15</v>
      </c>
      <c r="AH33" s="833">
        <f t="shared" ref="AH33" si="27">+AG33+AE33</f>
        <v>0.4</v>
      </c>
      <c r="AI33" s="930" t="s">
        <v>24</v>
      </c>
      <c r="AJ33" s="930" t="s">
        <v>1269</v>
      </c>
      <c r="AM33" s="837" t="str">
        <f>+IF(B33="Corrupción","Moderado",IF(AL33&lt;=25%,"Bajo",IF(AL33&lt;=50%,"Moderado",IF(AL33&lt;=75%,"Alto",IF(AL33&gt;75%,"Extremo","")))))</f>
        <v>Bajo</v>
      </c>
      <c r="AN33" s="788" t="s">
        <v>59</v>
      </c>
      <c r="AO33" s="84"/>
      <c r="AP33" s="84"/>
      <c r="AQ33" s="85"/>
      <c r="AR33" s="523"/>
      <c r="AS33" s="523"/>
      <c r="AT33" s="83"/>
    </row>
    <row r="34" spans="1:46" ht="96" customHeight="1" thickBot="1" x14ac:dyDescent="0.3">
      <c r="A34" s="779"/>
      <c r="B34" s="782"/>
      <c r="C34" s="782"/>
      <c r="D34" s="782"/>
      <c r="E34" s="782"/>
      <c r="F34" s="366" t="s">
        <v>1262</v>
      </c>
      <c r="G34" s="725"/>
      <c r="H34" s="926"/>
      <c r="I34" s="830"/>
      <c r="J34" s="782"/>
      <c r="K34" s="782"/>
      <c r="L34" s="929"/>
      <c r="M34" s="782"/>
      <c r="N34" s="285" t="str">
        <f t="shared" si="21"/>
        <v/>
      </c>
      <c r="O34" s="782"/>
      <c r="P34" s="285" t="str">
        <f t="shared" si="22"/>
        <v/>
      </c>
      <c r="Q34" s="782"/>
      <c r="R34" s="285" t="str">
        <f t="shared" si="23"/>
        <v/>
      </c>
      <c r="S34" s="795"/>
      <c r="T34" s="795"/>
      <c r="U34" s="281">
        <f t="shared" si="24"/>
        <v>0</v>
      </c>
      <c r="V34" s="836"/>
      <c r="W34" s="453" t="str">
        <f>+IFERROR(VLOOKUP(V34,[5]Fórmula!$F$1:$G$6,2,FALSE),"")</f>
        <v/>
      </c>
      <c r="X34" s="836"/>
      <c r="Y34" s="453" t="str">
        <f>+IFERROR(VLOOKUP(X34,[5]Fórmula!$H$1:$I$6,2,FALSE),"")</f>
        <v/>
      </c>
      <c r="Z34" s="838"/>
      <c r="AA34" s="453" t="str">
        <f t="shared" si="13"/>
        <v/>
      </c>
      <c r="AB34" s="925"/>
      <c r="AC34" s="923"/>
      <c r="AD34" s="782"/>
      <c r="AE34" s="834"/>
      <c r="AF34" s="782"/>
      <c r="AG34" s="834"/>
      <c r="AH34" s="834"/>
      <c r="AI34" s="931"/>
      <c r="AJ34" s="931"/>
      <c r="AM34" s="924"/>
      <c r="AN34" s="839"/>
      <c r="AO34" s="84"/>
      <c r="AP34" s="84"/>
      <c r="AQ34" s="85"/>
      <c r="AR34" s="523"/>
      <c r="AS34" s="523"/>
      <c r="AT34" s="83"/>
    </row>
    <row r="35" spans="1:46" ht="26.25" thickBot="1" x14ac:dyDescent="0.3">
      <c r="A35" s="777" t="s">
        <v>51</v>
      </c>
      <c r="B35" s="780" t="s">
        <v>155</v>
      </c>
      <c r="C35" s="780" t="s">
        <v>1212</v>
      </c>
      <c r="D35" s="780" t="s">
        <v>645</v>
      </c>
      <c r="E35" s="780" t="s">
        <v>36</v>
      </c>
      <c r="F35" s="366" t="s">
        <v>1267</v>
      </c>
      <c r="G35" s="725" t="s">
        <v>1298</v>
      </c>
      <c r="H35" s="926" t="s">
        <v>1265</v>
      </c>
      <c r="I35" s="829" t="s">
        <v>1264</v>
      </c>
      <c r="J35" s="780" t="s">
        <v>66</v>
      </c>
      <c r="K35" s="927">
        <v>0.08</v>
      </c>
      <c r="L35" s="928">
        <f>IF(J35="Diaria",+(K35/360),IF(J35="Mensual",+(K35/12),IF(J35="Bimestral",+(K35/6),IF(J35="Trimestral",+(K35/4),IF(J35="Semestral",+(K35/2),IF(J35="Anual",+(K35/1),""))))))</f>
        <v>6.6666666666666671E-3</v>
      </c>
      <c r="M35" s="780" t="s">
        <v>30</v>
      </c>
      <c r="N35" s="285">
        <f t="shared" ref="N35:N37" si="28">IF(M35="Menor al 1% del patrimonio de la Lotería de Bogotá",20%,IF(M35="Entre el 1% y el 3% del patrimonio de la Lotería de Bogotá",40%,IF(M35="Entre el 3% y el 6% del patrimonio de la Lotería de Bogotá",60%,IF(M35="Entre el 6% y el 10% del patrimonio de la Lotería de Bogotá",80%,IF(M35="Mayor al 10% del patrimonio de la Lotería de Bogotá",100%,IF(M35="NA",0%,""))))))</f>
        <v>0.2</v>
      </c>
      <c r="O35" s="780" t="s">
        <v>64</v>
      </c>
      <c r="P35" s="285">
        <f t="shared" ref="P35:P37" si="29">IF(O35="El riesgo afecta la imagen de algún área de la organización",20%,IF(O35="El riesgo afecta la imagen de la entidad internamente, de conocimiento general nivel interno, de junta directiva y accionistas y/o de proveedores",40%,IF(O35="El riesgo afecta la imagen de la entidad con algunos usuarios de relevancia frente al logro de los objetivos",60%,IF(O35="El riesgo afecta la imagen de la entidad con efecto publicitario sistenido a nivel de sector administrativo, nivel departamental o municipal",80%,IF(O35="El riesgo afecta la imagen de la entidad a nivel nacional, con efecto publicitario sistenido a nivel país",100%,IF(O35="NA",0%,""))))))</f>
        <v>0.6</v>
      </c>
      <c r="Q35" s="780" t="s">
        <v>73</v>
      </c>
      <c r="R35" s="285">
        <f t="shared" ref="R35:R36" si="30">IF(Q35="Interrupción de la operación por menos de un día",20%,IF(Q35="Interrupción de la operación por un día completo",40%,IF(Q35="Interrupción de la operación mayor a 1 día y menor a 2 días",60%,IF(Q35="Interrupción de la operación por dos días completos",80%,IF(Q35="Interrupción de la operación por más de dos días",100%,IF(Q35="NA",0%,""))))))</f>
        <v>0</v>
      </c>
      <c r="S35" s="793" t="s">
        <v>72</v>
      </c>
      <c r="T35" s="793" t="s">
        <v>28</v>
      </c>
      <c r="U35" s="281">
        <f t="shared" ref="U35:U36" si="31">+MAX(N35,P35,R35)</f>
        <v>0.6</v>
      </c>
      <c r="V35" s="835" t="str">
        <f>IF(L35&lt;=20%,"Muy baja",IF(L35&lt;=40%,"Baja",IF(L35&lt;=60%,"Media",IF(L35&lt;=80%,"Alta",IF(L35&lt;=100%,"Muy alta",IF(L35&gt;=100%,"Muy alta",""))))))</f>
        <v>Muy baja</v>
      </c>
      <c r="W35" s="453">
        <f>+IFERROR(VLOOKUP(V35,[5]Fórmula!$F$1:$G$6,2,FALSE),"")</f>
        <v>0.2</v>
      </c>
      <c r="X35" s="835" t="str">
        <f>IF(U35=20%,"Leve",IF(U35=40%,"Menor",IF(U35=60%,"Moderado",IF(U35=80%,"Mayor",IF(U35=100%,"Catastrófico","")))))</f>
        <v>Moderado</v>
      </c>
      <c r="Y35" s="453">
        <f>+IFERROR(VLOOKUP(X35,[5]Fórmula!$H$1:$I$6,2,FALSE),"")</f>
        <v>0.6</v>
      </c>
      <c r="Z35" s="837" t="str">
        <f>+IFERROR(VLOOKUP(V35&amp;X35,[5]Fórmula!$C$2:$D$26,2,FALSE),"")</f>
        <v>Moderado</v>
      </c>
      <c r="AA35" s="453">
        <f t="shared" si="13"/>
        <v>0.5</v>
      </c>
      <c r="AB35" s="841"/>
      <c r="AC35" s="922" t="s">
        <v>1218</v>
      </c>
      <c r="AD35" s="780" t="s">
        <v>57</v>
      </c>
      <c r="AE35" s="833">
        <f t="shared" ref="AE35" si="32">IF(AD35="Preventivo",25%,IF(AD35="Detectivo",15%,IF(AD35="Correctivo",10%,"")))</f>
        <v>0.25</v>
      </c>
      <c r="AF35" s="780" t="s">
        <v>216</v>
      </c>
      <c r="AG35" s="833">
        <f t="shared" ref="AG35" si="33">IF(AF35="Manual",15%,IF(AF35="Automático",25%,""))</f>
        <v>0.15</v>
      </c>
      <c r="AH35" s="833">
        <f t="shared" ref="AH35" si="34">+AG35+AE35</f>
        <v>0.4</v>
      </c>
      <c r="AI35" s="930" t="s">
        <v>24</v>
      </c>
      <c r="AJ35" s="930" t="s">
        <v>1268</v>
      </c>
      <c r="AM35" s="837" t="str">
        <f>+IF(B35="Corrupción","Moderado",IF(AL35&lt;=25%,"Bajo",IF(AL35&lt;=50%,"Moderado",IF(AL35&lt;=75%,"Alto",IF(AL35&gt;75%,"Extremo","")))))</f>
        <v>Bajo</v>
      </c>
      <c r="AN35" s="788" t="s">
        <v>59</v>
      </c>
      <c r="AO35" s="84"/>
      <c r="AP35" s="84"/>
      <c r="AQ35" s="85"/>
      <c r="AR35" s="523"/>
      <c r="AS35" s="523"/>
      <c r="AT35" s="83"/>
    </row>
    <row r="36" spans="1:46" ht="60.75" customHeight="1" thickBot="1" x14ac:dyDescent="0.3">
      <c r="A36" s="779"/>
      <c r="B36" s="782"/>
      <c r="C36" s="782"/>
      <c r="D36" s="782"/>
      <c r="E36" s="782"/>
      <c r="F36" s="366" t="s">
        <v>1266</v>
      </c>
      <c r="G36" s="725"/>
      <c r="H36" s="926"/>
      <c r="I36" s="830"/>
      <c r="J36" s="782"/>
      <c r="K36" s="782"/>
      <c r="L36" s="929"/>
      <c r="M36" s="782"/>
      <c r="N36" s="285" t="str">
        <f t="shared" si="28"/>
        <v/>
      </c>
      <c r="O36" s="782"/>
      <c r="P36" s="285" t="str">
        <f t="shared" si="29"/>
        <v/>
      </c>
      <c r="Q36" s="782"/>
      <c r="R36" s="285" t="str">
        <f t="shared" si="30"/>
        <v/>
      </c>
      <c r="S36" s="795"/>
      <c r="T36" s="795"/>
      <c r="U36" s="281">
        <f t="shared" si="31"/>
        <v>0</v>
      </c>
      <c r="V36" s="836"/>
      <c r="W36" s="453" t="str">
        <f>+IFERROR(VLOOKUP(V36,[5]Fórmula!$F$1:$G$6,2,FALSE),"")</f>
        <v/>
      </c>
      <c r="X36" s="836"/>
      <c r="Y36" s="453" t="str">
        <f>+IFERROR(VLOOKUP(X36,[5]Fórmula!$H$1:$I$6,2,FALSE),"")</f>
        <v/>
      </c>
      <c r="Z36" s="838"/>
      <c r="AA36" s="453" t="str">
        <f t="shared" si="13"/>
        <v/>
      </c>
      <c r="AB36" s="925"/>
      <c r="AC36" s="923"/>
      <c r="AD36" s="840"/>
      <c r="AE36" s="964"/>
      <c r="AF36" s="840"/>
      <c r="AG36" s="964"/>
      <c r="AH36" s="964"/>
      <c r="AI36" s="963"/>
      <c r="AJ36" s="963"/>
      <c r="AM36" s="924"/>
      <c r="AN36" s="839"/>
      <c r="AO36" s="84"/>
      <c r="AP36" s="84"/>
      <c r="AQ36" s="85"/>
      <c r="AR36" s="523"/>
      <c r="AS36" s="523"/>
      <c r="AT36" s="83"/>
    </row>
    <row r="37" spans="1:46" s="621" customFormat="1" ht="409.5" x14ac:dyDescent="0.2">
      <c r="A37" s="606" t="s">
        <v>51</v>
      </c>
      <c r="B37" s="29" t="s">
        <v>1281</v>
      </c>
      <c r="C37" s="29" t="s">
        <v>58</v>
      </c>
      <c r="D37" s="29" t="s">
        <v>79</v>
      </c>
      <c r="E37" s="29" t="s">
        <v>80</v>
      </c>
      <c r="F37" s="41" t="s">
        <v>1278</v>
      </c>
      <c r="G37" s="185" t="s">
        <v>534</v>
      </c>
      <c r="H37" s="626" t="s">
        <v>1279</v>
      </c>
      <c r="I37" s="41" t="s">
        <v>1280</v>
      </c>
      <c r="J37" s="607" t="s">
        <v>95</v>
      </c>
      <c r="K37" s="608">
        <v>1</v>
      </c>
      <c r="L37" s="609">
        <f>IF(J37="Diaria",+(K37/360),IF(J37="Mensual",+(K37/12),IF(J37="Bimestral",+(K37/6),IF(J37="Trimestral",+(K37/4),IF(J37="Semestral",+(K37/2),IF(J37="Anual",+(K37/1),""))))))</f>
        <v>0.5</v>
      </c>
      <c r="M37" s="608" t="s">
        <v>47</v>
      </c>
      <c r="N37" s="592">
        <f t="shared" si="28"/>
        <v>0.4</v>
      </c>
      <c r="O37" s="610" t="s">
        <v>76</v>
      </c>
      <c r="P37" s="592" t="str">
        <f t="shared" si="29"/>
        <v/>
      </c>
      <c r="Q37" s="608" t="s">
        <v>73</v>
      </c>
      <c r="R37" s="592">
        <f>IF(Q37="Interrupción de la operación por menos de un día",20%,IF(Q37="Interrupción de la operación por un día completo",40%,IF(Q37="Interrupción de la operación mayor a 1 día y menor a 2 días",60%,IF(Q37="Interrupción de la operación por dos días completos",80%,IF(Q37="Interrupción de la operación por más de dos días",100%,IF(Q37="NA",0%,""))))))</f>
        <v>0</v>
      </c>
      <c r="S37" s="611" t="s">
        <v>60</v>
      </c>
      <c r="T37" s="611" t="s">
        <v>73</v>
      </c>
      <c r="U37" s="612">
        <f>+MAX(N37,P37,R37)</f>
        <v>0.4</v>
      </c>
      <c r="V37" s="613" t="str">
        <f>IF(L37&lt;=20%,"Muy baja",IF(L37&lt;=40%,"Baja",IF(L37&lt;=60%,"Media",IF(L37&lt;=80%,"Alta",IF(L37&lt;=100%,"Muy alta",IF(L37&gt;=100%,"Muy alta",""))))))</f>
        <v>Media</v>
      </c>
      <c r="W37" s="614">
        <f>+IFERROR(VLOOKUP(V37,[3]Fórmula!$F$1:$G$6,2,FALSE),"")</f>
        <v>0.6</v>
      </c>
      <c r="X37" s="615" t="s">
        <v>56</v>
      </c>
      <c r="Y37" s="614">
        <f>+IFERROR(VLOOKUP(X37,[3]Fórmula!$H$1:$I$6,2,FALSE),"")</f>
        <v>0.6</v>
      </c>
      <c r="Z37" s="615" t="str">
        <f>+IFERROR(VLOOKUP(V37&amp;X37,[3]Fórmula!$C$2:$D$26,2,FALSE),"")</f>
        <v>Moderado</v>
      </c>
      <c r="AA37" s="616">
        <f>IF(Z37="Bajo",25%,IF(Z37="Moderado",50%,IF(Z37="Alto",75%,IF(Z37="Extremo",100%,""))))</f>
        <v>0.5</v>
      </c>
      <c r="AB37" s="617"/>
      <c r="AC37" s="607" t="s">
        <v>1330</v>
      </c>
      <c r="AD37" s="41" t="s">
        <v>57</v>
      </c>
      <c r="AE37" s="593">
        <f t="shared" ref="AE37" si="35">IF(AD37="Preventivo",25%,IF(AD37="Detectivo",15%,IF(AD37="Correctivo",10%,"")))</f>
        <v>0.25</v>
      </c>
      <c r="AF37" s="41" t="s">
        <v>216</v>
      </c>
      <c r="AG37" s="593">
        <f t="shared" ref="AG37" si="36">IF(AF37="Manual",15%,IF(AF37="Automático",25%,""))</f>
        <v>0.15</v>
      </c>
      <c r="AH37" s="593">
        <f t="shared" ref="AH37" si="37">+AG37+AE37</f>
        <v>0.4</v>
      </c>
      <c r="AI37" s="41" t="s">
        <v>217</v>
      </c>
      <c r="AJ37" s="41" t="s">
        <v>24</v>
      </c>
      <c r="AK37" s="41" t="s">
        <v>1329</v>
      </c>
      <c r="AL37" s="29">
        <f>+AA37*AH37</f>
        <v>0.2</v>
      </c>
      <c r="AM37" s="618">
        <f>+AA37-AL37</f>
        <v>0.3</v>
      </c>
      <c r="AN37" s="619" t="str">
        <f>IF(AM37&lt;=25%,"Bajo",IF(AM37&lt;=50%,"Moderado",IF(AM37&lt;=75%,"Alto",IF(AM37&gt;75%,"Extremo",""))))</f>
        <v>Moderado</v>
      </c>
      <c r="AO37" s="620" t="s">
        <v>59</v>
      </c>
      <c r="AP37" s="185"/>
      <c r="AQ37" s="47"/>
      <c r="AR37" s="622"/>
      <c r="AS37" s="622"/>
      <c r="AT37" s="47"/>
    </row>
  </sheetData>
  <sheetProtection formatCells="0" formatColumns="0" formatRows="0"/>
  <autoFilter ref="A3:AT24" xr:uid="{00000000-0009-0000-0000-00000C000000}">
    <filterColumn colId="6" showButton="0"/>
    <filterColumn colId="34" showButton="0"/>
    <filterColumn colId="36" showButton="0"/>
    <filterColumn colId="37" showButton="0"/>
    <filterColumn colId="40" showButton="0"/>
  </autoFilter>
  <mergeCells count="330">
    <mergeCell ref="AI35:AI36"/>
    <mergeCell ref="AH35:AH36"/>
    <mergeCell ref="AG35:AG36"/>
    <mergeCell ref="AF35:AF36"/>
    <mergeCell ref="AE35:AE36"/>
    <mergeCell ref="AD35:AD36"/>
    <mergeCell ref="AJ35:AJ36"/>
    <mergeCell ref="AD31:AD32"/>
    <mergeCell ref="AE31:AE32"/>
    <mergeCell ref="AF31:AF32"/>
    <mergeCell ref="AG31:AG32"/>
    <mergeCell ref="AH31:AH32"/>
    <mergeCell ref="AI31:AI32"/>
    <mergeCell ref="AJ31:AJ32"/>
    <mergeCell ref="AJ33:AJ34"/>
    <mergeCell ref="AD33:AD34"/>
    <mergeCell ref="AE33:AE34"/>
    <mergeCell ref="AF33:AF34"/>
    <mergeCell ref="AG33:AG34"/>
    <mergeCell ref="AH33:AH34"/>
    <mergeCell ref="AI33:AI34"/>
    <mergeCell ref="F18:F20"/>
    <mergeCell ref="G18:G20"/>
    <mergeCell ref="H18:H20"/>
    <mergeCell ref="I18:I20"/>
    <mergeCell ref="J18:J20"/>
    <mergeCell ref="K18:K20"/>
    <mergeCell ref="L18:L20"/>
    <mergeCell ref="AB18:AB20"/>
    <mergeCell ref="T18:T20"/>
    <mergeCell ref="V18:V20"/>
    <mergeCell ref="X18:X20"/>
    <mergeCell ref="Z18:Z20"/>
    <mergeCell ref="F22:F23"/>
    <mergeCell ref="J22:J23"/>
    <mergeCell ref="K22:K23"/>
    <mergeCell ref="L22:L23"/>
    <mergeCell ref="A13:A15"/>
    <mergeCell ref="B13:B15"/>
    <mergeCell ref="C13:C15"/>
    <mergeCell ref="A8:A12"/>
    <mergeCell ref="B8:B12"/>
    <mergeCell ref="C8:C12"/>
    <mergeCell ref="D8:D12"/>
    <mergeCell ref="E8:E12"/>
    <mergeCell ref="H8:H12"/>
    <mergeCell ref="F8:F12"/>
    <mergeCell ref="G8:G12"/>
    <mergeCell ref="G13:G15"/>
    <mergeCell ref="F16:F17"/>
    <mergeCell ref="G16:G17"/>
    <mergeCell ref="A18:A20"/>
    <mergeCell ref="B18:B20"/>
    <mergeCell ref="C18:C20"/>
    <mergeCell ref="G22:G23"/>
    <mergeCell ref="H22:H23"/>
    <mergeCell ref="I22:I23"/>
    <mergeCell ref="A16:A17"/>
    <mergeCell ref="B16:B17"/>
    <mergeCell ref="C16:C17"/>
    <mergeCell ref="D16:D17"/>
    <mergeCell ref="E16:E17"/>
    <mergeCell ref="A22:A23"/>
    <mergeCell ref="B22:B23"/>
    <mergeCell ref="C22:C23"/>
    <mergeCell ref="D22:D23"/>
    <mergeCell ref="E22:E23"/>
    <mergeCell ref="D18:D20"/>
    <mergeCell ref="E18:E20"/>
    <mergeCell ref="AN22:AN23"/>
    <mergeCell ref="N22:N23"/>
    <mergeCell ref="O22:O23"/>
    <mergeCell ref="AB8:AB12"/>
    <mergeCell ref="AM8:AM12"/>
    <mergeCell ref="AB13:AB15"/>
    <mergeCell ref="AM13:AM15"/>
    <mergeCell ref="X16:X17"/>
    <mergeCell ref="Z16:Z17"/>
    <mergeCell ref="T13:T15"/>
    <mergeCell ref="AB16:AB17"/>
    <mergeCell ref="Y16:Y17"/>
    <mergeCell ref="AA13:AA15"/>
    <mergeCell ref="Z13:Z15"/>
    <mergeCell ref="U13:U15"/>
    <mergeCell ref="U16:U17"/>
    <mergeCell ref="Y8:Y11"/>
    <mergeCell ref="AA8:AA11"/>
    <mergeCell ref="AN16:AN17"/>
    <mergeCell ref="X8:X12"/>
    <mergeCell ref="AN18:AN20"/>
    <mergeCell ref="AM18:AM20"/>
    <mergeCell ref="L13:L15"/>
    <mergeCell ref="P22:P23"/>
    <mergeCell ref="Q22:Q23"/>
    <mergeCell ref="AA22:AA23"/>
    <mergeCell ref="AM22:AM23"/>
    <mergeCell ref="X22:X23"/>
    <mergeCell ref="AB22:AB23"/>
    <mergeCell ref="Q16:Q17"/>
    <mergeCell ref="M18:M20"/>
    <mergeCell ref="O18:O20"/>
    <mergeCell ref="Q18:Q20"/>
    <mergeCell ref="S18:S20"/>
    <mergeCell ref="V16:V17"/>
    <mergeCell ref="W16:W17"/>
    <mergeCell ref="AM16:AM17"/>
    <mergeCell ref="AA16:AA17"/>
    <mergeCell ref="M22:M23"/>
    <mergeCell ref="T22:T23"/>
    <mergeCell ref="U22:U23"/>
    <mergeCell ref="H16:H17"/>
    <mergeCell ref="I16:I17"/>
    <mergeCell ref="M16:M17"/>
    <mergeCell ref="T5:T7"/>
    <mergeCell ref="Z8:Z12"/>
    <mergeCell ref="S13:S15"/>
    <mergeCell ref="P13:P15"/>
    <mergeCell ref="Q13:Q15"/>
    <mergeCell ref="R13:R15"/>
    <mergeCell ref="R16:R17"/>
    <mergeCell ref="H13:H15"/>
    <mergeCell ref="I13:I15"/>
    <mergeCell ref="J13:J15"/>
    <mergeCell ref="I8:I12"/>
    <mergeCell ref="I5:I7"/>
    <mergeCell ref="R5:R7"/>
    <mergeCell ref="U5:U7"/>
    <mergeCell ref="V5:V7"/>
    <mergeCell ref="O16:O17"/>
    <mergeCell ref="P16:P17"/>
    <mergeCell ref="S16:S17"/>
    <mergeCell ref="T16:T17"/>
    <mergeCell ref="K16:K17"/>
    <mergeCell ref="L16:L17"/>
    <mergeCell ref="AT5:AT6"/>
    <mergeCell ref="AO5:AO6"/>
    <mergeCell ref="AB5:AB7"/>
    <mergeCell ref="AM5:AM7"/>
    <mergeCell ref="M13:M15"/>
    <mergeCell ref="K13:K15"/>
    <mergeCell ref="A5:A7"/>
    <mergeCell ref="B5:B7"/>
    <mergeCell ref="C5:C7"/>
    <mergeCell ref="D5:D7"/>
    <mergeCell ref="E5:E7"/>
    <mergeCell ref="Q5:Q7"/>
    <mergeCell ref="O5:O7"/>
    <mergeCell ref="P5:P7"/>
    <mergeCell ref="M5:M7"/>
    <mergeCell ref="F5:F7"/>
    <mergeCell ref="N5:N7"/>
    <mergeCell ref="J5:J7"/>
    <mergeCell ref="AN13:AN15"/>
    <mergeCell ref="V13:V15"/>
    <mergeCell ref="W13:W15"/>
    <mergeCell ref="X13:X15"/>
    <mergeCell ref="Y13:Y15"/>
    <mergeCell ref="AR5:AR6"/>
    <mergeCell ref="A1:AT1"/>
    <mergeCell ref="A2:T3"/>
    <mergeCell ref="U2:AB3"/>
    <mergeCell ref="AC2:AK2"/>
    <mergeCell ref="AM2:AO2"/>
    <mergeCell ref="AP2:AT2"/>
    <mergeCell ref="AC3:AC4"/>
    <mergeCell ref="AD3:AG3"/>
    <mergeCell ref="AH3:AH4"/>
    <mergeCell ref="AI3:AK3"/>
    <mergeCell ref="AL3:AN4"/>
    <mergeCell ref="AO3:AO4"/>
    <mergeCell ref="AP3:AQ4"/>
    <mergeCell ref="AR3:AR4"/>
    <mergeCell ref="AS3:AS4"/>
    <mergeCell ref="AT3:AT4"/>
    <mergeCell ref="G4:H4"/>
    <mergeCell ref="AJ4:AK4"/>
    <mergeCell ref="AS5:AS6"/>
    <mergeCell ref="AP5:AP6"/>
    <mergeCell ref="AQ5:AQ6"/>
    <mergeCell ref="D13:D15"/>
    <mergeCell ref="E13:E15"/>
    <mergeCell ref="F13:F15"/>
    <mergeCell ref="AN8:AN12"/>
    <mergeCell ref="X5:X7"/>
    <mergeCell ref="Y5:Y7"/>
    <mergeCell ref="W8:W11"/>
    <mergeCell ref="P8:P11"/>
    <mergeCell ref="R8:R11"/>
    <mergeCell ref="U8:U11"/>
    <mergeCell ref="S8:S12"/>
    <mergeCell ref="T8:T12"/>
    <mergeCell ref="M8:M12"/>
    <mergeCell ref="O8:O12"/>
    <mergeCell ref="Q8:Q12"/>
    <mergeCell ref="L8:L12"/>
    <mergeCell ref="N8:N11"/>
    <mergeCell ref="J8:J12"/>
    <mergeCell ref="W5:W7"/>
    <mergeCell ref="AN5:AN7"/>
    <mergeCell ref="K8:K12"/>
    <mergeCell ref="Z5:Z7"/>
    <mergeCell ref="AA5:AA7"/>
    <mergeCell ref="G5:G7"/>
    <mergeCell ref="H5:H7"/>
    <mergeCell ref="AB26:AB27"/>
    <mergeCell ref="Q29:Q30"/>
    <mergeCell ref="S29:S30"/>
    <mergeCell ref="T29:T30"/>
    <mergeCell ref="V29:V30"/>
    <mergeCell ref="X29:X30"/>
    <mergeCell ref="N13:N15"/>
    <mergeCell ref="O13:O15"/>
    <mergeCell ref="J16:J17"/>
    <mergeCell ref="Y22:Y23"/>
    <mergeCell ref="Z22:Z23"/>
    <mergeCell ref="R22:R23"/>
    <mergeCell ref="S22:S23"/>
    <mergeCell ref="V22:V23"/>
    <mergeCell ref="W22:W23"/>
    <mergeCell ref="V8:V12"/>
    <mergeCell ref="S5:S7"/>
    <mergeCell ref="K5:K7"/>
    <mergeCell ref="L5:L7"/>
    <mergeCell ref="N16:N17"/>
    <mergeCell ref="AN26:AN27"/>
    <mergeCell ref="AN29:AN30"/>
    <mergeCell ref="K29:K30"/>
    <mergeCell ref="L29:L30"/>
    <mergeCell ref="M29:M30"/>
    <mergeCell ref="O29:O30"/>
    <mergeCell ref="H26:H27"/>
    <mergeCell ref="I26:I27"/>
    <mergeCell ref="J26:J27"/>
    <mergeCell ref="AM29:AM30"/>
    <mergeCell ref="K26:K27"/>
    <mergeCell ref="L26:L27"/>
    <mergeCell ref="M26:M27"/>
    <mergeCell ref="O26:O27"/>
    <mergeCell ref="Q26:Q27"/>
    <mergeCell ref="I29:I30"/>
    <mergeCell ref="J29:J30"/>
    <mergeCell ref="Z29:Z30"/>
    <mergeCell ref="AB29:AB30"/>
    <mergeCell ref="S26:S27"/>
    <mergeCell ref="T26:T27"/>
    <mergeCell ref="V26:V27"/>
    <mergeCell ref="X26:X27"/>
    <mergeCell ref="Z26:Z27"/>
    <mergeCell ref="A29:A30"/>
    <mergeCell ref="B29:B30"/>
    <mergeCell ref="C29:C30"/>
    <mergeCell ref="D29:D30"/>
    <mergeCell ref="E29:E30"/>
    <mergeCell ref="G29:G30"/>
    <mergeCell ref="H29:H30"/>
    <mergeCell ref="A26:A27"/>
    <mergeCell ref="B26:B27"/>
    <mergeCell ref="C26:C27"/>
    <mergeCell ref="D26:D27"/>
    <mergeCell ref="E26:E27"/>
    <mergeCell ref="G26:G27"/>
    <mergeCell ref="A31:A32"/>
    <mergeCell ref="B31:B32"/>
    <mergeCell ref="C31:C32"/>
    <mergeCell ref="D31:D32"/>
    <mergeCell ref="E31:E32"/>
    <mergeCell ref="G31:G32"/>
    <mergeCell ref="H31:H32"/>
    <mergeCell ref="I31:I32"/>
    <mergeCell ref="J31:J32"/>
    <mergeCell ref="V33:V34"/>
    <mergeCell ref="X33:X34"/>
    <mergeCell ref="Z33:Z34"/>
    <mergeCell ref="K31:K32"/>
    <mergeCell ref="L31:L32"/>
    <mergeCell ref="M31:M32"/>
    <mergeCell ref="O31:O32"/>
    <mergeCell ref="Q31:Q32"/>
    <mergeCell ref="S31:S32"/>
    <mergeCell ref="T31:T32"/>
    <mergeCell ref="V31:V32"/>
    <mergeCell ref="X31:X32"/>
    <mergeCell ref="X35:X36"/>
    <mergeCell ref="Z35:Z36"/>
    <mergeCell ref="AB35:AB36"/>
    <mergeCell ref="Z31:Z32"/>
    <mergeCell ref="AB31:AB32"/>
    <mergeCell ref="AM31:AM32"/>
    <mergeCell ref="AN31:AN32"/>
    <mergeCell ref="AC31:AC32"/>
    <mergeCell ref="A33:A34"/>
    <mergeCell ref="B33:B34"/>
    <mergeCell ref="C33:C34"/>
    <mergeCell ref="D33:D34"/>
    <mergeCell ref="E33:E34"/>
    <mergeCell ref="G33:G34"/>
    <mergeCell ref="H33:H34"/>
    <mergeCell ref="I33:I34"/>
    <mergeCell ref="J33:J34"/>
    <mergeCell ref="K33:K34"/>
    <mergeCell ref="L33:L34"/>
    <mergeCell ref="M33:M34"/>
    <mergeCell ref="O33:O34"/>
    <mergeCell ref="Q33:Q34"/>
    <mergeCell ref="S33:S34"/>
    <mergeCell ref="T33:T34"/>
    <mergeCell ref="AC35:AC36"/>
    <mergeCell ref="AM35:AM36"/>
    <mergeCell ref="AN35:AN36"/>
    <mergeCell ref="AB33:AB34"/>
    <mergeCell ref="AC33:AC34"/>
    <mergeCell ref="AM33:AM34"/>
    <mergeCell ref="AN33:AN34"/>
    <mergeCell ref="A35:A36"/>
    <mergeCell ref="B35:B36"/>
    <mergeCell ref="C35:C36"/>
    <mergeCell ref="D35:D36"/>
    <mergeCell ref="E35:E36"/>
    <mergeCell ref="G35:G36"/>
    <mergeCell ref="H35:H36"/>
    <mergeCell ref="I35:I36"/>
    <mergeCell ref="J35:J36"/>
    <mergeCell ref="K35:K36"/>
    <mergeCell ref="L35:L36"/>
    <mergeCell ref="M35:M36"/>
    <mergeCell ref="O35:O36"/>
    <mergeCell ref="Q35:Q36"/>
    <mergeCell ref="S35:S36"/>
    <mergeCell ref="T35:T36"/>
    <mergeCell ref="V35:V36"/>
  </mergeCells>
  <conditionalFormatting sqref="AC8 AC16:AH16 AQ25">
    <cfRule type="containsText" dxfId="597" priority="70" operator="containsText" text="BAJA">
      <formula>NOT(ISERROR(SEARCH("BAJA",AC8)))</formula>
    </cfRule>
    <cfRule type="containsText" dxfId="596" priority="71" operator="containsText" text="MEDIA">
      <formula>NOT(ISERROR(SEARCH("MEDIA",AC8)))</formula>
    </cfRule>
    <cfRule type="containsText" dxfId="595" priority="72" operator="containsText" text="ALTA">
      <formula>NOT(ISERROR(SEARCH("ALTA",AC8)))</formula>
    </cfRule>
  </conditionalFormatting>
  <conditionalFormatting sqref="AC18:AC19 AC21:AC23 AC24:AJ24 AI22:AJ22">
    <cfRule type="containsText" dxfId="594" priority="42" operator="containsText" text="ALTA">
      <formula>NOT(ISERROR(SEARCH("ALTA",AC18)))</formula>
    </cfRule>
  </conditionalFormatting>
  <conditionalFormatting sqref="AC18:AC19 AC21:AC24 AK22:AL23">
    <cfRule type="containsText" dxfId="593" priority="40" operator="containsText" text="BAJA">
      <formula>NOT(ISERROR(SEARCH("BAJA",AC18)))</formula>
    </cfRule>
    <cfRule type="containsText" dxfId="592" priority="41" operator="containsText" text="MEDIA">
      <formula>NOT(ISERROR(SEARCH("MEDIA",AC18)))</formula>
    </cfRule>
  </conditionalFormatting>
  <conditionalFormatting sqref="AI37">
    <cfRule type="containsText" dxfId="591" priority="8" operator="containsText" text="ALTA">
      <formula>NOT(ISERROR(SEARCH("ALTA",AI37)))</formula>
    </cfRule>
    <cfRule type="containsText" dxfId="590" priority="8" operator="containsText" text="MEDIA">
      <formula>NOT(ISERROR(SEARCH("MEDIA",AI37)))</formula>
    </cfRule>
    <cfRule type="containsText" dxfId="589" priority="8" operator="containsText" text="BAJA">
      <formula>NOT(ISERROR(SEARCH("BAJA",AI37)))</formula>
    </cfRule>
  </conditionalFormatting>
  <conditionalFormatting sqref="AI18:AJ18 AI21:AJ21">
    <cfRule type="containsText" dxfId="588" priority="60" operator="containsText" text="MEDIA">
      <formula>NOT(ISERROR(SEARCH("MEDIA",AI18)))</formula>
    </cfRule>
    <cfRule type="containsText" dxfId="587" priority="59" operator="containsText" text="BAJA">
      <formula>NOT(ISERROR(SEARCH("BAJA",AI18)))</formula>
    </cfRule>
  </conditionalFormatting>
  <conditionalFormatting sqref="AI25:AL25">
    <cfRule type="containsText" dxfId="586" priority="27" operator="containsText" text="BAJA">
      <formula>NOT(ISERROR(SEARCH("BAJA",AI25)))</formula>
    </cfRule>
    <cfRule type="containsText" dxfId="585" priority="28" operator="containsText" text="MEDIA">
      <formula>NOT(ISERROR(SEARCH("MEDIA",AI25)))</formula>
    </cfRule>
    <cfRule type="containsText" dxfId="584" priority="29" operator="containsText" text="ALTA">
      <formula>NOT(ISERROR(SEARCH("ALTA",AI25)))</formula>
    </cfRule>
  </conditionalFormatting>
  <conditionalFormatting sqref="AJ8:AJ9">
    <cfRule type="containsText" dxfId="583" priority="68" operator="containsText" text="MEDIA">
      <formula>NOT(ISERROR(SEARCH("MEDIA",AJ8)))</formula>
    </cfRule>
    <cfRule type="containsText" dxfId="582" priority="67" operator="containsText" text="BAJA">
      <formula>NOT(ISERROR(SEARCH("BAJA",AJ8)))</formula>
    </cfRule>
    <cfRule type="containsText" dxfId="581" priority="69" operator="containsText" text="ALTA">
      <formula>NOT(ISERROR(SEARCH("ALTA",AJ8)))</formula>
    </cfRule>
  </conditionalFormatting>
  <conditionalFormatting sqref="AJ13">
    <cfRule type="containsText" dxfId="580" priority="66" operator="containsText" text="ALTA">
      <formula>NOT(ISERROR(SEARCH("ALTA",AJ13)))</formula>
    </cfRule>
    <cfRule type="containsText" dxfId="579" priority="65" operator="containsText" text="MEDIA">
      <formula>NOT(ISERROR(SEARCH("MEDIA",AJ13)))</formula>
    </cfRule>
    <cfRule type="containsText" dxfId="578" priority="64" operator="containsText" text="BAJA">
      <formula>NOT(ISERROR(SEARCH("BAJA",AJ13)))</formula>
    </cfRule>
  </conditionalFormatting>
  <conditionalFormatting sqref="AJ16">
    <cfRule type="containsText" dxfId="577" priority="61" operator="containsText" text="BAJA">
      <formula>NOT(ISERROR(SEARCH("BAJA",AJ16)))</formula>
    </cfRule>
    <cfRule type="containsText" dxfId="576" priority="63" operator="containsText" text="ALTA">
      <formula>NOT(ISERROR(SEARCH("ALTA",AJ16)))</formula>
    </cfRule>
    <cfRule type="containsText" dxfId="575" priority="62" operator="containsText" text="MEDIA">
      <formula>NOT(ISERROR(SEARCH("MEDIA",AJ16)))</formula>
    </cfRule>
  </conditionalFormatting>
  <conditionalFormatting sqref="AJ18:AJ20">
    <cfRule type="containsText" dxfId="574" priority="58" operator="containsText" text="ALTA">
      <formula>NOT(ISERROR(SEARCH("ALTA",AJ18)))</formula>
    </cfRule>
  </conditionalFormatting>
  <conditionalFormatting sqref="AJ19:AJ20">
    <cfRule type="containsText" dxfId="573" priority="57" operator="containsText" text="MEDIA">
      <formula>NOT(ISERROR(SEARCH("MEDIA",AJ19)))</formula>
    </cfRule>
    <cfRule type="containsText" dxfId="572" priority="56" operator="containsText" text="BAJA">
      <formula>NOT(ISERROR(SEARCH("BAJA",AJ19)))</formula>
    </cfRule>
  </conditionalFormatting>
  <conditionalFormatting sqref="AJ21:AJ23">
    <cfRule type="containsText" dxfId="571" priority="52" operator="containsText" text="ALTA">
      <formula>NOT(ISERROR(SEARCH("ALTA",AJ21)))</formula>
    </cfRule>
  </conditionalFormatting>
  <conditionalFormatting sqref="AJ22:AJ24">
    <cfRule type="containsText" dxfId="570" priority="43" operator="containsText" text="BAJA">
      <formula>NOT(ISERROR(SEARCH("BAJA",AJ22)))</formula>
    </cfRule>
    <cfRule type="containsText" dxfId="569" priority="44" operator="containsText" text="MEDIA">
      <formula>NOT(ISERROR(SEARCH("MEDIA",AJ22)))</formula>
    </cfRule>
  </conditionalFormatting>
  <conditionalFormatting sqref="AK5:AL21">
    <cfRule type="containsText" dxfId="568" priority="53" operator="containsText" text="BAJA">
      <formula>NOT(ISERROR(SEARCH("BAJA",AK5)))</formula>
    </cfRule>
    <cfRule type="containsText" dxfId="567" priority="54" operator="containsText" text="MEDIA">
      <formula>NOT(ISERROR(SEARCH("MEDIA",AK5)))</formula>
    </cfRule>
    <cfRule type="containsText" dxfId="566" priority="55" operator="containsText" text="ALTA">
      <formula>NOT(ISERROR(SEARCH("ALTA",AK5)))</formula>
    </cfRule>
  </conditionalFormatting>
  <conditionalFormatting sqref="AK22:AL24">
    <cfRule type="containsText" dxfId="565" priority="51" operator="containsText" text="ALTA">
      <formula>NOT(ISERROR(SEARCH("ALTA",AK22)))</formula>
    </cfRule>
  </conditionalFormatting>
  <conditionalFormatting sqref="AK24:AL24">
    <cfRule type="containsText" dxfId="564" priority="50" operator="containsText" text="MEDIA">
      <formula>NOT(ISERROR(SEARCH("MEDIA",AK24)))</formula>
    </cfRule>
    <cfRule type="containsText" dxfId="563" priority="49" operator="containsText" text="BAJA">
      <formula>NOT(ISERROR(SEARCH("BAJA",AK24)))</formula>
    </cfRule>
  </conditionalFormatting>
  <conditionalFormatting sqref="AL5:AL24">
    <cfRule type="cellIs" dxfId="562" priority="47" operator="between">
      <formula>26%</formula>
      <formula>50%</formula>
    </cfRule>
    <cfRule type="cellIs" dxfId="561" priority="46" operator="between">
      <formula>51%</formula>
      <formula>75%</formula>
    </cfRule>
    <cfRule type="cellIs" dxfId="560" priority="45" operator="greaterThan">
      <formula>75%</formula>
    </cfRule>
    <cfRule type="cellIs" dxfId="559" priority="48" operator="between">
      <formula>0%</formula>
      <formula>25%</formula>
    </cfRule>
  </conditionalFormatting>
  <conditionalFormatting sqref="AL25">
    <cfRule type="cellIs" dxfId="558" priority="25" operator="between">
      <formula>26%</formula>
      <formula>50%</formula>
    </cfRule>
    <cfRule type="cellIs" dxfId="557" priority="24" operator="between">
      <formula>51%</formula>
      <formula>75%</formula>
    </cfRule>
    <cfRule type="cellIs" dxfId="556" priority="23" operator="greaterThan">
      <formula>75%</formula>
    </cfRule>
    <cfRule type="cellIs" dxfId="555" priority="26" operator="between">
      <formula>0%</formula>
      <formula>25%</formula>
    </cfRule>
  </conditionalFormatting>
  <conditionalFormatting sqref="AL37:AM37">
    <cfRule type="cellIs" dxfId="554" priority="4" operator="greaterThan">
      <formula>75%</formula>
    </cfRule>
    <cfRule type="containsText" dxfId="553" priority="10" operator="containsText" text="ALTA">
      <formula>NOT(ISERROR(SEARCH("ALTA",AL37)))</formula>
    </cfRule>
    <cfRule type="containsText" dxfId="552" priority="9" operator="containsText" text="MEDIA">
      <formula>NOT(ISERROR(SEARCH("MEDIA",AL37)))</formula>
    </cfRule>
    <cfRule type="cellIs" dxfId="551" priority="7" operator="between">
      <formula>0%</formula>
      <formula>25%</formula>
    </cfRule>
    <cfRule type="cellIs" dxfId="550" priority="6" operator="between">
      <formula>26%</formula>
      <formula>50%</formula>
    </cfRule>
    <cfRule type="cellIs" dxfId="549" priority="5" operator="between">
      <formula>51%</formula>
      <formula>75%</formula>
    </cfRule>
    <cfRule type="containsText" dxfId="548" priority="73" operator="containsText" text="BAJA">
      <formula>NOT(ISERROR(SEARCH("BAJA",AL37)))</formula>
    </cfRule>
  </conditionalFormatting>
  <dataValidations count="16">
    <dataValidation type="list" allowBlank="1" showInputMessage="1" showErrorMessage="1" sqref="AF26:AF31 AF33 AF35" xr:uid="{00000000-0002-0000-0C00-00000E000000}">
      <formula1>INDIRECT("IMPL[IMPLEMENTACION]")</formula1>
    </dataValidation>
    <dataValidation type="list" allowBlank="1" showInputMessage="1" showErrorMessage="1" sqref="AD26:AD31 AD33 AD35" xr:uid="{00000000-0002-0000-0C00-00000D000000}">
      <formula1>INDIRECT("CONT[CONTROL]")</formula1>
    </dataValidation>
    <dataValidation type="list" allowBlank="1" showInputMessage="1" showErrorMessage="1" sqref="B26 B28:B29 B31 B33 B35" xr:uid="{00000000-0002-0000-0C00-00000C000000}">
      <formula1>INDIRECT("PROC[PROCESOS]")</formula1>
    </dataValidation>
    <dataValidation type="list" allowBlank="1" showInputMessage="1" showErrorMessage="1" sqref="D26 D28:D29 D33 D31 D35" xr:uid="{00000000-0002-0000-0C00-00000B000000}">
      <formula1>INDIRECT("FACT[FACTOR]")</formula1>
    </dataValidation>
    <dataValidation type="list" allowBlank="1" showInputMessage="1" showErrorMessage="1" sqref="E26 E28:E29" xr:uid="{00000000-0002-0000-0C00-00000A000000}">
      <formula1>INDIRECT("CLAS[CLASIFICACION]")</formula1>
    </dataValidation>
    <dataValidation type="list" allowBlank="1" showInputMessage="1" showErrorMessage="1" sqref="J26 J28:J29" xr:uid="{00000000-0002-0000-0C00-000009000000}">
      <formula1>INDIRECT("PERI[PERIODICIDAD]")</formula1>
    </dataValidation>
    <dataValidation type="list" allowBlank="1" showInputMessage="1" showErrorMessage="1" sqref="M26 M28:M29 M31 M33 M35" xr:uid="{00000000-0002-0000-0C00-000008000000}">
      <formula1>INDIRECT("ECON[ECONO]")</formula1>
    </dataValidation>
    <dataValidation type="list" allowBlank="1" showInputMessage="1" showErrorMessage="1" sqref="O26 O28:O29 O31 O33 O35" xr:uid="{00000000-0002-0000-0C00-000007000000}">
      <formula1>INDIRECT("REPU[REPUT]")</formula1>
    </dataValidation>
    <dataValidation type="list" allowBlank="1" showInputMessage="1" showErrorMessage="1" sqref="Q26 Q28:Q29 Q31 Q33 Q35" xr:uid="{00000000-0002-0000-0C00-000006000000}">
      <formula1>INDIRECT("OPER[OPER]")</formula1>
    </dataValidation>
    <dataValidation type="list" allowBlank="1" showInputMessage="1" showErrorMessage="1" sqref="S26 S28:S29 S31 S33 S35" xr:uid="{00000000-0002-0000-0C00-000005000000}">
      <formula1>INDIRECT("ACTI[ACTIVO]")</formula1>
    </dataValidation>
    <dataValidation type="list" allowBlank="1" showInputMessage="1" showErrorMessage="1" sqref="T26 T28:T29 T31 T33 T35" xr:uid="{00000000-0002-0000-0C00-000004000000}">
      <formula1>INDIRECT("CRIT[CRITERIO]")</formula1>
    </dataValidation>
    <dataValidation type="list" allowBlank="1" showInputMessage="1" showErrorMessage="1" sqref="AI26:AI31 AI33 AI35" xr:uid="{00000000-0002-0000-0C00-000003000000}">
      <formula1>INDIRECT("DOCU[DOCUMENTADO]")</formula1>
    </dataValidation>
    <dataValidation type="list" allowBlank="1" showInputMessage="1" showErrorMessage="1" sqref="AN26 AN28:AN29 AN31 AN33 AN35" xr:uid="{00000000-0002-0000-0C00-000002000000}">
      <formula1>INDIRECT("TRAT[TRATAMIENTO]")</formula1>
    </dataValidation>
    <dataValidation type="list" allowBlank="1" showInputMessage="1" showErrorMessage="1" sqref="A5 A8 A21:A22 A13 A16 A18 A28:A29 A31 A33 A35 A24:A26 A37" xr:uid="{00000000-0002-0000-0C00-000000000000}">
      <formula1>"SI,NO"</formula1>
    </dataValidation>
    <dataValidation type="list" allowBlank="1" showInputMessage="1" showErrorMessage="1" sqref="AF5:AF25 AF37" xr:uid="{00000000-0002-0000-0C00-000001000000}">
      <formula1>"Manual,Automático"</formula1>
    </dataValidation>
    <dataValidation type="list" allowBlank="1" showInputMessage="1" showErrorMessage="1" sqref="AI37" xr:uid="{38997A8A-9046-46AF-8ADE-71DC8F527127}">
      <formula1>"Confiable,No confiable"</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E372-5F4B-44D8-BEB4-E089D8792A4A}">
  <dimension ref="A1:AS22"/>
  <sheetViews>
    <sheetView topLeftCell="AG1" zoomScale="81" zoomScaleNormal="89" workbookViewId="0">
      <pane ySplit="3" topLeftCell="A4" activePane="bottomLeft" state="frozen"/>
      <selection activeCell="AB16" sqref="AB16"/>
      <selection pane="bottomLeft" activeCell="AR1" sqref="AR1:AS1"/>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1" hidden="1" customWidth="1"/>
    <col min="24" max="24" width="16" style="2" customWidth="1"/>
    <col min="25" max="25" width="5.7109375" style="21" hidden="1" customWidth="1"/>
    <col min="26" max="26" width="16.85546875" style="2" bestFit="1" customWidth="1"/>
    <col min="27" max="27" width="5.42578125" style="2" hidden="1" customWidth="1"/>
    <col min="28" max="28" width="33.28515625" style="2" customWidth="1"/>
    <col min="29" max="29" width="67.28515625" style="2" customWidth="1"/>
    <col min="30" max="30" width="10.85546875" style="2" customWidth="1"/>
    <col min="31" max="31" width="8.42578125" style="21" customWidth="1"/>
    <col min="32" max="32" width="20.28515625" style="21" customWidth="1"/>
    <col min="33" max="33" width="7" style="21" customWidth="1"/>
    <col min="34" max="34" width="14.140625" style="21" customWidth="1"/>
    <col min="35" max="35" width="13.7109375" style="6" customWidth="1"/>
    <col min="36" max="36" width="33.4257812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21.7109375" style="4" customWidth="1"/>
    <col min="44" max="193" width="11.42578125" style="1"/>
    <col min="194" max="194" width="21.85546875" style="1" customWidth="1"/>
    <col min="195" max="195" width="13.85546875" style="1" customWidth="1"/>
    <col min="196" max="196" width="38.7109375" style="1" customWidth="1"/>
    <col min="197" max="197" width="3" style="1" bestFit="1" customWidth="1"/>
    <col min="198" max="198" width="32.28515625" style="1" customWidth="1"/>
    <col min="199" max="199" width="46.28515625" style="1" customWidth="1"/>
    <col min="200" max="200" width="19" style="1" customWidth="1"/>
    <col min="201" max="201" width="0" style="1" hidden="1" customWidth="1"/>
    <col min="202" max="202" width="17.7109375" style="1" customWidth="1"/>
    <col min="203" max="203" width="0" style="1" hidden="1" customWidth="1"/>
    <col min="204" max="204" width="22.28515625" style="1" customWidth="1"/>
    <col min="205" max="205" width="5.28515625" style="1" customWidth="1"/>
    <col min="206" max="206" width="36.28515625" style="1" customWidth="1"/>
    <col min="207" max="207" width="5.7109375" style="1" customWidth="1"/>
    <col min="208" max="208" width="0" style="1" hidden="1" customWidth="1"/>
    <col min="209" max="209" width="20.7109375" style="1" customWidth="1"/>
    <col min="210" max="210" width="4.85546875" style="1" customWidth="1"/>
    <col min="211" max="211" width="0" style="1" hidden="1" customWidth="1"/>
    <col min="212" max="212" width="24.7109375" style="1" customWidth="1"/>
    <col min="213" max="213" width="12.28515625" style="1" customWidth="1"/>
    <col min="214" max="214" width="0" style="1" hidden="1" customWidth="1"/>
    <col min="215" max="215" width="3.42578125" style="1" customWidth="1"/>
    <col min="216" max="216" width="0" style="1" hidden="1" customWidth="1"/>
    <col min="217" max="217" width="17.7109375" style="1" customWidth="1"/>
    <col min="218" max="218" width="3.42578125" style="1" customWidth="1"/>
    <col min="219" max="219" width="0" style="1" hidden="1" customWidth="1"/>
    <col min="220" max="220" width="23.7109375" style="1" customWidth="1"/>
    <col min="221" max="221" width="10" style="1" customWidth="1"/>
    <col min="222" max="222" width="0" style="1" hidden="1" customWidth="1"/>
    <col min="223" max="224" width="14.7109375" style="1" customWidth="1"/>
    <col min="225" max="225" width="12.85546875" style="1" customWidth="1"/>
    <col min="226" max="226" width="3.28515625" style="1" customWidth="1"/>
    <col min="227" max="227" width="30.28515625" style="1" customWidth="1"/>
    <col min="228" max="228" width="5" style="1" customWidth="1"/>
    <col min="229" max="229" width="0" style="1" hidden="1" customWidth="1"/>
    <col min="230" max="230" width="14.28515625" style="1" customWidth="1"/>
    <col min="231" max="231" width="5.7109375" style="1" customWidth="1"/>
    <col min="232" max="232" width="0" style="1" hidden="1" customWidth="1"/>
    <col min="233" max="233" width="17.28515625" style="1" customWidth="1"/>
    <col min="234" max="234" width="12.7109375" style="1" customWidth="1"/>
    <col min="235" max="235" width="0" style="1" hidden="1" customWidth="1"/>
    <col min="236" max="236" width="5.28515625" style="1" customWidth="1"/>
    <col min="237" max="237" width="0" style="1" hidden="1" customWidth="1"/>
    <col min="238" max="238" width="17" style="1" customWidth="1"/>
    <col min="239" max="239" width="6.28515625" style="1" customWidth="1"/>
    <col min="240" max="240" width="0" style="1" hidden="1" customWidth="1"/>
    <col min="241" max="241" width="14.28515625" style="1" customWidth="1"/>
    <col min="242" max="242" width="7.5703125" style="1" customWidth="1"/>
    <col min="243" max="243" width="0" style="1" hidden="1" customWidth="1"/>
    <col min="244" max="245" width="14.28515625" style="1" customWidth="1"/>
    <col min="246" max="246" width="20.85546875" style="1" customWidth="1"/>
    <col min="247" max="247" width="14.42578125" style="1" customWidth="1"/>
    <col min="248" max="248" width="15" style="1" customWidth="1"/>
    <col min="249" max="249" width="2.7109375" style="1" customWidth="1"/>
    <col min="250" max="250" width="11.7109375" style="1" customWidth="1"/>
    <col min="251" max="251" width="11.5703125" style="1" customWidth="1"/>
    <col min="252" max="252" width="2.28515625" style="1" customWidth="1"/>
    <col min="253" max="253" width="41" style="1" customWidth="1"/>
    <col min="254" max="254" width="14.28515625" style="1" customWidth="1"/>
    <col min="255" max="256" width="11.5703125" style="1" customWidth="1"/>
    <col min="257" max="257" width="21.85546875" style="1" customWidth="1"/>
    <col min="258" max="449" width="11.42578125" style="1"/>
    <col min="450" max="450" width="21.85546875" style="1" customWidth="1"/>
    <col min="451" max="451" width="13.85546875" style="1" customWidth="1"/>
    <col min="452" max="452" width="38.7109375" style="1" customWidth="1"/>
    <col min="453" max="453" width="3" style="1" bestFit="1" customWidth="1"/>
    <col min="454" max="454" width="32.28515625" style="1" customWidth="1"/>
    <col min="455" max="455" width="46.28515625" style="1" customWidth="1"/>
    <col min="456" max="456" width="19" style="1" customWidth="1"/>
    <col min="457" max="457" width="0" style="1" hidden="1" customWidth="1"/>
    <col min="458" max="458" width="17.7109375" style="1" customWidth="1"/>
    <col min="459" max="459" width="0" style="1" hidden="1" customWidth="1"/>
    <col min="460" max="460" width="22.28515625" style="1" customWidth="1"/>
    <col min="461" max="461" width="5.28515625" style="1" customWidth="1"/>
    <col min="462" max="462" width="36.28515625" style="1" customWidth="1"/>
    <col min="463" max="463" width="5.7109375" style="1" customWidth="1"/>
    <col min="464" max="464" width="0" style="1" hidden="1" customWidth="1"/>
    <col min="465" max="465" width="20.7109375" style="1" customWidth="1"/>
    <col min="466" max="466" width="4.85546875" style="1" customWidth="1"/>
    <col min="467" max="467" width="0" style="1" hidden="1" customWidth="1"/>
    <col min="468" max="468" width="24.7109375" style="1" customWidth="1"/>
    <col min="469" max="469" width="12.28515625" style="1" customWidth="1"/>
    <col min="470" max="470" width="0" style="1" hidden="1" customWidth="1"/>
    <col min="471" max="471" width="3.42578125" style="1" customWidth="1"/>
    <col min="472" max="472" width="0" style="1" hidden="1" customWidth="1"/>
    <col min="473" max="473" width="17.7109375" style="1" customWidth="1"/>
    <col min="474" max="474" width="3.42578125" style="1" customWidth="1"/>
    <col min="475" max="475" width="0" style="1" hidden="1" customWidth="1"/>
    <col min="476" max="476" width="23.7109375" style="1" customWidth="1"/>
    <col min="477" max="477" width="10" style="1" customWidth="1"/>
    <col min="478" max="478" width="0" style="1" hidden="1" customWidth="1"/>
    <col min="479" max="480" width="14.7109375" style="1" customWidth="1"/>
    <col min="481" max="481" width="12.85546875" style="1" customWidth="1"/>
    <col min="482" max="482" width="3.28515625" style="1" customWidth="1"/>
    <col min="483" max="483" width="30.28515625" style="1" customWidth="1"/>
    <col min="484" max="484" width="5" style="1" customWidth="1"/>
    <col min="485" max="485" width="0" style="1" hidden="1" customWidth="1"/>
    <col min="486" max="486" width="14.28515625" style="1" customWidth="1"/>
    <col min="487" max="487" width="5.7109375" style="1" customWidth="1"/>
    <col min="488" max="488" width="0" style="1" hidden="1" customWidth="1"/>
    <col min="489" max="489" width="17.28515625" style="1" customWidth="1"/>
    <col min="490" max="490" width="12.7109375" style="1" customWidth="1"/>
    <col min="491" max="491" width="0" style="1" hidden="1" customWidth="1"/>
    <col min="492" max="492" width="5.28515625" style="1" customWidth="1"/>
    <col min="493" max="493" width="0" style="1" hidden="1" customWidth="1"/>
    <col min="494" max="494" width="17" style="1" customWidth="1"/>
    <col min="495" max="495" width="6.28515625" style="1" customWidth="1"/>
    <col min="496" max="496" width="0" style="1" hidden="1" customWidth="1"/>
    <col min="497" max="497" width="14.28515625" style="1" customWidth="1"/>
    <col min="498" max="498" width="7.5703125" style="1" customWidth="1"/>
    <col min="499" max="499" width="0" style="1" hidden="1" customWidth="1"/>
    <col min="500" max="501" width="14.28515625" style="1" customWidth="1"/>
    <col min="502" max="502" width="20.85546875" style="1" customWidth="1"/>
    <col min="503" max="503" width="14.42578125" style="1" customWidth="1"/>
    <col min="504" max="504" width="15" style="1" customWidth="1"/>
    <col min="505" max="505" width="2.7109375" style="1" customWidth="1"/>
    <col min="506" max="506" width="11.7109375" style="1" customWidth="1"/>
    <col min="507" max="507" width="11.5703125" style="1" customWidth="1"/>
    <col min="508" max="508" width="2.28515625" style="1" customWidth="1"/>
    <col min="509" max="509" width="41" style="1" customWidth="1"/>
    <col min="510" max="510" width="14.28515625" style="1" customWidth="1"/>
    <col min="511" max="512" width="11.5703125" style="1" customWidth="1"/>
    <col min="513" max="513" width="21.85546875" style="1" customWidth="1"/>
    <col min="514" max="705" width="11.42578125" style="1"/>
    <col min="706" max="706" width="21.85546875" style="1" customWidth="1"/>
    <col min="707" max="707" width="13.85546875" style="1" customWidth="1"/>
    <col min="708" max="708" width="38.7109375" style="1" customWidth="1"/>
    <col min="709" max="709" width="3" style="1" bestFit="1" customWidth="1"/>
    <col min="710" max="710" width="32.28515625" style="1" customWidth="1"/>
    <col min="711" max="711" width="46.28515625" style="1" customWidth="1"/>
    <col min="712" max="712" width="19" style="1" customWidth="1"/>
    <col min="713" max="713" width="0" style="1" hidden="1" customWidth="1"/>
    <col min="714" max="714" width="17.7109375" style="1" customWidth="1"/>
    <col min="715" max="715" width="0" style="1" hidden="1" customWidth="1"/>
    <col min="716" max="716" width="22.28515625" style="1" customWidth="1"/>
    <col min="717" max="717" width="5.28515625" style="1" customWidth="1"/>
    <col min="718" max="718" width="36.28515625" style="1" customWidth="1"/>
    <col min="719" max="719" width="5.7109375" style="1" customWidth="1"/>
    <col min="720" max="720" width="0" style="1" hidden="1" customWidth="1"/>
    <col min="721" max="721" width="20.7109375" style="1" customWidth="1"/>
    <col min="722" max="722" width="4.85546875" style="1" customWidth="1"/>
    <col min="723" max="723" width="0" style="1" hidden="1" customWidth="1"/>
    <col min="724" max="724" width="24.7109375" style="1" customWidth="1"/>
    <col min="725" max="725" width="12.28515625" style="1" customWidth="1"/>
    <col min="726" max="726" width="0" style="1" hidden="1" customWidth="1"/>
    <col min="727" max="727" width="3.42578125" style="1" customWidth="1"/>
    <col min="728" max="728" width="0" style="1" hidden="1" customWidth="1"/>
    <col min="729" max="729" width="17.7109375" style="1" customWidth="1"/>
    <col min="730" max="730" width="3.42578125" style="1" customWidth="1"/>
    <col min="731" max="731" width="0" style="1" hidden="1" customWidth="1"/>
    <col min="732" max="732" width="23.7109375" style="1" customWidth="1"/>
    <col min="733" max="733" width="10" style="1" customWidth="1"/>
    <col min="734" max="734" width="0" style="1" hidden="1" customWidth="1"/>
    <col min="735" max="736" width="14.7109375" style="1" customWidth="1"/>
    <col min="737" max="737" width="12.85546875" style="1" customWidth="1"/>
    <col min="738" max="738" width="3.28515625" style="1" customWidth="1"/>
    <col min="739" max="739" width="30.28515625" style="1" customWidth="1"/>
    <col min="740" max="740" width="5" style="1" customWidth="1"/>
    <col min="741" max="741" width="0" style="1" hidden="1" customWidth="1"/>
    <col min="742" max="742" width="14.28515625" style="1" customWidth="1"/>
    <col min="743" max="743" width="5.7109375" style="1" customWidth="1"/>
    <col min="744" max="744" width="0" style="1" hidden="1" customWidth="1"/>
    <col min="745" max="745" width="17.28515625" style="1" customWidth="1"/>
    <col min="746" max="746" width="12.7109375" style="1" customWidth="1"/>
    <col min="747" max="747" width="0" style="1" hidden="1" customWidth="1"/>
    <col min="748" max="748" width="5.28515625" style="1" customWidth="1"/>
    <col min="749" max="749" width="0" style="1" hidden="1" customWidth="1"/>
    <col min="750" max="750" width="17" style="1" customWidth="1"/>
    <col min="751" max="751" width="6.28515625" style="1" customWidth="1"/>
    <col min="752" max="752" width="0" style="1" hidden="1" customWidth="1"/>
    <col min="753" max="753" width="14.28515625" style="1" customWidth="1"/>
    <col min="754" max="754" width="7.5703125" style="1" customWidth="1"/>
    <col min="755" max="755" width="0" style="1" hidden="1" customWidth="1"/>
    <col min="756" max="757" width="14.28515625" style="1" customWidth="1"/>
    <col min="758" max="758" width="20.85546875" style="1" customWidth="1"/>
    <col min="759" max="759" width="14.42578125" style="1" customWidth="1"/>
    <col min="760" max="760" width="15" style="1" customWidth="1"/>
    <col min="761" max="761" width="2.7109375" style="1" customWidth="1"/>
    <col min="762" max="762" width="11.7109375" style="1" customWidth="1"/>
    <col min="763" max="763" width="11.5703125" style="1" customWidth="1"/>
    <col min="764" max="764" width="2.28515625" style="1" customWidth="1"/>
    <col min="765" max="765" width="41" style="1" customWidth="1"/>
    <col min="766" max="766" width="14.28515625" style="1" customWidth="1"/>
    <col min="767" max="768" width="11.5703125" style="1" customWidth="1"/>
    <col min="769" max="769" width="21.85546875" style="1" customWidth="1"/>
    <col min="770" max="961" width="11.42578125" style="1"/>
    <col min="962" max="962" width="21.85546875" style="1" customWidth="1"/>
    <col min="963" max="963" width="13.85546875" style="1" customWidth="1"/>
    <col min="964" max="964" width="38.7109375" style="1" customWidth="1"/>
    <col min="965" max="965" width="3" style="1" bestFit="1" customWidth="1"/>
    <col min="966" max="966" width="32.28515625" style="1" customWidth="1"/>
    <col min="967" max="967" width="46.28515625" style="1" customWidth="1"/>
    <col min="968" max="968" width="19" style="1" customWidth="1"/>
    <col min="969" max="969" width="0" style="1" hidden="1" customWidth="1"/>
    <col min="970" max="970" width="17.7109375" style="1" customWidth="1"/>
    <col min="971" max="971" width="0" style="1" hidden="1" customWidth="1"/>
    <col min="972" max="972" width="22.28515625" style="1" customWidth="1"/>
    <col min="973" max="973" width="5.28515625" style="1" customWidth="1"/>
    <col min="974" max="974" width="36.28515625" style="1" customWidth="1"/>
    <col min="975" max="975" width="5.7109375" style="1" customWidth="1"/>
    <col min="976" max="976" width="0" style="1" hidden="1" customWidth="1"/>
    <col min="977" max="977" width="20.7109375" style="1" customWidth="1"/>
    <col min="978" max="978" width="4.85546875" style="1" customWidth="1"/>
    <col min="979" max="979" width="0" style="1" hidden="1" customWidth="1"/>
    <col min="980" max="980" width="24.7109375" style="1" customWidth="1"/>
    <col min="981" max="981" width="12.28515625" style="1" customWidth="1"/>
    <col min="982" max="982" width="0" style="1" hidden="1" customWidth="1"/>
    <col min="983" max="983" width="3.42578125" style="1" customWidth="1"/>
    <col min="984" max="984" width="0" style="1" hidden="1" customWidth="1"/>
    <col min="985" max="985" width="17.7109375" style="1" customWidth="1"/>
    <col min="986" max="986" width="3.42578125" style="1" customWidth="1"/>
    <col min="987" max="987" width="0" style="1" hidden="1" customWidth="1"/>
    <col min="988" max="988" width="23.7109375" style="1" customWidth="1"/>
    <col min="989" max="989" width="10" style="1" customWidth="1"/>
    <col min="990" max="990" width="0" style="1" hidden="1" customWidth="1"/>
    <col min="991" max="992" width="14.7109375" style="1" customWidth="1"/>
    <col min="993" max="993" width="12.85546875" style="1" customWidth="1"/>
    <col min="994" max="994" width="3.28515625" style="1" customWidth="1"/>
    <col min="995" max="995" width="30.28515625" style="1" customWidth="1"/>
    <col min="996" max="996" width="5" style="1" customWidth="1"/>
    <col min="997" max="997" width="0" style="1" hidden="1" customWidth="1"/>
    <col min="998" max="998" width="14.28515625" style="1" customWidth="1"/>
    <col min="999" max="999" width="5.7109375" style="1" customWidth="1"/>
    <col min="1000" max="1000" width="0" style="1" hidden="1" customWidth="1"/>
    <col min="1001" max="1001" width="17.28515625" style="1" customWidth="1"/>
    <col min="1002" max="1002" width="12.7109375" style="1" customWidth="1"/>
    <col min="1003" max="1003" width="0" style="1" hidden="1" customWidth="1"/>
    <col min="1004" max="1004" width="5.28515625" style="1" customWidth="1"/>
    <col min="1005" max="1005" width="0" style="1" hidden="1" customWidth="1"/>
    <col min="1006" max="1006" width="17" style="1" customWidth="1"/>
    <col min="1007" max="1007" width="6.28515625" style="1" customWidth="1"/>
    <col min="1008" max="1008" width="0" style="1" hidden="1" customWidth="1"/>
    <col min="1009" max="1009" width="14.28515625" style="1" customWidth="1"/>
    <col min="1010" max="1010" width="7.5703125" style="1" customWidth="1"/>
    <col min="1011" max="1011" width="0" style="1" hidden="1" customWidth="1"/>
    <col min="1012" max="1013" width="14.28515625" style="1" customWidth="1"/>
    <col min="1014" max="1014" width="20.85546875" style="1" customWidth="1"/>
    <col min="1015" max="1015" width="14.42578125" style="1" customWidth="1"/>
    <col min="1016" max="1016" width="15" style="1" customWidth="1"/>
    <col min="1017" max="1017" width="2.7109375" style="1" customWidth="1"/>
    <col min="1018" max="1018" width="11.7109375" style="1" customWidth="1"/>
    <col min="1019" max="1019" width="11.5703125" style="1" customWidth="1"/>
    <col min="1020" max="1020" width="2.28515625" style="1" customWidth="1"/>
    <col min="1021" max="1021" width="41" style="1" customWidth="1"/>
    <col min="1022" max="1022" width="14.28515625" style="1" customWidth="1"/>
    <col min="1023" max="1024" width="11.5703125" style="1" customWidth="1"/>
    <col min="1025" max="1025" width="21.85546875" style="1" customWidth="1"/>
    <col min="1026" max="1217" width="11.42578125" style="1"/>
    <col min="1218" max="1218" width="21.85546875" style="1" customWidth="1"/>
    <col min="1219" max="1219" width="13.85546875" style="1" customWidth="1"/>
    <col min="1220" max="1220" width="38.7109375" style="1" customWidth="1"/>
    <col min="1221" max="1221" width="3" style="1" bestFit="1" customWidth="1"/>
    <col min="1222" max="1222" width="32.28515625" style="1" customWidth="1"/>
    <col min="1223" max="1223" width="46.28515625" style="1" customWidth="1"/>
    <col min="1224" max="1224" width="19" style="1" customWidth="1"/>
    <col min="1225" max="1225" width="0" style="1" hidden="1" customWidth="1"/>
    <col min="1226" max="1226" width="17.7109375" style="1" customWidth="1"/>
    <col min="1227" max="1227" width="0" style="1" hidden="1" customWidth="1"/>
    <col min="1228" max="1228" width="22.28515625" style="1" customWidth="1"/>
    <col min="1229" max="1229" width="5.28515625" style="1" customWidth="1"/>
    <col min="1230" max="1230" width="36.28515625" style="1" customWidth="1"/>
    <col min="1231" max="1231" width="5.7109375" style="1" customWidth="1"/>
    <col min="1232" max="1232" width="0" style="1" hidden="1" customWidth="1"/>
    <col min="1233" max="1233" width="20.7109375" style="1" customWidth="1"/>
    <col min="1234" max="1234" width="4.85546875" style="1" customWidth="1"/>
    <col min="1235" max="1235" width="0" style="1" hidden="1" customWidth="1"/>
    <col min="1236" max="1236" width="24.7109375" style="1" customWidth="1"/>
    <col min="1237" max="1237" width="12.28515625" style="1" customWidth="1"/>
    <col min="1238" max="1238" width="0" style="1" hidden="1" customWidth="1"/>
    <col min="1239" max="1239" width="3.42578125" style="1" customWidth="1"/>
    <col min="1240" max="1240" width="0" style="1" hidden="1" customWidth="1"/>
    <col min="1241" max="1241" width="17.7109375" style="1" customWidth="1"/>
    <col min="1242" max="1242" width="3.42578125" style="1" customWidth="1"/>
    <col min="1243" max="1243" width="0" style="1" hidden="1" customWidth="1"/>
    <col min="1244" max="1244" width="23.7109375" style="1" customWidth="1"/>
    <col min="1245" max="1245" width="10" style="1" customWidth="1"/>
    <col min="1246" max="1246" width="0" style="1" hidden="1" customWidth="1"/>
    <col min="1247" max="1248" width="14.7109375" style="1" customWidth="1"/>
    <col min="1249" max="1249" width="12.85546875" style="1" customWidth="1"/>
    <col min="1250" max="1250" width="3.28515625" style="1" customWidth="1"/>
    <col min="1251" max="1251" width="30.28515625" style="1" customWidth="1"/>
    <col min="1252" max="1252" width="5" style="1" customWidth="1"/>
    <col min="1253" max="1253" width="0" style="1" hidden="1" customWidth="1"/>
    <col min="1254" max="1254" width="14.28515625" style="1" customWidth="1"/>
    <col min="1255" max="1255" width="5.7109375" style="1" customWidth="1"/>
    <col min="1256" max="1256" width="0" style="1" hidden="1" customWidth="1"/>
    <col min="1257" max="1257" width="17.28515625" style="1" customWidth="1"/>
    <col min="1258" max="1258" width="12.7109375" style="1" customWidth="1"/>
    <col min="1259" max="1259" width="0" style="1" hidden="1" customWidth="1"/>
    <col min="1260" max="1260" width="5.28515625" style="1" customWidth="1"/>
    <col min="1261" max="1261" width="0" style="1" hidden="1" customWidth="1"/>
    <col min="1262" max="1262" width="17" style="1" customWidth="1"/>
    <col min="1263" max="1263" width="6.28515625" style="1" customWidth="1"/>
    <col min="1264" max="1264" width="0" style="1" hidden="1" customWidth="1"/>
    <col min="1265" max="1265" width="14.28515625" style="1" customWidth="1"/>
    <col min="1266" max="1266" width="7.5703125" style="1" customWidth="1"/>
    <col min="1267" max="1267" width="0" style="1" hidden="1" customWidth="1"/>
    <col min="1268" max="1269" width="14.28515625" style="1" customWidth="1"/>
    <col min="1270" max="1270" width="20.85546875" style="1" customWidth="1"/>
    <col min="1271" max="1271" width="14.42578125" style="1" customWidth="1"/>
    <col min="1272" max="1272" width="15" style="1" customWidth="1"/>
    <col min="1273" max="1273" width="2.7109375" style="1" customWidth="1"/>
    <col min="1274" max="1274" width="11.7109375" style="1" customWidth="1"/>
    <col min="1275" max="1275" width="11.5703125" style="1" customWidth="1"/>
    <col min="1276" max="1276" width="2.28515625" style="1" customWidth="1"/>
    <col min="1277" max="1277" width="41" style="1" customWidth="1"/>
    <col min="1278" max="1278" width="14.28515625" style="1" customWidth="1"/>
    <col min="1279" max="1280" width="11.5703125" style="1" customWidth="1"/>
    <col min="1281" max="1281" width="21.85546875" style="1" customWidth="1"/>
    <col min="1282" max="1473" width="11.42578125" style="1"/>
    <col min="1474" max="1474" width="21.85546875" style="1" customWidth="1"/>
    <col min="1475" max="1475" width="13.85546875" style="1" customWidth="1"/>
    <col min="1476" max="1476" width="38.7109375" style="1" customWidth="1"/>
    <col min="1477" max="1477" width="3" style="1" bestFit="1" customWidth="1"/>
    <col min="1478" max="1478" width="32.28515625" style="1" customWidth="1"/>
    <col min="1479" max="1479" width="46.28515625" style="1" customWidth="1"/>
    <col min="1480" max="1480" width="19" style="1" customWidth="1"/>
    <col min="1481" max="1481" width="0" style="1" hidden="1" customWidth="1"/>
    <col min="1482" max="1482" width="17.7109375" style="1" customWidth="1"/>
    <col min="1483" max="1483" width="0" style="1" hidden="1" customWidth="1"/>
    <col min="1484" max="1484" width="22.28515625" style="1" customWidth="1"/>
    <col min="1485" max="1485" width="5.28515625" style="1" customWidth="1"/>
    <col min="1486" max="1486" width="36.28515625" style="1" customWidth="1"/>
    <col min="1487" max="1487" width="5.7109375" style="1" customWidth="1"/>
    <col min="1488" max="1488" width="0" style="1" hidden="1" customWidth="1"/>
    <col min="1489" max="1489" width="20.7109375" style="1" customWidth="1"/>
    <col min="1490" max="1490" width="4.85546875" style="1" customWidth="1"/>
    <col min="1491" max="1491" width="0" style="1" hidden="1" customWidth="1"/>
    <col min="1492" max="1492" width="24.7109375" style="1" customWidth="1"/>
    <col min="1493" max="1493" width="12.28515625" style="1" customWidth="1"/>
    <col min="1494" max="1494" width="0" style="1" hidden="1" customWidth="1"/>
    <col min="1495" max="1495" width="3.42578125" style="1" customWidth="1"/>
    <col min="1496" max="1496" width="0" style="1" hidden="1" customWidth="1"/>
    <col min="1497" max="1497" width="17.7109375" style="1" customWidth="1"/>
    <col min="1498" max="1498" width="3.42578125" style="1" customWidth="1"/>
    <col min="1499" max="1499" width="0" style="1" hidden="1" customWidth="1"/>
    <col min="1500" max="1500" width="23.7109375" style="1" customWidth="1"/>
    <col min="1501" max="1501" width="10" style="1" customWidth="1"/>
    <col min="1502" max="1502" width="0" style="1" hidden="1" customWidth="1"/>
    <col min="1503" max="1504" width="14.7109375" style="1" customWidth="1"/>
    <col min="1505" max="1505" width="12.85546875" style="1" customWidth="1"/>
    <col min="1506" max="1506" width="3.28515625" style="1" customWidth="1"/>
    <col min="1507" max="1507" width="30.28515625" style="1" customWidth="1"/>
    <col min="1508" max="1508" width="5" style="1" customWidth="1"/>
    <col min="1509" max="1509" width="0" style="1" hidden="1" customWidth="1"/>
    <col min="1510" max="1510" width="14.28515625" style="1" customWidth="1"/>
    <col min="1511" max="1511" width="5.7109375" style="1" customWidth="1"/>
    <col min="1512" max="1512" width="0" style="1" hidden="1" customWidth="1"/>
    <col min="1513" max="1513" width="17.28515625" style="1" customWidth="1"/>
    <col min="1514" max="1514" width="12.7109375" style="1" customWidth="1"/>
    <col min="1515" max="1515" width="0" style="1" hidden="1" customWidth="1"/>
    <col min="1516" max="1516" width="5.28515625" style="1" customWidth="1"/>
    <col min="1517" max="1517" width="0" style="1" hidden="1" customWidth="1"/>
    <col min="1518" max="1518" width="17" style="1" customWidth="1"/>
    <col min="1519" max="1519" width="6.28515625" style="1" customWidth="1"/>
    <col min="1520" max="1520" width="0" style="1" hidden="1" customWidth="1"/>
    <col min="1521" max="1521" width="14.28515625" style="1" customWidth="1"/>
    <col min="1522" max="1522" width="7.5703125" style="1" customWidth="1"/>
    <col min="1523" max="1523" width="0" style="1" hidden="1" customWidth="1"/>
    <col min="1524" max="1525" width="14.28515625" style="1" customWidth="1"/>
    <col min="1526" max="1526" width="20.85546875" style="1" customWidth="1"/>
    <col min="1527" max="1527" width="14.42578125" style="1" customWidth="1"/>
    <col min="1528" max="1528" width="15" style="1" customWidth="1"/>
    <col min="1529" max="1529" width="2.7109375" style="1" customWidth="1"/>
    <col min="1530" max="1530" width="11.7109375" style="1" customWidth="1"/>
    <col min="1531" max="1531" width="11.5703125" style="1" customWidth="1"/>
    <col min="1532" max="1532" width="2.28515625" style="1" customWidth="1"/>
    <col min="1533" max="1533" width="41" style="1" customWidth="1"/>
    <col min="1534" max="1534" width="14.28515625" style="1" customWidth="1"/>
    <col min="1535" max="1536" width="11.5703125" style="1" customWidth="1"/>
    <col min="1537" max="1537" width="21.85546875" style="1" customWidth="1"/>
    <col min="1538" max="1729" width="11.42578125" style="1"/>
    <col min="1730" max="1730" width="21.85546875" style="1" customWidth="1"/>
    <col min="1731" max="1731" width="13.85546875" style="1" customWidth="1"/>
    <col min="1732" max="1732" width="38.7109375" style="1" customWidth="1"/>
    <col min="1733" max="1733" width="3" style="1" bestFit="1" customWidth="1"/>
    <col min="1734" max="1734" width="32.28515625" style="1" customWidth="1"/>
    <col min="1735" max="1735" width="46.28515625" style="1" customWidth="1"/>
    <col min="1736" max="1736" width="19" style="1" customWidth="1"/>
    <col min="1737" max="1737" width="0" style="1" hidden="1" customWidth="1"/>
    <col min="1738" max="1738" width="17.7109375" style="1" customWidth="1"/>
    <col min="1739" max="1739" width="0" style="1" hidden="1" customWidth="1"/>
    <col min="1740" max="1740" width="22.28515625" style="1" customWidth="1"/>
    <col min="1741" max="1741" width="5.28515625" style="1" customWidth="1"/>
    <col min="1742" max="1742" width="36.28515625" style="1" customWidth="1"/>
    <col min="1743" max="1743" width="5.7109375" style="1" customWidth="1"/>
    <col min="1744" max="1744" width="0" style="1" hidden="1" customWidth="1"/>
    <col min="1745" max="1745" width="20.7109375" style="1" customWidth="1"/>
    <col min="1746" max="1746" width="4.85546875" style="1" customWidth="1"/>
    <col min="1747" max="1747" width="0" style="1" hidden="1" customWidth="1"/>
    <col min="1748" max="1748" width="24.7109375" style="1" customWidth="1"/>
    <col min="1749" max="1749" width="12.28515625" style="1" customWidth="1"/>
    <col min="1750" max="1750" width="0" style="1" hidden="1" customWidth="1"/>
    <col min="1751" max="1751" width="3.42578125" style="1" customWidth="1"/>
    <col min="1752" max="1752" width="0" style="1" hidden="1" customWidth="1"/>
    <col min="1753" max="1753" width="17.7109375" style="1" customWidth="1"/>
    <col min="1754" max="1754" width="3.42578125" style="1" customWidth="1"/>
    <col min="1755" max="1755" width="0" style="1" hidden="1" customWidth="1"/>
    <col min="1756" max="1756" width="23.7109375" style="1" customWidth="1"/>
    <col min="1757" max="1757" width="10" style="1" customWidth="1"/>
    <col min="1758" max="1758" width="0" style="1" hidden="1" customWidth="1"/>
    <col min="1759" max="1760" width="14.7109375" style="1" customWidth="1"/>
    <col min="1761" max="1761" width="12.85546875" style="1" customWidth="1"/>
    <col min="1762" max="1762" width="3.28515625" style="1" customWidth="1"/>
    <col min="1763" max="1763" width="30.28515625" style="1" customWidth="1"/>
    <col min="1764" max="1764" width="5" style="1" customWidth="1"/>
    <col min="1765" max="1765" width="0" style="1" hidden="1" customWidth="1"/>
    <col min="1766" max="1766" width="14.28515625" style="1" customWidth="1"/>
    <col min="1767" max="1767" width="5.7109375" style="1" customWidth="1"/>
    <col min="1768" max="1768" width="0" style="1" hidden="1" customWidth="1"/>
    <col min="1769" max="1769" width="17.28515625" style="1" customWidth="1"/>
    <col min="1770" max="1770" width="12.7109375" style="1" customWidth="1"/>
    <col min="1771" max="1771" width="0" style="1" hidden="1" customWidth="1"/>
    <col min="1772" max="1772" width="5.28515625" style="1" customWidth="1"/>
    <col min="1773" max="1773" width="0" style="1" hidden="1" customWidth="1"/>
    <col min="1774" max="1774" width="17" style="1" customWidth="1"/>
    <col min="1775" max="1775" width="6.28515625" style="1" customWidth="1"/>
    <col min="1776" max="1776" width="0" style="1" hidden="1" customWidth="1"/>
    <col min="1777" max="1777" width="14.28515625" style="1" customWidth="1"/>
    <col min="1778" max="1778" width="7.5703125" style="1" customWidth="1"/>
    <col min="1779" max="1779" width="0" style="1" hidden="1" customWidth="1"/>
    <col min="1780" max="1781" width="14.28515625" style="1" customWidth="1"/>
    <col min="1782" max="1782" width="20.85546875" style="1" customWidth="1"/>
    <col min="1783" max="1783" width="14.42578125" style="1" customWidth="1"/>
    <col min="1784" max="1784" width="15" style="1" customWidth="1"/>
    <col min="1785" max="1785" width="2.7109375" style="1" customWidth="1"/>
    <col min="1786" max="1786" width="11.7109375" style="1" customWidth="1"/>
    <col min="1787" max="1787" width="11.5703125" style="1" customWidth="1"/>
    <col min="1788" max="1788" width="2.28515625" style="1" customWidth="1"/>
    <col min="1789" max="1789" width="41" style="1" customWidth="1"/>
    <col min="1790" max="1790" width="14.28515625" style="1" customWidth="1"/>
    <col min="1791" max="1792" width="11.5703125" style="1" customWidth="1"/>
    <col min="1793" max="1793" width="21.85546875" style="1" customWidth="1"/>
    <col min="1794" max="1985" width="11.42578125" style="1"/>
    <col min="1986" max="1986" width="21.85546875" style="1" customWidth="1"/>
    <col min="1987" max="1987" width="13.85546875" style="1" customWidth="1"/>
    <col min="1988" max="1988" width="38.7109375" style="1" customWidth="1"/>
    <col min="1989" max="1989" width="3" style="1" bestFit="1" customWidth="1"/>
    <col min="1990" max="1990" width="32.28515625" style="1" customWidth="1"/>
    <col min="1991" max="1991" width="46.28515625" style="1" customWidth="1"/>
    <col min="1992" max="1992" width="19" style="1" customWidth="1"/>
    <col min="1993" max="1993" width="0" style="1" hidden="1" customWidth="1"/>
    <col min="1994" max="1994" width="17.7109375" style="1" customWidth="1"/>
    <col min="1995" max="1995" width="0" style="1" hidden="1" customWidth="1"/>
    <col min="1996" max="1996" width="22.28515625" style="1" customWidth="1"/>
    <col min="1997" max="1997" width="5.28515625" style="1" customWidth="1"/>
    <col min="1998" max="1998" width="36.28515625" style="1" customWidth="1"/>
    <col min="1999" max="1999" width="5.7109375" style="1" customWidth="1"/>
    <col min="2000" max="2000" width="0" style="1" hidden="1" customWidth="1"/>
    <col min="2001" max="2001" width="20.7109375" style="1" customWidth="1"/>
    <col min="2002" max="2002" width="4.85546875" style="1" customWidth="1"/>
    <col min="2003" max="2003" width="0" style="1" hidden="1" customWidth="1"/>
    <col min="2004" max="2004" width="24.7109375" style="1" customWidth="1"/>
    <col min="2005" max="2005" width="12.28515625" style="1" customWidth="1"/>
    <col min="2006" max="2006" width="0" style="1" hidden="1" customWidth="1"/>
    <col min="2007" max="2007" width="3.42578125" style="1" customWidth="1"/>
    <col min="2008" max="2008" width="0" style="1" hidden="1" customWidth="1"/>
    <col min="2009" max="2009" width="17.7109375" style="1" customWidth="1"/>
    <col min="2010" max="2010" width="3.42578125" style="1" customWidth="1"/>
    <col min="2011" max="2011" width="0" style="1" hidden="1" customWidth="1"/>
    <col min="2012" max="2012" width="23.7109375" style="1" customWidth="1"/>
    <col min="2013" max="2013" width="10" style="1" customWidth="1"/>
    <col min="2014" max="2014" width="0" style="1" hidden="1" customWidth="1"/>
    <col min="2015" max="2016" width="14.7109375" style="1" customWidth="1"/>
    <col min="2017" max="2017" width="12.85546875" style="1" customWidth="1"/>
    <col min="2018" max="2018" width="3.28515625" style="1" customWidth="1"/>
    <col min="2019" max="2019" width="30.28515625" style="1" customWidth="1"/>
    <col min="2020" max="2020" width="5" style="1" customWidth="1"/>
    <col min="2021" max="2021" width="0" style="1" hidden="1" customWidth="1"/>
    <col min="2022" max="2022" width="14.28515625" style="1" customWidth="1"/>
    <col min="2023" max="2023" width="5.7109375" style="1" customWidth="1"/>
    <col min="2024" max="2024" width="0" style="1" hidden="1" customWidth="1"/>
    <col min="2025" max="2025" width="17.28515625" style="1" customWidth="1"/>
    <col min="2026" max="2026" width="12.7109375" style="1" customWidth="1"/>
    <col min="2027" max="2027" width="0" style="1" hidden="1" customWidth="1"/>
    <col min="2028" max="2028" width="5.28515625" style="1" customWidth="1"/>
    <col min="2029" max="2029" width="0" style="1" hidden="1" customWidth="1"/>
    <col min="2030" max="2030" width="17" style="1" customWidth="1"/>
    <col min="2031" max="2031" width="6.28515625" style="1" customWidth="1"/>
    <col min="2032" max="2032" width="0" style="1" hidden="1" customWidth="1"/>
    <col min="2033" max="2033" width="14.28515625" style="1" customWidth="1"/>
    <col min="2034" max="2034" width="7.5703125" style="1" customWidth="1"/>
    <col min="2035" max="2035" width="0" style="1" hidden="1" customWidth="1"/>
    <col min="2036" max="2037" width="14.28515625" style="1" customWidth="1"/>
    <col min="2038" max="2038" width="20.85546875" style="1" customWidth="1"/>
    <col min="2039" max="2039" width="14.42578125" style="1" customWidth="1"/>
    <col min="2040" max="2040" width="15" style="1" customWidth="1"/>
    <col min="2041" max="2041" width="2.7109375" style="1" customWidth="1"/>
    <col min="2042" max="2042" width="11.7109375" style="1" customWidth="1"/>
    <col min="2043" max="2043" width="11.5703125" style="1" customWidth="1"/>
    <col min="2044" max="2044" width="2.28515625" style="1" customWidth="1"/>
    <col min="2045" max="2045" width="41" style="1" customWidth="1"/>
    <col min="2046" max="2046" width="14.28515625" style="1" customWidth="1"/>
    <col min="2047" max="2048" width="11.5703125" style="1" customWidth="1"/>
    <col min="2049" max="2049" width="21.85546875" style="1" customWidth="1"/>
    <col min="2050" max="2241" width="11.42578125" style="1"/>
    <col min="2242" max="2242" width="21.85546875" style="1" customWidth="1"/>
    <col min="2243" max="2243" width="13.85546875" style="1" customWidth="1"/>
    <col min="2244" max="2244" width="38.7109375" style="1" customWidth="1"/>
    <col min="2245" max="2245" width="3" style="1" bestFit="1" customWidth="1"/>
    <col min="2246" max="2246" width="32.28515625" style="1" customWidth="1"/>
    <col min="2247" max="2247" width="46.28515625" style="1" customWidth="1"/>
    <col min="2248" max="2248" width="19" style="1" customWidth="1"/>
    <col min="2249" max="2249" width="0" style="1" hidden="1" customWidth="1"/>
    <col min="2250" max="2250" width="17.7109375" style="1" customWidth="1"/>
    <col min="2251" max="2251" width="0" style="1" hidden="1" customWidth="1"/>
    <col min="2252" max="2252" width="22.28515625" style="1" customWidth="1"/>
    <col min="2253" max="2253" width="5.28515625" style="1" customWidth="1"/>
    <col min="2254" max="2254" width="36.28515625" style="1" customWidth="1"/>
    <col min="2255" max="2255" width="5.7109375" style="1" customWidth="1"/>
    <col min="2256" max="2256" width="0" style="1" hidden="1" customWidth="1"/>
    <col min="2257" max="2257" width="20.7109375" style="1" customWidth="1"/>
    <col min="2258" max="2258" width="4.85546875" style="1" customWidth="1"/>
    <col min="2259" max="2259" width="0" style="1" hidden="1" customWidth="1"/>
    <col min="2260" max="2260" width="24.7109375" style="1" customWidth="1"/>
    <col min="2261" max="2261" width="12.28515625" style="1" customWidth="1"/>
    <col min="2262" max="2262" width="0" style="1" hidden="1" customWidth="1"/>
    <col min="2263" max="2263" width="3.42578125" style="1" customWidth="1"/>
    <col min="2264" max="2264" width="0" style="1" hidden="1" customWidth="1"/>
    <col min="2265" max="2265" width="17.7109375" style="1" customWidth="1"/>
    <col min="2266" max="2266" width="3.42578125" style="1" customWidth="1"/>
    <col min="2267" max="2267" width="0" style="1" hidden="1" customWidth="1"/>
    <col min="2268" max="2268" width="23.7109375" style="1" customWidth="1"/>
    <col min="2269" max="2269" width="10" style="1" customWidth="1"/>
    <col min="2270" max="2270" width="0" style="1" hidden="1" customWidth="1"/>
    <col min="2271" max="2272" width="14.7109375" style="1" customWidth="1"/>
    <col min="2273" max="2273" width="12.85546875" style="1" customWidth="1"/>
    <col min="2274" max="2274" width="3.28515625" style="1" customWidth="1"/>
    <col min="2275" max="2275" width="30.28515625" style="1" customWidth="1"/>
    <col min="2276" max="2276" width="5" style="1" customWidth="1"/>
    <col min="2277" max="2277" width="0" style="1" hidden="1" customWidth="1"/>
    <col min="2278" max="2278" width="14.28515625" style="1" customWidth="1"/>
    <col min="2279" max="2279" width="5.7109375" style="1" customWidth="1"/>
    <col min="2280" max="2280" width="0" style="1" hidden="1" customWidth="1"/>
    <col min="2281" max="2281" width="17.28515625" style="1" customWidth="1"/>
    <col min="2282" max="2282" width="12.7109375" style="1" customWidth="1"/>
    <col min="2283" max="2283" width="0" style="1" hidden="1" customWidth="1"/>
    <col min="2284" max="2284" width="5.28515625" style="1" customWidth="1"/>
    <col min="2285" max="2285" width="0" style="1" hidden="1" customWidth="1"/>
    <col min="2286" max="2286" width="17" style="1" customWidth="1"/>
    <col min="2287" max="2287" width="6.28515625" style="1" customWidth="1"/>
    <col min="2288" max="2288" width="0" style="1" hidden="1" customWidth="1"/>
    <col min="2289" max="2289" width="14.28515625" style="1" customWidth="1"/>
    <col min="2290" max="2290" width="7.5703125" style="1" customWidth="1"/>
    <col min="2291" max="2291" width="0" style="1" hidden="1" customWidth="1"/>
    <col min="2292" max="2293" width="14.28515625" style="1" customWidth="1"/>
    <col min="2294" max="2294" width="20.85546875" style="1" customWidth="1"/>
    <col min="2295" max="2295" width="14.42578125" style="1" customWidth="1"/>
    <col min="2296" max="2296" width="15" style="1" customWidth="1"/>
    <col min="2297" max="2297" width="2.7109375" style="1" customWidth="1"/>
    <col min="2298" max="2298" width="11.7109375" style="1" customWidth="1"/>
    <col min="2299" max="2299" width="11.5703125" style="1" customWidth="1"/>
    <col min="2300" max="2300" width="2.28515625" style="1" customWidth="1"/>
    <col min="2301" max="2301" width="41" style="1" customWidth="1"/>
    <col min="2302" max="2302" width="14.28515625" style="1" customWidth="1"/>
    <col min="2303" max="2304" width="11.5703125" style="1" customWidth="1"/>
    <col min="2305" max="2305" width="21.85546875" style="1" customWidth="1"/>
    <col min="2306" max="2497" width="11.42578125" style="1"/>
    <col min="2498" max="2498" width="21.85546875" style="1" customWidth="1"/>
    <col min="2499" max="2499" width="13.85546875" style="1" customWidth="1"/>
    <col min="2500" max="2500" width="38.7109375" style="1" customWidth="1"/>
    <col min="2501" max="2501" width="3" style="1" bestFit="1" customWidth="1"/>
    <col min="2502" max="2502" width="32.28515625" style="1" customWidth="1"/>
    <col min="2503" max="2503" width="46.28515625" style="1" customWidth="1"/>
    <col min="2504" max="2504" width="19" style="1" customWidth="1"/>
    <col min="2505" max="2505" width="0" style="1" hidden="1" customWidth="1"/>
    <col min="2506" max="2506" width="17.7109375" style="1" customWidth="1"/>
    <col min="2507" max="2507" width="0" style="1" hidden="1" customWidth="1"/>
    <col min="2508" max="2508" width="22.28515625" style="1" customWidth="1"/>
    <col min="2509" max="2509" width="5.28515625" style="1" customWidth="1"/>
    <col min="2510" max="2510" width="36.28515625" style="1" customWidth="1"/>
    <col min="2511" max="2511" width="5.7109375" style="1" customWidth="1"/>
    <col min="2512" max="2512" width="0" style="1" hidden="1" customWidth="1"/>
    <col min="2513" max="2513" width="20.7109375" style="1" customWidth="1"/>
    <col min="2514" max="2514" width="4.85546875" style="1" customWidth="1"/>
    <col min="2515" max="2515" width="0" style="1" hidden="1" customWidth="1"/>
    <col min="2516" max="2516" width="24.7109375" style="1" customWidth="1"/>
    <col min="2517" max="2517" width="12.28515625" style="1" customWidth="1"/>
    <col min="2518" max="2518" width="0" style="1" hidden="1" customWidth="1"/>
    <col min="2519" max="2519" width="3.42578125" style="1" customWidth="1"/>
    <col min="2520" max="2520" width="0" style="1" hidden="1" customWidth="1"/>
    <col min="2521" max="2521" width="17.7109375" style="1" customWidth="1"/>
    <col min="2522" max="2522" width="3.42578125" style="1" customWidth="1"/>
    <col min="2523" max="2523" width="0" style="1" hidden="1" customWidth="1"/>
    <col min="2524" max="2524" width="23.7109375" style="1" customWidth="1"/>
    <col min="2525" max="2525" width="10" style="1" customWidth="1"/>
    <col min="2526" max="2526" width="0" style="1" hidden="1" customWidth="1"/>
    <col min="2527" max="2528" width="14.7109375" style="1" customWidth="1"/>
    <col min="2529" max="2529" width="12.85546875" style="1" customWidth="1"/>
    <col min="2530" max="2530" width="3.28515625" style="1" customWidth="1"/>
    <col min="2531" max="2531" width="30.28515625" style="1" customWidth="1"/>
    <col min="2532" max="2532" width="5" style="1" customWidth="1"/>
    <col min="2533" max="2533" width="0" style="1" hidden="1" customWidth="1"/>
    <col min="2534" max="2534" width="14.28515625" style="1" customWidth="1"/>
    <col min="2535" max="2535" width="5.7109375" style="1" customWidth="1"/>
    <col min="2536" max="2536" width="0" style="1" hidden="1" customWidth="1"/>
    <col min="2537" max="2537" width="17.28515625" style="1" customWidth="1"/>
    <col min="2538" max="2538" width="12.7109375" style="1" customWidth="1"/>
    <col min="2539" max="2539" width="0" style="1" hidden="1" customWidth="1"/>
    <col min="2540" max="2540" width="5.28515625" style="1" customWidth="1"/>
    <col min="2541" max="2541" width="0" style="1" hidden="1" customWidth="1"/>
    <col min="2542" max="2542" width="17" style="1" customWidth="1"/>
    <col min="2543" max="2543" width="6.28515625" style="1" customWidth="1"/>
    <col min="2544" max="2544" width="0" style="1" hidden="1" customWidth="1"/>
    <col min="2545" max="2545" width="14.28515625" style="1" customWidth="1"/>
    <col min="2546" max="2546" width="7.5703125" style="1" customWidth="1"/>
    <col min="2547" max="2547" width="0" style="1" hidden="1" customWidth="1"/>
    <col min="2548" max="2549" width="14.28515625" style="1" customWidth="1"/>
    <col min="2550" max="2550" width="20.85546875" style="1" customWidth="1"/>
    <col min="2551" max="2551" width="14.42578125" style="1" customWidth="1"/>
    <col min="2552" max="2552" width="15" style="1" customWidth="1"/>
    <col min="2553" max="2553" width="2.7109375" style="1" customWidth="1"/>
    <col min="2554" max="2554" width="11.7109375" style="1" customWidth="1"/>
    <col min="2555" max="2555" width="11.5703125" style="1" customWidth="1"/>
    <col min="2556" max="2556" width="2.28515625" style="1" customWidth="1"/>
    <col min="2557" max="2557" width="41" style="1" customWidth="1"/>
    <col min="2558" max="2558" width="14.28515625" style="1" customWidth="1"/>
    <col min="2559" max="2560" width="11.5703125" style="1" customWidth="1"/>
    <col min="2561" max="2561" width="21.85546875" style="1" customWidth="1"/>
    <col min="2562" max="2753" width="11.42578125" style="1"/>
    <col min="2754" max="2754" width="21.85546875" style="1" customWidth="1"/>
    <col min="2755" max="2755" width="13.85546875" style="1" customWidth="1"/>
    <col min="2756" max="2756" width="38.7109375" style="1" customWidth="1"/>
    <col min="2757" max="2757" width="3" style="1" bestFit="1" customWidth="1"/>
    <col min="2758" max="2758" width="32.28515625" style="1" customWidth="1"/>
    <col min="2759" max="2759" width="46.28515625" style="1" customWidth="1"/>
    <col min="2760" max="2760" width="19" style="1" customWidth="1"/>
    <col min="2761" max="2761" width="0" style="1" hidden="1" customWidth="1"/>
    <col min="2762" max="2762" width="17.7109375" style="1" customWidth="1"/>
    <col min="2763" max="2763" width="0" style="1" hidden="1" customWidth="1"/>
    <col min="2764" max="2764" width="22.28515625" style="1" customWidth="1"/>
    <col min="2765" max="2765" width="5.28515625" style="1" customWidth="1"/>
    <col min="2766" max="2766" width="36.28515625" style="1" customWidth="1"/>
    <col min="2767" max="2767" width="5.7109375" style="1" customWidth="1"/>
    <col min="2768" max="2768" width="0" style="1" hidden="1" customWidth="1"/>
    <col min="2769" max="2769" width="20.7109375" style="1" customWidth="1"/>
    <col min="2770" max="2770" width="4.85546875" style="1" customWidth="1"/>
    <col min="2771" max="2771" width="0" style="1" hidden="1" customWidth="1"/>
    <col min="2772" max="2772" width="24.7109375" style="1" customWidth="1"/>
    <col min="2773" max="2773" width="12.28515625" style="1" customWidth="1"/>
    <col min="2774" max="2774" width="0" style="1" hidden="1" customWidth="1"/>
    <col min="2775" max="2775" width="3.42578125" style="1" customWidth="1"/>
    <col min="2776" max="2776" width="0" style="1" hidden="1" customWidth="1"/>
    <col min="2777" max="2777" width="17.7109375" style="1" customWidth="1"/>
    <col min="2778" max="2778" width="3.42578125" style="1" customWidth="1"/>
    <col min="2779" max="2779" width="0" style="1" hidden="1" customWidth="1"/>
    <col min="2780" max="2780" width="23.7109375" style="1" customWidth="1"/>
    <col min="2781" max="2781" width="10" style="1" customWidth="1"/>
    <col min="2782" max="2782" width="0" style="1" hidden="1" customWidth="1"/>
    <col min="2783" max="2784" width="14.7109375" style="1" customWidth="1"/>
    <col min="2785" max="2785" width="12.85546875" style="1" customWidth="1"/>
    <col min="2786" max="2786" width="3.28515625" style="1" customWidth="1"/>
    <col min="2787" max="2787" width="30.28515625" style="1" customWidth="1"/>
    <col min="2788" max="2788" width="5" style="1" customWidth="1"/>
    <col min="2789" max="2789" width="0" style="1" hidden="1" customWidth="1"/>
    <col min="2790" max="2790" width="14.28515625" style="1" customWidth="1"/>
    <col min="2791" max="2791" width="5.7109375" style="1" customWidth="1"/>
    <col min="2792" max="2792" width="0" style="1" hidden="1" customWidth="1"/>
    <col min="2793" max="2793" width="17.28515625" style="1" customWidth="1"/>
    <col min="2794" max="2794" width="12.7109375" style="1" customWidth="1"/>
    <col min="2795" max="2795" width="0" style="1" hidden="1" customWidth="1"/>
    <col min="2796" max="2796" width="5.28515625" style="1" customWidth="1"/>
    <col min="2797" max="2797" width="0" style="1" hidden="1" customWidth="1"/>
    <col min="2798" max="2798" width="17" style="1" customWidth="1"/>
    <col min="2799" max="2799" width="6.28515625" style="1" customWidth="1"/>
    <col min="2800" max="2800" width="0" style="1" hidden="1" customWidth="1"/>
    <col min="2801" max="2801" width="14.28515625" style="1" customWidth="1"/>
    <col min="2802" max="2802" width="7.5703125" style="1" customWidth="1"/>
    <col min="2803" max="2803" width="0" style="1" hidden="1" customWidth="1"/>
    <col min="2804" max="2805" width="14.28515625" style="1" customWidth="1"/>
    <col min="2806" max="2806" width="20.85546875" style="1" customWidth="1"/>
    <col min="2807" max="2807" width="14.42578125" style="1" customWidth="1"/>
    <col min="2808" max="2808" width="15" style="1" customWidth="1"/>
    <col min="2809" max="2809" width="2.7109375" style="1" customWidth="1"/>
    <col min="2810" max="2810" width="11.7109375" style="1" customWidth="1"/>
    <col min="2811" max="2811" width="11.5703125" style="1" customWidth="1"/>
    <col min="2812" max="2812" width="2.28515625" style="1" customWidth="1"/>
    <col min="2813" max="2813" width="41" style="1" customWidth="1"/>
    <col min="2814" max="2814" width="14.28515625" style="1" customWidth="1"/>
    <col min="2815" max="2816" width="11.5703125" style="1" customWidth="1"/>
    <col min="2817" max="2817" width="21.85546875" style="1" customWidth="1"/>
    <col min="2818" max="3009" width="11.42578125" style="1"/>
    <col min="3010" max="3010" width="21.85546875" style="1" customWidth="1"/>
    <col min="3011" max="3011" width="13.85546875" style="1" customWidth="1"/>
    <col min="3012" max="3012" width="38.7109375" style="1" customWidth="1"/>
    <col min="3013" max="3013" width="3" style="1" bestFit="1" customWidth="1"/>
    <col min="3014" max="3014" width="32.28515625" style="1" customWidth="1"/>
    <col min="3015" max="3015" width="46.28515625" style="1" customWidth="1"/>
    <col min="3016" max="3016" width="19" style="1" customWidth="1"/>
    <col min="3017" max="3017" width="0" style="1" hidden="1" customWidth="1"/>
    <col min="3018" max="3018" width="17.7109375" style="1" customWidth="1"/>
    <col min="3019" max="3019" width="0" style="1" hidden="1" customWidth="1"/>
    <col min="3020" max="3020" width="22.28515625" style="1" customWidth="1"/>
    <col min="3021" max="3021" width="5.28515625" style="1" customWidth="1"/>
    <col min="3022" max="3022" width="36.28515625" style="1" customWidth="1"/>
    <col min="3023" max="3023" width="5.7109375" style="1" customWidth="1"/>
    <col min="3024" max="3024" width="0" style="1" hidden="1" customWidth="1"/>
    <col min="3025" max="3025" width="20.7109375" style="1" customWidth="1"/>
    <col min="3026" max="3026" width="4.85546875" style="1" customWidth="1"/>
    <col min="3027" max="3027" width="0" style="1" hidden="1" customWidth="1"/>
    <col min="3028" max="3028" width="24.7109375" style="1" customWidth="1"/>
    <col min="3029" max="3029" width="12.28515625" style="1" customWidth="1"/>
    <col min="3030" max="3030" width="0" style="1" hidden="1" customWidth="1"/>
    <col min="3031" max="3031" width="3.42578125" style="1" customWidth="1"/>
    <col min="3032" max="3032" width="0" style="1" hidden="1" customWidth="1"/>
    <col min="3033" max="3033" width="17.7109375" style="1" customWidth="1"/>
    <col min="3034" max="3034" width="3.42578125" style="1" customWidth="1"/>
    <col min="3035" max="3035" width="0" style="1" hidden="1" customWidth="1"/>
    <col min="3036" max="3036" width="23.7109375" style="1" customWidth="1"/>
    <col min="3037" max="3037" width="10" style="1" customWidth="1"/>
    <col min="3038" max="3038" width="0" style="1" hidden="1" customWidth="1"/>
    <col min="3039" max="3040" width="14.7109375" style="1" customWidth="1"/>
    <col min="3041" max="3041" width="12.85546875" style="1" customWidth="1"/>
    <col min="3042" max="3042" width="3.28515625" style="1" customWidth="1"/>
    <col min="3043" max="3043" width="30.28515625" style="1" customWidth="1"/>
    <col min="3044" max="3044" width="5" style="1" customWidth="1"/>
    <col min="3045" max="3045" width="0" style="1" hidden="1" customWidth="1"/>
    <col min="3046" max="3046" width="14.28515625" style="1" customWidth="1"/>
    <col min="3047" max="3047" width="5.7109375" style="1" customWidth="1"/>
    <col min="3048" max="3048" width="0" style="1" hidden="1" customWidth="1"/>
    <col min="3049" max="3049" width="17.28515625" style="1" customWidth="1"/>
    <col min="3050" max="3050" width="12.7109375" style="1" customWidth="1"/>
    <col min="3051" max="3051" width="0" style="1" hidden="1" customWidth="1"/>
    <col min="3052" max="3052" width="5.28515625" style="1" customWidth="1"/>
    <col min="3053" max="3053" width="0" style="1" hidden="1" customWidth="1"/>
    <col min="3054" max="3054" width="17" style="1" customWidth="1"/>
    <col min="3055" max="3055" width="6.28515625" style="1" customWidth="1"/>
    <col min="3056" max="3056" width="0" style="1" hidden="1" customWidth="1"/>
    <col min="3057" max="3057" width="14.28515625" style="1" customWidth="1"/>
    <col min="3058" max="3058" width="7.5703125" style="1" customWidth="1"/>
    <col min="3059" max="3059" width="0" style="1" hidden="1" customWidth="1"/>
    <col min="3060" max="3061" width="14.28515625" style="1" customWidth="1"/>
    <col min="3062" max="3062" width="20.85546875" style="1" customWidth="1"/>
    <col min="3063" max="3063" width="14.42578125" style="1" customWidth="1"/>
    <col min="3064" max="3064" width="15" style="1" customWidth="1"/>
    <col min="3065" max="3065" width="2.7109375" style="1" customWidth="1"/>
    <col min="3066" max="3066" width="11.7109375" style="1" customWidth="1"/>
    <col min="3067" max="3067" width="11.5703125" style="1" customWidth="1"/>
    <col min="3068" max="3068" width="2.28515625" style="1" customWidth="1"/>
    <col min="3069" max="3069" width="41" style="1" customWidth="1"/>
    <col min="3070" max="3070" width="14.28515625" style="1" customWidth="1"/>
    <col min="3071" max="3072" width="11.5703125" style="1" customWidth="1"/>
    <col min="3073" max="3073" width="21.85546875" style="1" customWidth="1"/>
    <col min="3074" max="3265" width="11.42578125" style="1"/>
    <col min="3266" max="3266" width="21.85546875" style="1" customWidth="1"/>
    <col min="3267" max="3267" width="13.85546875" style="1" customWidth="1"/>
    <col min="3268" max="3268" width="38.7109375" style="1" customWidth="1"/>
    <col min="3269" max="3269" width="3" style="1" bestFit="1" customWidth="1"/>
    <col min="3270" max="3270" width="32.28515625" style="1" customWidth="1"/>
    <col min="3271" max="3271" width="46.28515625" style="1" customWidth="1"/>
    <col min="3272" max="3272" width="19" style="1" customWidth="1"/>
    <col min="3273" max="3273" width="0" style="1" hidden="1" customWidth="1"/>
    <col min="3274" max="3274" width="17.7109375" style="1" customWidth="1"/>
    <col min="3275" max="3275" width="0" style="1" hidden="1" customWidth="1"/>
    <col min="3276" max="3276" width="22.28515625" style="1" customWidth="1"/>
    <col min="3277" max="3277" width="5.28515625" style="1" customWidth="1"/>
    <col min="3278" max="3278" width="36.28515625" style="1" customWidth="1"/>
    <col min="3279" max="3279" width="5.7109375" style="1" customWidth="1"/>
    <col min="3280" max="3280" width="0" style="1" hidden="1" customWidth="1"/>
    <col min="3281" max="3281" width="20.7109375" style="1" customWidth="1"/>
    <col min="3282" max="3282" width="4.85546875" style="1" customWidth="1"/>
    <col min="3283" max="3283" width="0" style="1" hidden="1" customWidth="1"/>
    <col min="3284" max="3284" width="24.7109375" style="1" customWidth="1"/>
    <col min="3285" max="3285" width="12.28515625" style="1" customWidth="1"/>
    <col min="3286" max="3286" width="0" style="1" hidden="1" customWidth="1"/>
    <col min="3287" max="3287" width="3.42578125" style="1" customWidth="1"/>
    <col min="3288" max="3288" width="0" style="1" hidden="1" customWidth="1"/>
    <col min="3289" max="3289" width="17.7109375" style="1" customWidth="1"/>
    <col min="3290" max="3290" width="3.42578125" style="1" customWidth="1"/>
    <col min="3291" max="3291" width="0" style="1" hidden="1" customWidth="1"/>
    <col min="3292" max="3292" width="23.7109375" style="1" customWidth="1"/>
    <col min="3293" max="3293" width="10" style="1" customWidth="1"/>
    <col min="3294" max="3294" width="0" style="1" hidden="1" customWidth="1"/>
    <col min="3295" max="3296" width="14.7109375" style="1" customWidth="1"/>
    <col min="3297" max="3297" width="12.85546875" style="1" customWidth="1"/>
    <col min="3298" max="3298" width="3.28515625" style="1" customWidth="1"/>
    <col min="3299" max="3299" width="30.28515625" style="1" customWidth="1"/>
    <col min="3300" max="3300" width="5" style="1" customWidth="1"/>
    <col min="3301" max="3301" width="0" style="1" hidden="1" customWidth="1"/>
    <col min="3302" max="3302" width="14.28515625" style="1" customWidth="1"/>
    <col min="3303" max="3303" width="5.7109375" style="1" customWidth="1"/>
    <col min="3304" max="3304" width="0" style="1" hidden="1" customWidth="1"/>
    <col min="3305" max="3305" width="17.28515625" style="1" customWidth="1"/>
    <col min="3306" max="3306" width="12.7109375" style="1" customWidth="1"/>
    <col min="3307" max="3307" width="0" style="1" hidden="1" customWidth="1"/>
    <col min="3308" max="3308" width="5.28515625" style="1" customWidth="1"/>
    <col min="3309" max="3309" width="0" style="1" hidden="1" customWidth="1"/>
    <col min="3310" max="3310" width="17" style="1" customWidth="1"/>
    <col min="3311" max="3311" width="6.28515625" style="1" customWidth="1"/>
    <col min="3312" max="3312" width="0" style="1" hidden="1" customWidth="1"/>
    <col min="3313" max="3313" width="14.28515625" style="1" customWidth="1"/>
    <col min="3314" max="3314" width="7.5703125" style="1" customWidth="1"/>
    <col min="3315" max="3315" width="0" style="1" hidden="1" customWidth="1"/>
    <col min="3316" max="3317" width="14.28515625" style="1" customWidth="1"/>
    <col min="3318" max="3318" width="20.85546875" style="1" customWidth="1"/>
    <col min="3319" max="3319" width="14.42578125" style="1" customWidth="1"/>
    <col min="3320" max="3320" width="15" style="1" customWidth="1"/>
    <col min="3321" max="3321" width="2.7109375" style="1" customWidth="1"/>
    <col min="3322" max="3322" width="11.7109375" style="1" customWidth="1"/>
    <col min="3323" max="3323" width="11.5703125" style="1" customWidth="1"/>
    <col min="3324" max="3324" width="2.28515625" style="1" customWidth="1"/>
    <col min="3325" max="3325" width="41" style="1" customWidth="1"/>
    <col min="3326" max="3326" width="14.28515625" style="1" customWidth="1"/>
    <col min="3327" max="3328" width="11.5703125" style="1" customWidth="1"/>
    <col min="3329" max="3329" width="21.85546875" style="1" customWidth="1"/>
    <col min="3330" max="3521" width="11.42578125" style="1"/>
    <col min="3522" max="3522" width="21.85546875" style="1" customWidth="1"/>
    <col min="3523" max="3523" width="13.85546875" style="1" customWidth="1"/>
    <col min="3524" max="3524" width="38.7109375" style="1" customWidth="1"/>
    <col min="3525" max="3525" width="3" style="1" bestFit="1" customWidth="1"/>
    <col min="3526" max="3526" width="32.28515625" style="1" customWidth="1"/>
    <col min="3527" max="3527" width="46.28515625" style="1" customWidth="1"/>
    <col min="3528" max="3528" width="19" style="1" customWidth="1"/>
    <col min="3529" max="3529" width="0" style="1" hidden="1" customWidth="1"/>
    <col min="3530" max="3530" width="17.7109375" style="1" customWidth="1"/>
    <col min="3531" max="3531" width="0" style="1" hidden="1" customWidth="1"/>
    <col min="3532" max="3532" width="22.28515625" style="1" customWidth="1"/>
    <col min="3533" max="3533" width="5.28515625" style="1" customWidth="1"/>
    <col min="3534" max="3534" width="36.28515625" style="1" customWidth="1"/>
    <col min="3535" max="3535" width="5.7109375" style="1" customWidth="1"/>
    <col min="3536" max="3536" width="0" style="1" hidden="1" customWidth="1"/>
    <col min="3537" max="3537" width="20.7109375" style="1" customWidth="1"/>
    <col min="3538" max="3538" width="4.85546875" style="1" customWidth="1"/>
    <col min="3539" max="3539" width="0" style="1" hidden="1" customWidth="1"/>
    <col min="3540" max="3540" width="24.7109375" style="1" customWidth="1"/>
    <col min="3541" max="3541" width="12.28515625" style="1" customWidth="1"/>
    <col min="3542" max="3542" width="0" style="1" hidden="1" customWidth="1"/>
    <col min="3543" max="3543" width="3.42578125" style="1" customWidth="1"/>
    <col min="3544" max="3544" width="0" style="1" hidden="1" customWidth="1"/>
    <col min="3545" max="3545" width="17.7109375" style="1" customWidth="1"/>
    <col min="3546" max="3546" width="3.42578125" style="1" customWidth="1"/>
    <col min="3547" max="3547" width="0" style="1" hidden="1" customWidth="1"/>
    <col min="3548" max="3548" width="23.7109375" style="1" customWidth="1"/>
    <col min="3549" max="3549" width="10" style="1" customWidth="1"/>
    <col min="3550" max="3550" width="0" style="1" hidden="1" customWidth="1"/>
    <col min="3551" max="3552" width="14.7109375" style="1" customWidth="1"/>
    <col min="3553" max="3553" width="12.85546875" style="1" customWidth="1"/>
    <col min="3554" max="3554" width="3.28515625" style="1" customWidth="1"/>
    <col min="3555" max="3555" width="30.28515625" style="1" customWidth="1"/>
    <col min="3556" max="3556" width="5" style="1" customWidth="1"/>
    <col min="3557" max="3557" width="0" style="1" hidden="1" customWidth="1"/>
    <col min="3558" max="3558" width="14.28515625" style="1" customWidth="1"/>
    <col min="3559" max="3559" width="5.7109375" style="1" customWidth="1"/>
    <col min="3560" max="3560" width="0" style="1" hidden="1" customWidth="1"/>
    <col min="3561" max="3561" width="17.28515625" style="1" customWidth="1"/>
    <col min="3562" max="3562" width="12.7109375" style="1" customWidth="1"/>
    <col min="3563" max="3563" width="0" style="1" hidden="1" customWidth="1"/>
    <col min="3564" max="3564" width="5.28515625" style="1" customWidth="1"/>
    <col min="3565" max="3565" width="0" style="1" hidden="1" customWidth="1"/>
    <col min="3566" max="3566" width="17" style="1" customWidth="1"/>
    <col min="3567" max="3567" width="6.28515625" style="1" customWidth="1"/>
    <col min="3568" max="3568" width="0" style="1" hidden="1" customWidth="1"/>
    <col min="3569" max="3569" width="14.28515625" style="1" customWidth="1"/>
    <col min="3570" max="3570" width="7.5703125" style="1" customWidth="1"/>
    <col min="3571" max="3571" width="0" style="1" hidden="1" customWidth="1"/>
    <col min="3572" max="3573" width="14.28515625" style="1" customWidth="1"/>
    <col min="3574" max="3574" width="20.85546875" style="1" customWidth="1"/>
    <col min="3575" max="3575" width="14.42578125" style="1" customWidth="1"/>
    <col min="3576" max="3576" width="15" style="1" customWidth="1"/>
    <col min="3577" max="3577" width="2.7109375" style="1" customWidth="1"/>
    <col min="3578" max="3578" width="11.7109375" style="1" customWidth="1"/>
    <col min="3579" max="3579" width="11.5703125" style="1" customWidth="1"/>
    <col min="3580" max="3580" width="2.28515625" style="1" customWidth="1"/>
    <col min="3581" max="3581" width="41" style="1" customWidth="1"/>
    <col min="3582" max="3582" width="14.28515625" style="1" customWidth="1"/>
    <col min="3583" max="3584" width="11.5703125" style="1" customWidth="1"/>
    <col min="3585" max="3585" width="21.85546875" style="1" customWidth="1"/>
    <col min="3586" max="3777" width="11.42578125" style="1"/>
    <col min="3778" max="3778" width="21.85546875" style="1" customWidth="1"/>
    <col min="3779" max="3779" width="13.85546875" style="1" customWidth="1"/>
    <col min="3780" max="3780" width="38.7109375" style="1" customWidth="1"/>
    <col min="3781" max="3781" width="3" style="1" bestFit="1" customWidth="1"/>
    <col min="3782" max="3782" width="32.28515625" style="1" customWidth="1"/>
    <col min="3783" max="3783" width="46.28515625" style="1" customWidth="1"/>
    <col min="3784" max="3784" width="19" style="1" customWidth="1"/>
    <col min="3785" max="3785" width="0" style="1" hidden="1" customWidth="1"/>
    <col min="3786" max="3786" width="17.7109375" style="1" customWidth="1"/>
    <col min="3787" max="3787" width="0" style="1" hidden="1" customWidth="1"/>
    <col min="3788" max="3788" width="22.28515625" style="1" customWidth="1"/>
    <col min="3789" max="3789" width="5.28515625" style="1" customWidth="1"/>
    <col min="3790" max="3790" width="36.28515625" style="1" customWidth="1"/>
    <col min="3791" max="3791" width="5.7109375" style="1" customWidth="1"/>
    <col min="3792" max="3792" width="0" style="1" hidden="1" customWidth="1"/>
    <col min="3793" max="3793" width="20.7109375" style="1" customWidth="1"/>
    <col min="3794" max="3794" width="4.85546875" style="1" customWidth="1"/>
    <col min="3795" max="3795" width="0" style="1" hidden="1" customWidth="1"/>
    <col min="3796" max="3796" width="24.7109375" style="1" customWidth="1"/>
    <col min="3797" max="3797" width="12.28515625" style="1" customWidth="1"/>
    <col min="3798" max="3798" width="0" style="1" hidden="1" customWidth="1"/>
    <col min="3799" max="3799" width="3.42578125" style="1" customWidth="1"/>
    <col min="3800" max="3800" width="0" style="1" hidden="1" customWidth="1"/>
    <col min="3801" max="3801" width="17.7109375" style="1" customWidth="1"/>
    <col min="3802" max="3802" width="3.42578125" style="1" customWidth="1"/>
    <col min="3803" max="3803" width="0" style="1" hidden="1" customWidth="1"/>
    <col min="3804" max="3804" width="23.7109375" style="1" customWidth="1"/>
    <col min="3805" max="3805" width="10" style="1" customWidth="1"/>
    <col min="3806" max="3806" width="0" style="1" hidden="1" customWidth="1"/>
    <col min="3807" max="3808" width="14.7109375" style="1" customWidth="1"/>
    <col min="3809" max="3809" width="12.85546875" style="1" customWidth="1"/>
    <col min="3810" max="3810" width="3.28515625" style="1" customWidth="1"/>
    <col min="3811" max="3811" width="30.28515625" style="1" customWidth="1"/>
    <col min="3812" max="3812" width="5" style="1" customWidth="1"/>
    <col min="3813" max="3813" width="0" style="1" hidden="1" customWidth="1"/>
    <col min="3814" max="3814" width="14.28515625" style="1" customWidth="1"/>
    <col min="3815" max="3815" width="5.7109375" style="1" customWidth="1"/>
    <col min="3816" max="3816" width="0" style="1" hidden="1" customWidth="1"/>
    <col min="3817" max="3817" width="17.28515625" style="1" customWidth="1"/>
    <col min="3818" max="3818" width="12.7109375" style="1" customWidth="1"/>
    <col min="3819" max="3819" width="0" style="1" hidden="1" customWidth="1"/>
    <col min="3820" max="3820" width="5.28515625" style="1" customWidth="1"/>
    <col min="3821" max="3821" width="0" style="1" hidden="1" customWidth="1"/>
    <col min="3822" max="3822" width="17" style="1" customWidth="1"/>
    <col min="3823" max="3823" width="6.28515625" style="1" customWidth="1"/>
    <col min="3824" max="3824" width="0" style="1" hidden="1" customWidth="1"/>
    <col min="3825" max="3825" width="14.28515625" style="1" customWidth="1"/>
    <col min="3826" max="3826" width="7.5703125" style="1" customWidth="1"/>
    <col min="3827" max="3827" width="0" style="1" hidden="1" customWidth="1"/>
    <col min="3828" max="3829" width="14.28515625" style="1" customWidth="1"/>
    <col min="3830" max="3830" width="20.85546875" style="1" customWidth="1"/>
    <col min="3831" max="3831" width="14.42578125" style="1" customWidth="1"/>
    <col min="3832" max="3832" width="15" style="1" customWidth="1"/>
    <col min="3833" max="3833" width="2.7109375" style="1" customWidth="1"/>
    <col min="3834" max="3834" width="11.7109375" style="1" customWidth="1"/>
    <col min="3835" max="3835" width="11.5703125" style="1" customWidth="1"/>
    <col min="3836" max="3836" width="2.28515625" style="1" customWidth="1"/>
    <col min="3837" max="3837" width="41" style="1" customWidth="1"/>
    <col min="3838" max="3838" width="14.28515625" style="1" customWidth="1"/>
    <col min="3839" max="3840" width="11.5703125" style="1" customWidth="1"/>
    <col min="3841" max="3841" width="21.85546875" style="1" customWidth="1"/>
    <col min="3842" max="4033" width="11.42578125" style="1"/>
    <col min="4034" max="4034" width="21.85546875" style="1" customWidth="1"/>
    <col min="4035" max="4035" width="13.85546875" style="1" customWidth="1"/>
    <col min="4036" max="4036" width="38.7109375" style="1" customWidth="1"/>
    <col min="4037" max="4037" width="3" style="1" bestFit="1" customWidth="1"/>
    <col min="4038" max="4038" width="32.28515625" style="1" customWidth="1"/>
    <col min="4039" max="4039" width="46.28515625" style="1" customWidth="1"/>
    <col min="4040" max="4040" width="19" style="1" customWidth="1"/>
    <col min="4041" max="4041" width="0" style="1" hidden="1" customWidth="1"/>
    <col min="4042" max="4042" width="17.7109375" style="1" customWidth="1"/>
    <col min="4043" max="4043" width="0" style="1" hidden="1" customWidth="1"/>
    <col min="4044" max="4044" width="22.28515625" style="1" customWidth="1"/>
    <col min="4045" max="4045" width="5.28515625" style="1" customWidth="1"/>
    <col min="4046" max="4046" width="36.28515625" style="1" customWidth="1"/>
    <col min="4047" max="4047" width="5.7109375" style="1" customWidth="1"/>
    <col min="4048" max="4048" width="0" style="1" hidden="1" customWidth="1"/>
    <col min="4049" max="4049" width="20.7109375" style="1" customWidth="1"/>
    <col min="4050" max="4050" width="4.85546875" style="1" customWidth="1"/>
    <col min="4051" max="4051" width="0" style="1" hidden="1" customWidth="1"/>
    <col min="4052" max="4052" width="24.7109375" style="1" customWidth="1"/>
    <col min="4053" max="4053" width="12.28515625" style="1" customWidth="1"/>
    <col min="4054" max="4054" width="0" style="1" hidden="1" customWidth="1"/>
    <col min="4055" max="4055" width="3.42578125" style="1" customWidth="1"/>
    <col min="4056" max="4056" width="0" style="1" hidden="1" customWidth="1"/>
    <col min="4057" max="4057" width="17.7109375" style="1" customWidth="1"/>
    <col min="4058" max="4058" width="3.42578125" style="1" customWidth="1"/>
    <col min="4059" max="4059" width="0" style="1" hidden="1" customWidth="1"/>
    <col min="4060" max="4060" width="23.7109375" style="1" customWidth="1"/>
    <col min="4061" max="4061" width="10" style="1" customWidth="1"/>
    <col min="4062" max="4062" width="0" style="1" hidden="1" customWidth="1"/>
    <col min="4063" max="4064" width="14.7109375" style="1" customWidth="1"/>
    <col min="4065" max="4065" width="12.85546875" style="1" customWidth="1"/>
    <col min="4066" max="4066" width="3.28515625" style="1" customWidth="1"/>
    <col min="4067" max="4067" width="30.28515625" style="1" customWidth="1"/>
    <col min="4068" max="4068" width="5" style="1" customWidth="1"/>
    <col min="4069" max="4069" width="0" style="1" hidden="1" customWidth="1"/>
    <col min="4070" max="4070" width="14.28515625" style="1" customWidth="1"/>
    <col min="4071" max="4071" width="5.7109375" style="1" customWidth="1"/>
    <col min="4072" max="4072" width="0" style="1" hidden="1" customWidth="1"/>
    <col min="4073" max="4073" width="17.28515625" style="1" customWidth="1"/>
    <col min="4074" max="4074" width="12.7109375" style="1" customWidth="1"/>
    <col min="4075" max="4075" width="0" style="1" hidden="1" customWidth="1"/>
    <col min="4076" max="4076" width="5.28515625" style="1" customWidth="1"/>
    <col min="4077" max="4077" width="0" style="1" hidden="1" customWidth="1"/>
    <col min="4078" max="4078" width="17" style="1" customWidth="1"/>
    <col min="4079" max="4079" width="6.28515625" style="1" customWidth="1"/>
    <col min="4080" max="4080" width="0" style="1" hidden="1" customWidth="1"/>
    <col min="4081" max="4081" width="14.28515625" style="1" customWidth="1"/>
    <col min="4082" max="4082" width="7.5703125" style="1" customWidth="1"/>
    <col min="4083" max="4083" width="0" style="1" hidden="1" customWidth="1"/>
    <col min="4084" max="4085" width="14.28515625" style="1" customWidth="1"/>
    <col min="4086" max="4086" width="20.85546875" style="1" customWidth="1"/>
    <col min="4087" max="4087" width="14.42578125" style="1" customWidth="1"/>
    <col min="4088" max="4088" width="15" style="1" customWidth="1"/>
    <col min="4089" max="4089" width="2.7109375" style="1" customWidth="1"/>
    <col min="4090" max="4090" width="11.7109375" style="1" customWidth="1"/>
    <col min="4091" max="4091" width="11.5703125" style="1" customWidth="1"/>
    <col min="4092" max="4092" width="2.28515625" style="1" customWidth="1"/>
    <col min="4093" max="4093" width="41" style="1" customWidth="1"/>
    <col min="4094" max="4094" width="14.28515625" style="1" customWidth="1"/>
    <col min="4095" max="4096" width="11.5703125" style="1" customWidth="1"/>
    <col min="4097" max="4097" width="21.85546875" style="1" customWidth="1"/>
    <col min="4098" max="4289" width="11.42578125" style="1"/>
    <col min="4290" max="4290" width="21.85546875" style="1" customWidth="1"/>
    <col min="4291" max="4291" width="13.85546875" style="1" customWidth="1"/>
    <col min="4292" max="4292" width="38.7109375" style="1" customWidth="1"/>
    <col min="4293" max="4293" width="3" style="1" bestFit="1" customWidth="1"/>
    <col min="4294" max="4294" width="32.28515625" style="1" customWidth="1"/>
    <col min="4295" max="4295" width="46.28515625" style="1" customWidth="1"/>
    <col min="4296" max="4296" width="19" style="1" customWidth="1"/>
    <col min="4297" max="4297" width="0" style="1" hidden="1" customWidth="1"/>
    <col min="4298" max="4298" width="17.7109375" style="1" customWidth="1"/>
    <col min="4299" max="4299" width="0" style="1" hidden="1" customWidth="1"/>
    <col min="4300" max="4300" width="22.28515625" style="1" customWidth="1"/>
    <col min="4301" max="4301" width="5.28515625" style="1" customWidth="1"/>
    <col min="4302" max="4302" width="36.28515625" style="1" customWidth="1"/>
    <col min="4303" max="4303" width="5.7109375" style="1" customWidth="1"/>
    <col min="4304" max="4304" width="0" style="1" hidden="1" customWidth="1"/>
    <col min="4305" max="4305" width="20.7109375" style="1" customWidth="1"/>
    <col min="4306" max="4306" width="4.85546875" style="1" customWidth="1"/>
    <col min="4307" max="4307" width="0" style="1" hidden="1" customWidth="1"/>
    <col min="4308" max="4308" width="24.7109375" style="1" customWidth="1"/>
    <col min="4309" max="4309" width="12.28515625" style="1" customWidth="1"/>
    <col min="4310" max="4310" width="0" style="1" hidden="1" customWidth="1"/>
    <col min="4311" max="4311" width="3.42578125" style="1" customWidth="1"/>
    <col min="4312" max="4312" width="0" style="1" hidden="1" customWidth="1"/>
    <col min="4313" max="4313" width="17.7109375" style="1" customWidth="1"/>
    <col min="4314" max="4314" width="3.42578125" style="1" customWidth="1"/>
    <col min="4315" max="4315" width="0" style="1" hidden="1" customWidth="1"/>
    <col min="4316" max="4316" width="23.7109375" style="1" customWidth="1"/>
    <col min="4317" max="4317" width="10" style="1" customWidth="1"/>
    <col min="4318" max="4318" width="0" style="1" hidden="1" customWidth="1"/>
    <col min="4319" max="4320" width="14.7109375" style="1" customWidth="1"/>
    <col min="4321" max="4321" width="12.85546875" style="1" customWidth="1"/>
    <col min="4322" max="4322" width="3.28515625" style="1" customWidth="1"/>
    <col min="4323" max="4323" width="30.28515625" style="1" customWidth="1"/>
    <col min="4324" max="4324" width="5" style="1" customWidth="1"/>
    <col min="4325" max="4325" width="0" style="1" hidden="1" customWidth="1"/>
    <col min="4326" max="4326" width="14.28515625" style="1" customWidth="1"/>
    <col min="4327" max="4327" width="5.7109375" style="1" customWidth="1"/>
    <col min="4328" max="4328" width="0" style="1" hidden="1" customWidth="1"/>
    <col min="4329" max="4329" width="17.28515625" style="1" customWidth="1"/>
    <col min="4330" max="4330" width="12.7109375" style="1" customWidth="1"/>
    <col min="4331" max="4331" width="0" style="1" hidden="1" customWidth="1"/>
    <col min="4332" max="4332" width="5.28515625" style="1" customWidth="1"/>
    <col min="4333" max="4333" width="0" style="1" hidden="1" customWidth="1"/>
    <col min="4334" max="4334" width="17" style="1" customWidth="1"/>
    <col min="4335" max="4335" width="6.28515625" style="1" customWidth="1"/>
    <col min="4336" max="4336" width="0" style="1" hidden="1" customWidth="1"/>
    <col min="4337" max="4337" width="14.28515625" style="1" customWidth="1"/>
    <col min="4338" max="4338" width="7.5703125" style="1" customWidth="1"/>
    <col min="4339" max="4339" width="0" style="1" hidden="1" customWidth="1"/>
    <col min="4340" max="4341" width="14.28515625" style="1" customWidth="1"/>
    <col min="4342" max="4342" width="20.85546875" style="1" customWidth="1"/>
    <col min="4343" max="4343" width="14.42578125" style="1" customWidth="1"/>
    <col min="4344" max="4344" width="15" style="1" customWidth="1"/>
    <col min="4345" max="4345" width="2.7109375" style="1" customWidth="1"/>
    <col min="4346" max="4346" width="11.7109375" style="1" customWidth="1"/>
    <col min="4347" max="4347" width="11.5703125" style="1" customWidth="1"/>
    <col min="4348" max="4348" width="2.28515625" style="1" customWidth="1"/>
    <col min="4349" max="4349" width="41" style="1" customWidth="1"/>
    <col min="4350" max="4350" width="14.28515625" style="1" customWidth="1"/>
    <col min="4351" max="4352" width="11.5703125" style="1" customWidth="1"/>
    <col min="4353" max="4353" width="21.85546875" style="1" customWidth="1"/>
    <col min="4354" max="4545" width="11.42578125" style="1"/>
    <col min="4546" max="4546" width="21.85546875" style="1" customWidth="1"/>
    <col min="4547" max="4547" width="13.85546875" style="1" customWidth="1"/>
    <col min="4548" max="4548" width="38.7109375" style="1" customWidth="1"/>
    <col min="4549" max="4549" width="3" style="1" bestFit="1" customWidth="1"/>
    <col min="4550" max="4550" width="32.28515625" style="1" customWidth="1"/>
    <col min="4551" max="4551" width="46.28515625" style="1" customWidth="1"/>
    <col min="4552" max="4552" width="19" style="1" customWidth="1"/>
    <col min="4553" max="4553" width="0" style="1" hidden="1" customWidth="1"/>
    <col min="4554" max="4554" width="17.7109375" style="1" customWidth="1"/>
    <col min="4555" max="4555" width="0" style="1" hidden="1" customWidth="1"/>
    <col min="4556" max="4556" width="22.28515625" style="1" customWidth="1"/>
    <col min="4557" max="4557" width="5.28515625" style="1" customWidth="1"/>
    <col min="4558" max="4558" width="36.28515625" style="1" customWidth="1"/>
    <col min="4559" max="4559" width="5.7109375" style="1" customWidth="1"/>
    <col min="4560" max="4560" width="0" style="1" hidden="1" customWidth="1"/>
    <col min="4561" max="4561" width="20.7109375" style="1" customWidth="1"/>
    <col min="4562" max="4562" width="4.85546875" style="1" customWidth="1"/>
    <col min="4563" max="4563" width="0" style="1" hidden="1" customWidth="1"/>
    <col min="4564" max="4564" width="24.7109375" style="1" customWidth="1"/>
    <col min="4565" max="4565" width="12.28515625" style="1" customWidth="1"/>
    <col min="4566" max="4566" width="0" style="1" hidden="1" customWidth="1"/>
    <col min="4567" max="4567" width="3.42578125" style="1" customWidth="1"/>
    <col min="4568" max="4568" width="0" style="1" hidden="1" customWidth="1"/>
    <col min="4569" max="4569" width="17.7109375" style="1" customWidth="1"/>
    <col min="4570" max="4570" width="3.42578125" style="1" customWidth="1"/>
    <col min="4571" max="4571" width="0" style="1" hidden="1" customWidth="1"/>
    <col min="4572" max="4572" width="23.7109375" style="1" customWidth="1"/>
    <col min="4573" max="4573" width="10" style="1" customWidth="1"/>
    <col min="4574" max="4574" width="0" style="1" hidden="1" customWidth="1"/>
    <col min="4575" max="4576" width="14.7109375" style="1" customWidth="1"/>
    <col min="4577" max="4577" width="12.85546875" style="1" customWidth="1"/>
    <col min="4578" max="4578" width="3.28515625" style="1" customWidth="1"/>
    <col min="4579" max="4579" width="30.28515625" style="1" customWidth="1"/>
    <col min="4580" max="4580" width="5" style="1" customWidth="1"/>
    <col min="4581" max="4581" width="0" style="1" hidden="1" customWidth="1"/>
    <col min="4582" max="4582" width="14.28515625" style="1" customWidth="1"/>
    <col min="4583" max="4583" width="5.7109375" style="1" customWidth="1"/>
    <col min="4584" max="4584" width="0" style="1" hidden="1" customWidth="1"/>
    <col min="4585" max="4585" width="17.28515625" style="1" customWidth="1"/>
    <col min="4586" max="4586" width="12.7109375" style="1" customWidth="1"/>
    <col min="4587" max="4587" width="0" style="1" hidden="1" customWidth="1"/>
    <col min="4588" max="4588" width="5.28515625" style="1" customWidth="1"/>
    <col min="4589" max="4589" width="0" style="1" hidden="1" customWidth="1"/>
    <col min="4590" max="4590" width="17" style="1" customWidth="1"/>
    <col min="4591" max="4591" width="6.28515625" style="1" customWidth="1"/>
    <col min="4592" max="4592" width="0" style="1" hidden="1" customWidth="1"/>
    <col min="4593" max="4593" width="14.28515625" style="1" customWidth="1"/>
    <col min="4594" max="4594" width="7.5703125" style="1" customWidth="1"/>
    <col min="4595" max="4595" width="0" style="1" hidden="1" customWidth="1"/>
    <col min="4596" max="4597" width="14.28515625" style="1" customWidth="1"/>
    <col min="4598" max="4598" width="20.85546875" style="1" customWidth="1"/>
    <col min="4599" max="4599" width="14.42578125" style="1" customWidth="1"/>
    <col min="4600" max="4600" width="15" style="1" customWidth="1"/>
    <col min="4601" max="4601" width="2.7109375" style="1" customWidth="1"/>
    <col min="4602" max="4602" width="11.7109375" style="1" customWidth="1"/>
    <col min="4603" max="4603" width="11.5703125" style="1" customWidth="1"/>
    <col min="4604" max="4604" width="2.28515625" style="1" customWidth="1"/>
    <col min="4605" max="4605" width="41" style="1" customWidth="1"/>
    <col min="4606" max="4606" width="14.28515625" style="1" customWidth="1"/>
    <col min="4607" max="4608" width="11.5703125" style="1" customWidth="1"/>
    <col min="4609" max="4609" width="21.85546875" style="1" customWidth="1"/>
    <col min="4610" max="4801" width="11.42578125" style="1"/>
    <col min="4802" max="4802" width="21.85546875" style="1" customWidth="1"/>
    <col min="4803" max="4803" width="13.85546875" style="1" customWidth="1"/>
    <col min="4804" max="4804" width="38.7109375" style="1" customWidth="1"/>
    <col min="4805" max="4805" width="3" style="1" bestFit="1" customWidth="1"/>
    <col min="4806" max="4806" width="32.28515625" style="1" customWidth="1"/>
    <col min="4807" max="4807" width="46.28515625" style="1" customWidth="1"/>
    <col min="4808" max="4808" width="19" style="1" customWidth="1"/>
    <col min="4809" max="4809" width="0" style="1" hidden="1" customWidth="1"/>
    <col min="4810" max="4810" width="17.7109375" style="1" customWidth="1"/>
    <col min="4811" max="4811" width="0" style="1" hidden="1" customWidth="1"/>
    <col min="4812" max="4812" width="22.28515625" style="1" customWidth="1"/>
    <col min="4813" max="4813" width="5.28515625" style="1" customWidth="1"/>
    <col min="4814" max="4814" width="36.28515625" style="1" customWidth="1"/>
    <col min="4815" max="4815" width="5.7109375" style="1" customWidth="1"/>
    <col min="4816" max="4816" width="0" style="1" hidden="1" customWidth="1"/>
    <col min="4817" max="4817" width="20.7109375" style="1" customWidth="1"/>
    <col min="4818" max="4818" width="4.85546875" style="1" customWidth="1"/>
    <col min="4819" max="4819" width="0" style="1" hidden="1" customWidth="1"/>
    <col min="4820" max="4820" width="24.7109375" style="1" customWidth="1"/>
    <col min="4821" max="4821" width="12.28515625" style="1" customWidth="1"/>
    <col min="4822" max="4822" width="0" style="1" hidden="1" customWidth="1"/>
    <col min="4823" max="4823" width="3.42578125" style="1" customWidth="1"/>
    <col min="4824" max="4824" width="0" style="1" hidden="1" customWidth="1"/>
    <col min="4825" max="4825" width="17.7109375" style="1" customWidth="1"/>
    <col min="4826" max="4826" width="3.42578125" style="1" customWidth="1"/>
    <col min="4827" max="4827" width="0" style="1" hidden="1" customWidth="1"/>
    <col min="4828" max="4828" width="23.7109375" style="1" customWidth="1"/>
    <col min="4829" max="4829" width="10" style="1" customWidth="1"/>
    <col min="4830" max="4830" width="0" style="1" hidden="1" customWidth="1"/>
    <col min="4831" max="4832" width="14.7109375" style="1" customWidth="1"/>
    <col min="4833" max="4833" width="12.85546875" style="1" customWidth="1"/>
    <col min="4834" max="4834" width="3.28515625" style="1" customWidth="1"/>
    <col min="4835" max="4835" width="30.28515625" style="1" customWidth="1"/>
    <col min="4836" max="4836" width="5" style="1" customWidth="1"/>
    <col min="4837" max="4837" width="0" style="1" hidden="1" customWidth="1"/>
    <col min="4838" max="4838" width="14.28515625" style="1" customWidth="1"/>
    <col min="4839" max="4839" width="5.7109375" style="1" customWidth="1"/>
    <col min="4840" max="4840" width="0" style="1" hidden="1" customWidth="1"/>
    <col min="4841" max="4841" width="17.28515625" style="1" customWidth="1"/>
    <col min="4842" max="4842" width="12.7109375" style="1" customWidth="1"/>
    <col min="4843" max="4843" width="0" style="1" hidden="1" customWidth="1"/>
    <col min="4844" max="4844" width="5.28515625" style="1" customWidth="1"/>
    <col min="4845" max="4845" width="0" style="1" hidden="1" customWidth="1"/>
    <col min="4846" max="4846" width="17" style="1" customWidth="1"/>
    <col min="4847" max="4847" width="6.28515625" style="1" customWidth="1"/>
    <col min="4848" max="4848" width="0" style="1" hidden="1" customWidth="1"/>
    <col min="4849" max="4849" width="14.28515625" style="1" customWidth="1"/>
    <col min="4850" max="4850" width="7.5703125" style="1" customWidth="1"/>
    <col min="4851" max="4851" width="0" style="1" hidden="1" customWidth="1"/>
    <col min="4852" max="4853" width="14.28515625" style="1" customWidth="1"/>
    <col min="4854" max="4854" width="20.85546875" style="1" customWidth="1"/>
    <col min="4855" max="4855" width="14.42578125" style="1" customWidth="1"/>
    <col min="4856" max="4856" width="15" style="1" customWidth="1"/>
    <col min="4857" max="4857" width="2.7109375" style="1" customWidth="1"/>
    <col min="4858" max="4858" width="11.7109375" style="1" customWidth="1"/>
    <col min="4859" max="4859" width="11.5703125" style="1" customWidth="1"/>
    <col min="4860" max="4860" width="2.28515625" style="1" customWidth="1"/>
    <col min="4861" max="4861" width="41" style="1" customWidth="1"/>
    <col min="4862" max="4862" width="14.28515625" style="1" customWidth="1"/>
    <col min="4863" max="4864" width="11.5703125" style="1" customWidth="1"/>
    <col min="4865" max="4865" width="21.85546875" style="1" customWidth="1"/>
    <col min="4866" max="5057" width="11.42578125" style="1"/>
    <col min="5058" max="5058" width="21.85546875" style="1" customWidth="1"/>
    <col min="5059" max="5059" width="13.85546875" style="1" customWidth="1"/>
    <col min="5060" max="5060" width="38.7109375" style="1" customWidth="1"/>
    <col min="5061" max="5061" width="3" style="1" bestFit="1" customWidth="1"/>
    <col min="5062" max="5062" width="32.28515625" style="1" customWidth="1"/>
    <col min="5063" max="5063" width="46.28515625" style="1" customWidth="1"/>
    <col min="5064" max="5064" width="19" style="1" customWidth="1"/>
    <col min="5065" max="5065" width="0" style="1" hidden="1" customWidth="1"/>
    <col min="5066" max="5066" width="17.7109375" style="1" customWidth="1"/>
    <col min="5067" max="5067" width="0" style="1" hidden="1" customWidth="1"/>
    <col min="5068" max="5068" width="22.28515625" style="1" customWidth="1"/>
    <col min="5069" max="5069" width="5.28515625" style="1" customWidth="1"/>
    <col min="5070" max="5070" width="36.28515625" style="1" customWidth="1"/>
    <col min="5071" max="5071" width="5.7109375" style="1" customWidth="1"/>
    <col min="5072" max="5072" width="0" style="1" hidden="1" customWidth="1"/>
    <col min="5073" max="5073" width="20.7109375" style="1" customWidth="1"/>
    <col min="5074" max="5074" width="4.85546875" style="1" customWidth="1"/>
    <col min="5075" max="5075" width="0" style="1" hidden="1" customWidth="1"/>
    <col min="5076" max="5076" width="24.7109375" style="1" customWidth="1"/>
    <col min="5077" max="5077" width="12.28515625" style="1" customWidth="1"/>
    <col min="5078" max="5078" width="0" style="1" hidden="1" customWidth="1"/>
    <col min="5079" max="5079" width="3.42578125" style="1" customWidth="1"/>
    <col min="5080" max="5080" width="0" style="1" hidden="1" customWidth="1"/>
    <col min="5081" max="5081" width="17.7109375" style="1" customWidth="1"/>
    <col min="5082" max="5082" width="3.42578125" style="1" customWidth="1"/>
    <col min="5083" max="5083" width="0" style="1" hidden="1" customWidth="1"/>
    <col min="5084" max="5084" width="23.7109375" style="1" customWidth="1"/>
    <col min="5085" max="5085" width="10" style="1" customWidth="1"/>
    <col min="5086" max="5086" width="0" style="1" hidden="1" customWidth="1"/>
    <col min="5087" max="5088" width="14.7109375" style="1" customWidth="1"/>
    <col min="5089" max="5089" width="12.85546875" style="1" customWidth="1"/>
    <col min="5090" max="5090" width="3.28515625" style="1" customWidth="1"/>
    <col min="5091" max="5091" width="30.28515625" style="1" customWidth="1"/>
    <col min="5092" max="5092" width="5" style="1" customWidth="1"/>
    <col min="5093" max="5093" width="0" style="1" hidden="1" customWidth="1"/>
    <col min="5094" max="5094" width="14.28515625" style="1" customWidth="1"/>
    <col min="5095" max="5095" width="5.7109375" style="1" customWidth="1"/>
    <col min="5096" max="5096" width="0" style="1" hidden="1" customWidth="1"/>
    <col min="5097" max="5097" width="17.28515625" style="1" customWidth="1"/>
    <col min="5098" max="5098" width="12.7109375" style="1" customWidth="1"/>
    <col min="5099" max="5099" width="0" style="1" hidden="1" customWidth="1"/>
    <col min="5100" max="5100" width="5.28515625" style="1" customWidth="1"/>
    <col min="5101" max="5101" width="0" style="1" hidden="1" customWidth="1"/>
    <col min="5102" max="5102" width="17" style="1" customWidth="1"/>
    <col min="5103" max="5103" width="6.28515625" style="1" customWidth="1"/>
    <col min="5104" max="5104" width="0" style="1" hidden="1" customWidth="1"/>
    <col min="5105" max="5105" width="14.28515625" style="1" customWidth="1"/>
    <col min="5106" max="5106" width="7.5703125" style="1" customWidth="1"/>
    <col min="5107" max="5107" width="0" style="1" hidden="1" customWidth="1"/>
    <col min="5108" max="5109" width="14.28515625" style="1" customWidth="1"/>
    <col min="5110" max="5110" width="20.85546875" style="1" customWidth="1"/>
    <col min="5111" max="5111" width="14.42578125" style="1" customWidth="1"/>
    <col min="5112" max="5112" width="15" style="1" customWidth="1"/>
    <col min="5113" max="5113" width="2.7109375" style="1" customWidth="1"/>
    <col min="5114" max="5114" width="11.7109375" style="1" customWidth="1"/>
    <col min="5115" max="5115" width="11.5703125" style="1" customWidth="1"/>
    <col min="5116" max="5116" width="2.28515625" style="1" customWidth="1"/>
    <col min="5117" max="5117" width="41" style="1" customWidth="1"/>
    <col min="5118" max="5118" width="14.28515625" style="1" customWidth="1"/>
    <col min="5119" max="5120" width="11.5703125" style="1" customWidth="1"/>
    <col min="5121" max="5121" width="21.85546875" style="1" customWidth="1"/>
    <col min="5122" max="5313" width="11.42578125" style="1"/>
    <col min="5314" max="5314" width="21.85546875" style="1" customWidth="1"/>
    <col min="5315" max="5315" width="13.85546875" style="1" customWidth="1"/>
    <col min="5316" max="5316" width="38.7109375" style="1" customWidth="1"/>
    <col min="5317" max="5317" width="3" style="1" bestFit="1" customWidth="1"/>
    <col min="5318" max="5318" width="32.28515625" style="1" customWidth="1"/>
    <col min="5319" max="5319" width="46.28515625" style="1" customWidth="1"/>
    <col min="5320" max="5320" width="19" style="1" customWidth="1"/>
    <col min="5321" max="5321" width="0" style="1" hidden="1" customWidth="1"/>
    <col min="5322" max="5322" width="17.7109375" style="1" customWidth="1"/>
    <col min="5323" max="5323" width="0" style="1" hidden="1" customWidth="1"/>
    <col min="5324" max="5324" width="22.28515625" style="1" customWidth="1"/>
    <col min="5325" max="5325" width="5.28515625" style="1" customWidth="1"/>
    <col min="5326" max="5326" width="36.28515625" style="1" customWidth="1"/>
    <col min="5327" max="5327" width="5.7109375" style="1" customWidth="1"/>
    <col min="5328" max="5328" width="0" style="1" hidden="1" customWidth="1"/>
    <col min="5329" max="5329" width="20.7109375" style="1" customWidth="1"/>
    <col min="5330" max="5330" width="4.85546875" style="1" customWidth="1"/>
    <col min="5331" max="5331" width="0" style="1" hidden="1" customWidth="1"/>
    <col min="5332" max="5332" width="24.7109375" style="1" customWidth="1"/>
    <col min="5333" max="5333" width="12.28515625" style="1" customWidth="1"/>
    <col min="5334" max="5334" width="0" style="1" hidden="1" customWidth="1"/>
    <col min="5335" max="5335" width="3.42578125" style="1" customWidth="1"/>
    <col min="5336" max="5336" width="0" style="1" hidden="1" customWidth="1"/>
    <col min="5337" max="5337" width="17.7109375" style="1" customWidth="1"/>
    <col min="5338" max="5338" width="3.42578125" style="1" customWidth="1"/>
    <col min="5339" max="5339" width="0" style="1" hidden="1" customWidth="1"/>
    <col min="5340" max="5340" width="23.7109375" style="1" customWidth="1"/>
    <col min="5341" max="5341" width="10" style="1" customWidth="1"/>
    <col min="5342" max="5342" width="0" style="1" hidden="1" customWidth="1"/>
    <col min="5343" max="5344" width="14.7109375" style="1" customWidth="1"/>
    <col min="5345" max="5345" width="12.85546875" style="1" customWidth="1"/>
    <col min="5346" max="5346" width="3.28515625" style="1" customWidth="1"/>
    <col min="5347" max="5347" width="30.28515625" style="1" customWidth="1"/>
    <col min="5348" max="5348" width="5" style="1" customWidth="1"/>
    <col min="5349" max="5349" width="0" style="1" hidden="1" customWidth="1"/>
    <col min="5350" max="5350" width="14.28515625" style="1" customWidth="1"/>
    <col min="5351" max="5351" width="5.7109375" style="1" customWidth="1"/>
    <col min="5352" max="5352" width="0" style="1" hidden="1" customWidth="1"/>
    <col min="5353" max="5353" width="17.28515625" style="1" customWidth="1"/>
    <col min="5354" max="5354" width="12.7109375" style="1" customWidth="1"/>
    <col min="5355" max="5355" width="0" style="1" hidden="1" customWidth="1"/>
    <col min="5356" max="5356" width="5.28515625" style="1" customWidth="1"/>
    <col min="5357" max="5357" width="0" style="1" hidden="1" customWidth="1"/>
    <col min="5358" max="5358" width="17" style="1" customWidth="1"/>
    <col min="5359" max="5359" width="6.28515625" style="1" customWidth="1"/>
    <col min="5360" max="5360" width="0" style="1" hidden="1" customWidth="1"/>
    <col min="5361" max="5361" width="14.28515625" style="1" customWidth="1"/>
    <col min="5362" max="5362" width="7.5703125" style="1" customWidth="1"/>
    <col min="5363" max="5363" width="0" style="1" hidden="1" customWidth="1"/>
    <col min="5364" max="5365" width="14.28515625" style="1" customWidth="1"/>
    <col min="5366" max="5366" width="20.85546875" style="1" customWidth="1"/>
    <col min="5367" max="5367" width="14.42578125" style="1" customWidth="1"/>
    <col min="5368" max="5368" width="15" style="1" customWidth="1"/>
    <col min="5369" max="5369" width="2.7109375" style="1" customWidth="1"/>
    <col min="5370" max="5370" width="11.7109375" style="1" customWidth="1"/>
    <col min="5371" max="5371" width="11.5703125" style="1" customWidth="1"/>
    <col min="5372" max="5372" width="2.28515625" style="1" customWidth="1"/>
    <col min="5373" max="5373" width="41" style="1" customWidth="1"/>
    <col min="5374" max="5374" width="14.28515625" style="1" customWidth="1"/>
    <col min="5375" max="5376" width="11.5703125" style="1" customWidth="1"/>
    <col min="5377" max="5377" width="21.85546875" style="1" customWidth="1"/>
    <col min="5378" max="5569" width="11.42578125" style="1"/>
    <col min="5570" max="5570" width="21.85546875" style="1" customWidth="1"/>
    <col min="5571" max="5571" width="13.85546875" style="1" customWidth="1"/>
    <col min="5572" max="5572" width="38.7109375" style="1" customWidth="1"/>
    <col min="5573" max="5573" width="3" style="1" bestFit="1" customWidth="1"/>
    <col min="5574" max="5574" width="32.28515625" style="1" customWidth="1"/>
    <col min="5575" max="5575" width="46.28515625" style="1" customWidth="1"/>
    <col min="5576" max="5576" width="19" style="1" customWidth="1"/>
    <col min="5577" max="5577" width="0" style="1" hidden="1" customWidth="1"/>
    <col min="5578" max="5578" width="17.7109375" style="1" customWidth="1"/>
    <col min="5579" max="5579" width="0" style="1" hidden="1" customWidth="1"/>
    <col min="5580" max="5580" width="22.28515625" style="1" customWidth="1"/>
    <col min="5581" max="5581" width="5.28515625" style="1" customWidth="1"/>
    <col min="5582" max="5582" width="36.28515625" style="1" customWidth="1"/>
    <col min="5583" max="5583" width="5.7109375" style="1" customWidth="1"/>
    <col min="5584" max="5584" width="0" style="1" hidden="1" customWidth="1"/>
    <col min="5585" max="5585" width="20.7109375" style="1" customWidth="1"/>
    <col min="5586" max="5586" width="4.85546875" style="1" customWidth="1"/>
    <col min="5587" max="5587" width="0" style="1" hidden="1" customWidth="1"/>
    <col min="5588" max="5588" width="24.7109375" style="1" customWidth="1"/>
    <col min="5589" max="5589" width="12.28515625" style="1" customWidth="1"/>
    <col min="5590" max="5590" width="0" style="1" hidden="1" customWidth="1"/>
    <col min="5591" max="5591" width="3.42578125" style="1" customWidth="1"/>
    <col min="5592" max="5592" width="0" style="1" hidden="1" customWidth="1"/>
    <col min="5593" max="5593" width="17.7109375" style="1" customWidth="1"/>
    <col min="5594" max="5594" width="3.42578125" style="1" customWidth="1"/>
    <col min="5595" max="5595" width="0" style="1" hidden="1" customWidth="1"/>
    <col min="5596" max="5596" width="23.7109375" style="1" customWidth="1"/>
    <col min="5597" max="5597" width="10" style="1" customWidth="1"/>
    <col min="5598" max="5598" width="0" style="1" hidden="1" customWidth="1"/>
    <col min="5599" max="5600" width="14.7109375" style="1" customWidth="1"/>
    <col min="5601" max="5601" width="12.85546875" style="1" customWidth="1"/>
    <col min="5602" max="5602" width="3.28515625" style="1" customWidth="1"/>
    <col min="5603" max="5603" width="30.28515625" style="1" customWidth="1"/>
    <col min="5604" max="5604" width="5" style="1" customWidth="1"/>
    <col min="5605" max="5605" width="0" style="1" hidden="1" customWidth="1"/>
    <col min="5606" max="5606" width="14.28515625" style="1" customWidth="1"/>
    <col min="5607" max="5607" width="5.7109375" style="1" customWidth="1"/>
    <col min="5608" max="5608" width="0" style="1" hidden="1" customWidth="1"/>
    <col min="5609" max="5609" width="17.28515625" style="1" customWidth="1"/>
    <col min="5610" max="5610" width="12.7109375" style="1" customWidth="1"/>
    <col min="5611" max="5611" width="0" style="1" hidden="1" customWidth="1"/>
    <col min="5612" max="5612" width="5.28515625" style="1" customWidth="1"/>
    <col min="5613" max="5613" width="0" style="1" hidden="1" customWidth="1"/>
    <col min="5614" max="5614" width="17" style="1" customWidth="1"/>
    <col min="5615" max="5615" width="6.28515625" style="1" customWidth="1"/>
    <col min="5616" max="5616" width="0" style="1" hidden="1" customWidth="1"/>
    <col min="5617" max="5617" width="14.28515625" style="1" customWidth="1"/>
    <col min="5618" max="5618" width="7.5703125" style="1" customWidth="1"/>
    <col min="5619" max="5619" width="0" style="1" hidden="1" customWidth="1"/>
    <col min="5620" max="5621" width="14.28515625" style="1" customWidth="1"/>
    <col min="5622" max="5622" width="20.85546875" style="1" customWidth="1"/>
    <col min="5623" max="5623" width="14.42578125" style="1" customWidth="1"/>
    <col min="5624" max="5624" width="15" style="1" customWidth="1"/>
    <col min="5625" max="5625" width="2.7109375" style="1" customWidth="1"/>
    <col min="5626" max="5626" width="11.7109375" style="1" customWidth="1"/>
    <col min="5627" max="5627" width="11.5703125" style="1" customWidth="1"/>
    <col min="5628" max="5628" width="2.28515625" style="1" customWidth="1"/>
    <col min="5629" max="5629" width="41" style="1" customWidth="1"/>
    <col min="5630" max="5630" width="14.28515625" style="1" customWidth="1"/>
    <col min="5631" max="5632" width="11.5703125" style="1" customWidth="1"/>
    <col min="5633" max="5633" width="21.85546875" style="1" customWidth="1"/>
    <col min="5634" max="5825" width="11.42578125" style="1"/>
    <col min="5826" max="5826" width="21.85546875" style="1" customWidth="1"/>
    <col min="5827" max="5827" width="13.85546875" style="1" customWidth="1"/>
    <col min="5828" max="5828" width="38.7109375" style="1" customWidth="1"/>
    <col min="5829" max="5829" width="3" style="1" bestFit="1" customWidth="1"/>
    <col min="5830" max="5830" width="32.28515625" style="1" customWidth="1"/>
    <col min="5831" max="5831" width="46.28515625" style="1" customWidth="1"/>
    <col min="5832" max="5832" width="19" style="1" customWidth="1"/>
    <col min="5833" max="5833" width="0" style="1" hidden="1" customWidth="1"/>
    <col min="5834" max="5834" width="17.7109375" style="1" customWidth="1"/>
    <col min="5835" max="5835" width="0" style="1" hidden="1" customWidth="1"/>
    <col min="5836" max="5836" width="22.28515625" style="1" customWidth="1"/>
    <col min="5837" max="5837" width="5.28515625" style="1" customWidth="1"/>
    <col min="5838" max="5838" width="36.28515625" style="1" customWidth="1"/>
    <col min="5839" max="5839" width="5.7109375" style="1" customWidth="1"/>
    <col min="5840" max="5840" width="0" style="1" hidden="1" customWidth="1"/>
    <col min="5841" max="5841" width="20.7109375" style="1" customWidth="1"/>
    <col min="5842" max="5842" width="4.85546875" style="1" customWidth="1"/>
    <col min="5843" max="5843" width="0" style="1" hidden="1" customWidth="1"/>
    <col min="5844" max="5844" width="24.7109375" style="1" customWidth="1"/>
    <col min="5845" max="5845" width="12.28515625" style="1" customWidth="1"/>
    <col min="5846" max="5846" width="0" style="1" hidden="1" customWidth="1"/>
    <col min="5847" max="5847" width="3.42578125" style="1" customWidth="1"/>
    <col min="5848" max="5848" width="0" style="1" hidden="1" customWidth="1"/>
    <col min="5849" max="5849" width="17.7109375" style="1" customWidth="1"/>
    <col min="5850" max="5850" width="3.42578125" style="1" customWidth="1"/>
    <col min="5851" max="5851" width="0" style="1" hidden="1" customWidth="1"/>
    <col min="5852" max="5852" width="23.7109375" style="1" customWidth="1"/>
    <col min="5853" max="5853" width="10" style="1" customWidth="1"/>
    <col min="5854" max="5854" width="0" style="1" hidden="1" customWidth="1"/>
    <col min="5855" max="5856" width="14.7109375" style="1" customWidth="1"/>
    <col min="5857" max="5857" width="12.85546875" style="1" customWidth="1"/>
    <col min="5858" max="5858" width="3.28515625" style="1" customWidth="1"/>
    <col min="5859" max="5859" width="30.28515625" style="1" customWidth="1"/>
    <col min="5860" max="5860" width="5" style="1" customWidth="1"/>
    <col min="5861" max="5861" width="0" style="1" hidden="1" customWidth="1"/>
    <col min="5862" max="5862" width="14.28515625" style="1" customWidth="1"/>
    <col min="5863" max="5863" width="5.7109375" style="1" customWidth="1"/>
    <col min="5864" max="5864" width="0" style="1" hidden="1" customWidth="1"/>
    <col min="5865" max="5865" width="17.28515625" style="1" customWidth="1"/>
    <col min="5866" max="5866" width="12.7109375" style="1" customWidth="1"/>
    <col min="5867" max="5867" width="0" style="1" hidden="1" customWidth="1"/>
    <col min="5868" max="5868" width="5.28515625" style="1" customWidth="1"/>
    <col min="5869" max="5869" width="0" style="1" hidden="1" customWidth="1"/>
    <col min="5870" max="5870" width="17" style="1" customWidth="1"/>
    <col min="5871" max="5871" width="6.28515625" style="1" customWidth="1"/>
    <col min="5872" max="5872" width="0" style="1" hidden="1" customWidth="1"/>
    <col min="5873" max="5873" width="14.28515625" style="1" customWidth="1"/>
    <col min="5874" max="5874" width="7.5703125" style="1" customWidth="1"/>
    <col min="5875" max="5875" width="0" style="1" hidden="1" customWidth="1"/>
    <col min="5876" max="5877" width="14.28515625" style="1" customWidth="1"/>
    <col min="5878" max="5878" width="20.85546875" style="1" customWidth="1"/>
    <col min="5879" max="5879" width="14.42578125" style="1" customWidth="1"/>
    <col min="5880" max="5880" width="15" style="1" customWidth="1"/>
    <col min="5881" max="5881" width="2.7109375" style="1" customWidth="1"/>
    <col min="5882" max="5882" width="11.7109375" style="1" customWidth="1"/>
    <col min="5883" max="5883" width="11.5703125" style="1" customWidth="1"/>
    <col min="5884" max="5884" width="2.28515625" style="1" customWidth="1"/>
    <col min="5885" max="5885" width="41" style="1" customWidth="1"/>
    <col min="5886" max="5886" width="14.28515625" style="1" customWidth="1"/>
    <col min="5887" max="5888" width="11.5703125" style="1" customWidth="1"/>
    <col min="5889" max="5889" width="21.85546875" style="1" customWidth="1"/>
    <col min="5890" max="6081" width="11.42578125" style="1"/>
    <col min="6082" max="6082" width="21.85546875" style="1" customWidth="1"/>
    <col min="6083" max="6083" width="13.85546875" style="1" customWidth="1"/>
    <col min="6084" max="6084" width="38.7109375" style="1" customWidth="1"/>
    <col min="6085" max="6085" width="3" style="1" bestFit="1" customWidth="1"/>
    <col min="6086" max="6086" width="32.28515625" style="1" customWidth="1"/>
    <col min="6087" max="6087" width="46.28515625" style="1" customWidth="1"/>
    <col min="6088" max="6088" width="19" style="1" customWidth="1"/>
    <col min="6089" max="6089" width="0" style="1" hidden="1" customWidth="1"/>
    <col min="6090" max="6090" width="17.7109375" style="1" customWidth="1"/>
    <col min="6091" max="6091" width="0" style="1" hidden="1" customWidth="1"/>
    <col min="6092" max="6092" width="22.28515625" style="1" customWidth="1"/>
    <col min="6093" max="6093" width="5.28515625" style="1" customWidth="1"/>
    <col min="6094" max="6094" width="36.28515625" style="1" customWidth="1"/>
    <col min="6095" max="6095" width="5.7109375" style="1" customWidth="1"/>
    <col min="6096" max="6096" width="0" style="1" hidden="1" customWidth="1"/>
    <col min="6097" max="6097" width="20.7109375" style="1" customWidth="1"/>
    <col min="6098" max="6098" width="4.85546875" style="1" customWidth="1"/>
    <col min="6099" max="6099" width="0" style="1" hidden="1" customWidth="1"/>
    <col min="6100" max="6100" width="24.7109375" style="1" customWidth="1"/>
    <col min="6101" max="6101" width="12.28515625" style="1" customWidth="1"/>
    <col min="6102" max="6102" width="0" style="1" hidden="1" customWidth="1"/>
    <col min="6103" max="6103" width="3.42578125" style="1" customWidth="1"/>
    <col min="6104" max="6104" width="0" style="1" hidden="1" customWidth="1"/>
    <col min="6105" max="6105" width="17.7109375" style="1" customWidth="1"/>
    <col min="6106" max="6106" width="3.42578125" style="1" customWidth="1"/>
    <col min="6107" max="6107" width="0" style="1" hidden="1" customWidth="1"/>
    <col min="6108" max="6108" width="23.7109375" style="1" customWidth="1"/>
    <col min="6109" max="6109" width="10" style="1" customWidth="1"/>
    <col min="6110" max="6110" width="0" style="1" hidden="1" customWidth="1"/>
    <col min="6111" max="6112" width="14.7109375" style="1" customWidth="1"/>
    <col min="6113" max="6113" width="12.85546875" style="1" customWidth="1"/>
    <col min="6114" max="6114" width="3.28515625" style="1" customWidth="1"/>
    <col min="6115" max="6115" width="30.28515625" style="1" customWidth="1"/>
    <col min="6116" max="6116" width="5" style="1" customWidth="1"/>
    <col min="6117" max="6117" width="0" style="1" hidden="1" customWidth="1"/>
    <col min="6118" max="6118" width="14.28515625" style="1" customWidth="1"/>
    <col min="6119" max="6119" width="5.7109375" style="1" customWidth="1"/>
    <col min="6120" max="6120" width="0" style="1" hidden="1" customWidth="1"/>
    <col min="6121" max="6121" width="17.28515625" style="1" customWidth="1"/>
    <col min="6122" max="6122" width="12.7109375" style="1" customWidth="1"/>
    <col min="6123" max="6123" width="0" style="1" hidden="1" customWidth="1"/>
    <col min="6124" max="6124" width="5.28515625" style="1" customWidth="1"/>
    <col min="6125" max="6125" width="0" style="1" hidden="1" customWidth="1"/>
    <col min="6126" max="6126" width="17" style="1" customWidth="1"/>
    <col min="6127" max="6127" width="6.28515625" style="1" customWidth="1"/>
    <col min="6128" max="6128" width="0" style="1" hidden="1" customWidth="1"/>
    <col min="6129" max="6129" width="14.28515625" style="1" customWidth="1"/>
    <col min="6130" max="6130" width="7.5703125" style="1" customWidth="1"/>
    <col min="6131" max="6131" width="0" style="1" hidden="1" customWidth="1"/>
    <col min="6132" max="6133" width="14.28515625" style="1" customWidth="1"/>
    <col min="6134" max="6134" width="20.85546875" style="1" customWidth="1"/>
    <col min="6135" max="6135" width="14.42578125" style="1" customWidth="1"/>
    <col min="6136" max="6136" width="15" style="1" customWidth="1"/>
    <col min="6137" max="6137" width="2.7109375" style="1" customWidth="1"/>
    <col min="6138" max="6138" width="11.7109375" style="1" customWidth="1"/>
    <col min="6139" max="6139" width="11.5703125" style="1" customWidth="1"/>
    <col min="6140" max="6140" width="2.28515625" style="1" customWidth="1"/>
    <col min="6141" max="6141" width="41" style="1" customWidth="1"/>
    <col min="6142" max="6142" width="14.28515625" style="1" customWidth="1"/>
    <col min="6143" max="6144" width="11.5703125" style="1" customWidth="1"/>
    <col min="6145" max="6145" width="21.85546875" style="1" customWidth="1"/>
    <col min="6146" max="6337" width="11.42578125" style="1"/>
    <col min="6338" max="6338" width="21.85546875" style="1" customWidth="1"/>
    <col min="6339" max="6339" width="13.85546875" style="1" customWidth="1"/>
    <col min="6340" max="6340" width="38.7109375" style="1" customWidth="1"/>
    <col min="6341" max="6341" width="3" style="1" bestFit="1" customWidth="1"/>
    <col min="6342" max="6342" width="32.28515625" style="1" customWidth="1"/>
    <col min="6343" max="6343" width="46.28515625" style="1" customWidth="1"/>
    <col min="6344" max="6344" width="19" style="1" customWidth="1"/>
    <col min="6345" max="6345" width="0" style="1" hidden="1" customWidth="1"/>
    <col min="6346" max="6346" width="17.7109375" style="1" customWidth="1"/>
    <col min="6347" max="6347" width="0" style="1" hidden="1" customWidth="1"/>
    <col min="6348" max="6348" width="22.28515625" style="1" customWidth="1"/>
    <col min="6349" max="6349" width="5.28515625" style="1" customWidth="1"/>
    <col min="6350" max="6350" width="36.28515625" style="1" customWidth="1"/>
    <col min="6351" max="6351" width="5.7109375" style="1" customWidth="1"/>
    <col min="6352" max="6352" width="0" style="1" hidden="1" customWidth="1"/>
    <col min="6353" max="6353" width="20.7109375" style="1" customWidth="1"/>
    <col min="6354" max="6354" width="4.85546875" style="1" customWidth="1"/>
    <col min="6355" max="6355" width="0" style="1" hidden="1" customWidth="1"/>
    <col min="6356" max="6356" width="24.7109375" style="1" customWidth="1"/>
    <col min="6357" max="6357" width="12.28515625" style="1" customWidth="1"/>
    <col min="6358" max="6358" width="0" style="1" hidden="1" customWidth="1"/>
    <col min="6359" max="6359" width="3.42578125" style="1" customWidth="1"/>
    <col min="6360" max="6360" width="0" style="1" hidden="1" customWidth="1"/>
    <col min="6361" max="6361" width="17.7109375" style="1" customWidth="1"/>
    <col min="6362" max="6362" width="3.42578125" style="1" customWidth="1"/>
    <col min="6363" max="6363" width="0" style="1" hidden="1" customWidth="1"/>
    <col min="6364" max="6364" width="23.7109375" style="1" customWidth="1"/>
    <col min="6365" max="6365" width="10" style="1" customWidth="1"/>
    <col min="6366" max="6366" width="0" style="1" hidden="1" customWidth="1"/>
    <col min="6367" max="6368" width="14.7109375" style="1" customWidth="1"/>
    <col min="6369" max="6369" width="12.85546875" style="1" customWidth="1"/>
    <col min="6370" max="6370" width="3.28515625" style="1" customWidth="1"/>
    <col min="6371" max="6371" width="30.28515625" style="1" customWidth="1"/>
    <col min="6372" max="6372" width="5" style="1" customWidth="1"/>
    <col min="6373" max="6373" width="0" style="1" hidden="1" customWidth="1"/>
    <col min="6374" max="6374" width="14.28515625" style="1" customWidth="1"/>
    <col min="6375" max="6375" width="5.7109375" style="1" customWidth="1"/>
    <col min="6376" max="6376" width="0" style="1" hidden="1" customWidth="1"/>
    <col min="6377" max="6377" width="17.28515625" style="1" customWidth="1"/>
    <col min="6378" max="6378" width="12.7109375" style="1" customWidth="1"/>
    <col min="6379" max="6379" width="0" style="1" hidden="1" customWidth="1"/>
    <col min="6380" max="6380" width="5.28515625" style="1" customWidth="1"/>
    <col min="6381" max="6381" width="0" style="1" hidden="1" customWidth="1"/>
    <col min="6382" max="6382" width="17" style="1" customWidth="1"/>
    <col min="6383" max="6383" width="6.28515625" style="1" customWidth="1"/>
    <col min="6384" max="6384" width="0" style="1" hidden="1" customWidth="1"/>
    <col min="6385" max="6385" width="14.28515625" style="1" customWidth="1"/>
    <col min="6386" max="6386" width="7.5703125" style="1" customWidth="1"/>
    <col min="6387" max="6387" width="0" style="1" hidden="1" customWidth="1"/>
    <col min="6388" max="6389" width="14.28515625" style="1" customWidth="1"/>
    <col min="6390" max="6390" width="20.85546875" style="1" customWidth="1"/>
    <col min="6391" max="6391" width="14.42578125" style="1" customWidth="1"/>
    <col min="6392" max="6392" width="15" style="1" customWidth="1"/>
    <col min="6393" max="6393" width="2.7109375" style="1" customWidth="1"/>
    <col min="6394" max="6394" width="11.7109375" style="1" customWidth="1"/>
    <col min="6395" max="6395" width="11.5703125" style="1" customWidth="1"/>
    <col min="6396" max="6396" width="2.28515625" style="1" customWidth="1"/>
    <col min="6397" max="6397" width="41" style="1" customWidth="1"/>
    <col min="6398" max="6398" width="14.28515625" style="1" customWidth="1"/>
    <col min="6399" max="6400" width="11.5703125" style="1" customWidth="1"/>
    <col min="6401" max="6401" width="21.85546875" style="1" customWidth="1"/>
    <col min="6402" max="6593" width="11.42578125" style="1"/>
    <col min="6594" max="6594" width="21.85546875" style="1" customWidth="1"/>
    <col min="6595" max="6595" width="13.85546875" style="1" customWidth="1"/>
    <col min="6596" max="6596" width="38.7109375" style="1" customWidth="1"/>
    <col min="6597" max="6597" width="3" style="1" bestFit="1" customWidth="1"/>
    <col min="6598" max="6598" width="32.28515625" style="1" customWidth="1"/>
    <col min="6599" max="6599" width="46.28515625" style="1" customWidth="1"/>
    <col min="6600" max="6600" width="19" style="1" customWidth="1"/>
    <col min="6601" max="6601" width="0" style="1" hidden="1" customWidth="1"/>
    <col min="6602" max="6602" width="17.7109375" style="1" customWidth="1"/>
    <col min="6603" max="6603" width="0" style="1" hidden="1" customWidth="1"/>
    <col min="6604" max="6604" width="22.28515625" style="1" customWidth="1"/>
    <col min="6605" max="6605" width="5.28515625" style="1" customWidth="1"/>
    <col min="6606" max="6606" width="36.28515625" style="1" customWidth="1"/>
    <col min="6607" max="6607" width="5.7109375" style="1" customWidth="1"/>
    <col min="6608" max="6608" width="0" style="1" hidden="1" customWidth="1"/>
    <col min="6609" max="6609" width="20.7109375" style="1" customWidth="1"/>
    <col min="6610" max="6610" width="4.85546875" style="1" customWidth="1"/>
    <col min="6611" max="6611" width="0" style="1" hidden="1" customWidth="1"/>
    <col min="6612" max="6612" width="24.7109375" style="1" customWidth="1"/>
    <col min="6613" max="6613" width="12.28515625" style="1" customWidth="1"/>
    <col min="6614" max="6614" width="0" style="1" hidden="1" customWidth="1"/>
    <col min="6615" max="6615" width="3.42578125" style="1" customWidth="1"/>
    <col min="6616" max="6616" width="0" style="1" hidden="1" customWidth="1"/>
    <col min="6617" max="6617" width="17.7109375" style="1" customWidth="1"/>
    <col min="6618" max="6618" width="3.42578125" style="1" customWidth="1"/>
    <col min="6619" max="6619" width="0" style="1" hidden="1" customWidth="1"/>
    <col min="6620" max="6620" width="23.7109375" style="1" customWidth="1"/>
    <col min="6621" max="6621" width="10" style="1" customWidth="1"/>
    <col min="6622" max="6622" width="0" style="1" hidden="1" customWidth="1"/>
    <col min="6623" max="6624" width="14.7109375" style="1" customWidth="1"/>
    <col min="6625" max="6625" width="12.85546875" style="1" customWidth="1"/>
    <col min="6626" max="6626" width="3.28515625" style="1" customWidth="1"/>
    <col min="6627" max="6627" width="30.28515625" style="1" customWidth="1"/>
    <col min="6628" max="6628" width="5" style="1" customWidth="1"/>
    <col min="6629" max="6629" width="0" style="1" hidden="1" customWidth="1"/>
    <col min="6630" max="6630" width="14.28515625" style="1" customWidth="1"/>
    <col min="6631" max="6631" width="5.7109375" style="1" customWidth="1"/>
    <col min="6632" max="6632" width="0" style="1" hidden="1" customWidth="1"/>
    <col min="6633" max="6633" width="17.28515625" style="1" customWidth="1"/>
    <col min="6634" max="6634" width="12.7109375" style="1" customWidth="1"/>
    <col min="6635" max="6635" width="0" style="1" hidden="1" customWidth="1"/>
    <col min="6636" max="6636" width="5.28515625" style="1" customWidth="1"/>
    <col min="6637" max="6637" width="0" style="1" hidden="1" customWidth="1"/>
    <col min="6638" max="6638" width="17" style="1" customWidth="1"/>
    <col min="6639" max="6639" width="6.28515625" style="1" customWidth="1"/>
    <col min="6640" max="6640" width="0" style="1" hidden="1" customWidth="1"/>
    <col min="6641" max="6641" width="14.28515625" style="1" customWidth="1"/>
    <col min="6642" max="6642" width="7.5703125" style="1" customWidth="1"/>
    <col min="6643" max="6643" width="0" style="1" hidden="1" customWidth="1"/>
    <col min="6644" max="6645" width="14.28515625" style="1" customWidth="1"/>
    <col min="6646" max="6646" width="20.85546875" style="1" customWidth="1"/>
    <col min="6647" max="6647" width="14.42578125" style="1" customWidth="1"/>
    <col min="6648" max="6648" width="15" style="1" customWidth="1"/>
    <col min="6649" max="6649" width="2.7109375" style="1" customWidth="1"/>
    <col min="6650" max="6650" width="11.7109375" style="1" customWidth="1"/>
    <col min="6651" max="6651" width="11.5703125" style="1" customWidth="1"/>
    <col min="6652" max="6652" width="2.28515625" style="1" customWidth="1"/>
    <col min="6653" max="6653" width="41" style="1" customWidth="1"/>
    <col min="6654" max="6654" width="14.28515625" style="1" customWidth="1"/>
    <col min="6655" max="6656" width="11.5703125" style="1" customWidth="1"/>
    <col min="6657" max="6657" width="21.85546875" style="1" customWidth="1"/>
    <col min="6658" max="6849" width="11.42578125" style="1"/>
    <col min="6850" max="6850" width="21.85546875" style="1" customWidth="1"/>
    <col min="6851" max="6851" width="13.85546875" style="1" customWidth="1"/>
    <col min="6852" max="6852" width="38.7109375" style="1" customWidth="1"/>
    <col min="6853" max="6853" width="3" style="1" bestFit="1" customWidth="1"/>
    <col min="6854" max="6854" width="32.28515625" style="1" customWidth="1"/>
    <col min="6855" max="6855" width="46.28515625" style="1" customWidth="1"/>
    <col min="6856" max="6856" width="19" style="1" customWidth="1"/>
    <col min="6857" max="6857" width="0" style="1" hidden="1" customWidth="1"/>
    <col min="6858" max="6858" width="17.7109375" style="1" customWidth="1"/>
    <col min="6859" max="6859" width="0" style="1" hidden="1" customWidth="1"/>
    <col min="6860" max="6860" width="22.28515625" style="1" customWidth="1"/>
    <col min="6861" max="6861" width="5.28515625" style="1" customWidth="1"/>
    <col min="6862" max="6862" width="36.28515625" style="1" customWidth="1"/>
    <col min="6863" max="6863" width="5.7109375" style="1" customWidth="1"/>
    <col min="6864" max="6864" width="0" style="1" hidden="1" customWidth="1"/>
    <col min="6865" max="6865" width="20.7109375" style="1" customWidth="1"/>
    <col min="6866" max="6866" width="4.85546875" style="1" customWidth="1"/>
    <col min="6867" max="6867" width="0" style="1" hidden="1" customWidth="1"/>
    <col min="6868" max="6868" width="24.7109375" style="1" customWidth="1"/>
    <col min="6869" max="6869" width="12.28515625" style="1" customWidth="1"/>
    <col min="6870" max="6870" width="0" style="1" hidden="1" customWidth="1"/>
    <col min="6871" max="6871" width="3.42578125" style="1" customWidth="1"/>
    <col min="6872" max="6872" width="0" style="1" hidden="1" customWidth="1"/>
    <col min="6873" max="6873" width="17.7109375" style="1" customWidth="1"/>
    <col min="6874" max="6874" width="3.42578125" style="1" customWidth="1"/>
    <col min="6875" max="6875" width="0" style="1" hidden="1" customWidth="1"/>
    <col min="6876" max="6876" width="23.7109375" style="1" customWidth="1"/>
    <col min="6877" max="6877" width="10" style="1" customWidth="1"/>
    <col min="6878" max="6878" width="0" style="1" hidden="1" customWidth="1"/>
    <col min="6879" max="6880" width="14.7109375" style="1" customWidth="1"/>
    <col min="6881" max="6881" width="12.85546875" style="1" customWidth="1"/>
    <col min="6882" max="6882" width="3.28515625" style="1" customWidth="1"/>
    <col min="6883" max="6883" width="30.28515625" style="1" customWidth="1"/>
    <col min="6884" max="6884" width="5" style="1" customWidth="1"/>
    <col min="6885" max="6885" width="0" style="1" hidden="1" customWidth="1"/>
    <col min="6886" max="6886" width="14.28515625" style="1" customWidth="1"/>
    <col min="6887" max="6887" width="5.7109375" style="1" customWidth="1"/>
    <col min="6888" max="6888" width="0" style="1" hidden="1" customWidth="1"/>
    <col min="6889" max="6889" width="17.28515625" style="1" customWidth="1"/>
    <col min="6890" max="6890" width="12.7109375" style="1" customWidth="1"/>
    <col min="6891" max="6891" width="0" style="1" hidden="1" customWidth="1"/>
    <col min="6892" max="6892" width="5.28515625" style="1" customWidth="1"/>
    <col min="6893" max="6893" width="0" style="1" hidden="1" customWidth="1"/>
    <col min="6894" max="6894" width="17" style="1" customWidth="1"/>
    <col min="6895" max="6895" width="6.28515625" style="1" customWidth="1"/>
    <col min="6896" max="6896" width="0" style="1" hidden="1" customWidth="1"/>
    <col min="6897" max="6897" width="14.28515625" style="1" customWidth="1"/>
    <col min="6898" max="6898" width="7.5703125" style="1" customWidth="1"/>
    <col min="6899" max="6899" width="0" style="1" hidden="1" customWidth="1"/>
    <col min="6900" max="6901" width="14.28515625" style="1" customWidth="1"/>
    <col min="6902" max="6902" width="20.85546875" style="1" customWidth="1"/>
    <col min="6903" max="6903" width="14.42578125" style="1" customWidth="1"/>
    <col min="6904" max="6904" width="15" style="1" customWidth="1"/>
    <col min="6905" max="6905" width="2.7109375" style="1" customWidth="1"/>
    <col min="6906" max="6906" width="11.7109375" style="1" customWidth="1"/>
    <col min="6907" max="6907" width="11.5703125" style="1" customWidth="1"/>
    <col min="6908" max="6908" width="2.28515625" style="1" customWidth="1"/>
    <col min="6909" max="6909" width="41" style="1" customWidth="1"/>
    <col min="6910" max="6910" width="14.28515625" style="1" customWidth="1"/>
    <col min="6911" max="6912" width="11.5703125" style="1" customWidth="1"/>
    <col min="6913" max="6913" width="21.85546875" style="1" customWidth="1"/>
    <col min="6914" max="7105" width="11.42578125" style="1"/>
    <col min="7106" max="7106" width="21.85546875" style="1" customWidth="1"/>
    <col min="7107" max="7107" width="13.85546875" style="1" customWidth="1"/>
    <col min="7108" max="7108" width="38.7109375" style="1" customWidth="1"/>
    <col min="7109" max="7109" width="3" style="1" bestFit="1" customWidth="1"/>
    <col min="7110" max="7110" width="32.28515625" style="1" customWidth="1"/>
    <col min="7111" max="7111" width="46.28515625" style="1" customWidth="1"/>
    <col min="7112" max="7112" width="19" style="1" customWidth="1"/>
    <col min="7113" max="7113" width="0" style="1" hidden="1" customWidth="1"/>
    <col min="7114" max="7114" width="17.7109375" style="1" customWidth="1"/>
    <col min="7115" max="7115" width="0" style="1" hidden="1" customWidth="1"/>
    <col min="7116" max="7116" width="22.28515625" style="1" customWidth="1"/>
    <col min="7117" max="7117" width="5.28515625" style="1" customWidth="1"/>
    <col min="7118" max="7118" width="36.28515625" style="1" customWidth="1"/>
    <col min="7119" max="7119" width="5.7109375" style="1" customWidth="1"/>
    <col min="7120" max="7120" width="0" style="1" hidden="1" customWidth="1"/>
    <col min="7121" max="7121" width="20.7109375" style="1" customWidth="1"/>
    <col min="7122" max="7122" width="4.85546875" style="1" customWidth="1"/>
    <col min="7123" max="7123" width="0" style="1" hidden="1" customWidth="1"/>
    <col min="7124" max="7124" width="24.7109375" style="1" customWidth="1"/>
    <col min="7125" max="7125" width="12.28515625" style="1" customWidth="1"/>
    <col min="7126" max="7126" width="0" style="1" hidden="1" customWidth="1"/>
    <col min="7127" max="7127" width="3.42578125" style="1" customWidth="1"/>
    <col min="7128" max="7128" width="0" style="1" hidden="1" customWidth="1"/>
    <col min="7129" max="7129" width="17.7109375" style="1" customWidth="1"/>
    <col min="7130" max="7130" width="3.42578125" style="1" customWidth="1"/>
    <col min="7131" max="7131" width="0" style="1" hidden="1" customWidth="1"/>
    <col min="7132" max="7132" width="23.7109375" style="1" customWidth="1"/>
    <col min="7133" max="7133" width="10" style="1" customWidth="1"/>
    <col min="7134" max="7134" width="0" style="1" hidden="1" customWidth="1"/>
    <col min="7135" max="7136" width="14.7109375" style="1" customWidth="1"/>
    <col min="7137" max="7137" width="12.85546875" style="1" customWidth="1"/>
    <col min="7138" max="7138" width="3.28515625" style="1" customWidth="1"/>
    <col min="7139" max="7139" width="30.28515625" style="1" customWidth="1"/>
    <col min="7140" max="7140" width="5" style="1" customWidth="1"/>
    <col min="7141" max="7141" width="0" style="1" hidden="1" customWidth="1"/>
    <col min="7142" max="7142" width="14.28515625" style="1" customWidth="1"/>
    <col min="7143" max="7143" width="5.7109375" style="1" customWidth="1"/>
    <col min="7144" max="7144" width="0" style="1" hidden="1" customWidth="1"/>
    <col min="7145" max="7145" width="17.28515625" style="1" customWidth="1"/>
    <col min="7146" max="7146" width="12.7109375" style="1" customWidth="1"/>
    <col min="7147" max="7147" width="0" style="1" hidden="1" customWidth="1"/>
    <col min="7148" max="7148" width="5.28515625" style="1" customWidth="1"/>
    <col min="7149" max="7149" width="0" style="1" hidden="1" customWidth="1"/>
    <col min="7150" max="7150" width="17" style="1" customWidth="1"/>
    <col min="7151" max="7151" width="6.28515625" style="1" customWidth="1"/>
    <col min="7152" max="7152" width="0" style="1" hidden="1" customWidth="1"/>
    <col min="7153" max="7153" width="14.28515625" style="1" customWidth="1"/>
    <col min="7154" max="7154" width="7.5703125" style="1" customWidth="1"/>
    <col min="7155" max="7155" width="0" style="1" hidden="1" customWidth="1"/>
    <col min="7156" max="7157" width="14.28515625" style="1" customWidth="1"/>
    <col min="7158" max="7158" width="20.85546875" style="1" customWidth="1"/>
    <col min="7159" max="7159" width="14.42578125" style="1" customWidth="1"/>
    <col min="7160" max="7160" width="15" style="1" customWidth="1"/>
    <col min="7161" max="7161" width="2.7109375" style="1" customWidth="1"/>
    <col min="7162" max="7162" width="11.7109375" style="1" customWidth="1"/>
    <col min="7163" max="7163" width="11.5703125" style="1" customWidth="1"/>
    <col min="7164" max="7164" width="2.28515625" style="1" customWidth="1"/>
    <col min="7165" max="7165" width="41" style="1" customWidth="1"/>
    <col min="7166" max="7166" width="14.28515625" style="1" customWidth="1"/>
    <col min="7167" max="7168" width="11.5703125" style="1" customWidth="1"/>
    <col min="7169" max="7169" width="21.85546875" style="1" customWidth="1"/>
    <col min="7170" max="7361" width="11.42578125" style="1"/>
    <col min="7362" max="7362" width="21.85546875" style="1" customWidth="1"/>
    <col min="7363" max="7363" width="13.85546875" style="1" customWidth="1"/>
    <col min="7364" max="7364" width="38.7109375" style="1" customWidth="1"/>
    <col min="7365" max="7365" width="3" style="1" bestFit="1" customWidth="1"/>
    <col min="7366" max="7366" width="32.28515625" style="1" customWidth="1"/>
    <col min="7367" max="7367" width="46.28515625" style="1" customWidth="1"/>
    <col min="7368" max="7368" width="19" style="1" customWidth="1"/>
    <col min="7369" max="7369" width="0" style="1" hidden="1" customWidth="1"/>
    <col min="7370" max="7370" width="17.7109375" style="1" customWidth="1"/>
    <col min="7371" max="7371" width="0" style="1" hidden="1" customWidth="1"/>
    <col min="7372" max="7372" width="22.28515625" style="1" customWidth="1"/>
    <col min="7373" max="7373" width="5.28515625" style="1" customWidth="1"/>
    <col min="7374" max="7374" width="36.28515625" style="1" customWidth="1"/>
    <col min="7375" max="7375" width="5.7109375" style="1" customWidth="1"/>
    <col min="7376" max="7376" width="0" style="1" hidden="1" customWidth="1"/>
    <col min="7377" max="7377" width="20.7109375" style="1" customWidth="1"/>
    <col min="7378" max="7378" width="4.85546875" style="1" customWidth="1"/>
    <col min="7379" max="7379" width="0" style="1" hidden="1" customWidth="1"/>
    <col min="7380" max="7380" width="24.7109375" style="1" customWidth="1"/>
    <col min="7381" max="7381" width="12.28515625" style="1" customWidth="1"/>
    <col min="7382" max="7382" width="0" style="1" hidden="1" customWidth="1"/>
    <col min="7383" max="7383" width="3.42578125" style="1" customWidth="1"/>
    <col min="7384" max="7384" width="0" style="1" hidden="1" customWidth="1"/>
    <col min="7385" max="7385" width="17.7109375" style="1" customWidth="1"/>
    <col min="7386" max="7386" width="3.42578125" style="1" customWidth="1"/>
    <col min="7387" max="7387" width="0" style="1" hidden="1" customWidth="1"/>
    <col min="7388" max="7388" width="23.7109375" style="1" customWidth="1"/>
    <col min="7389" max="7389" width="10" style="1" customWidth="1"/>
    <col min="7390" max="7390" width="0" style="1" hidden="1" customWidth="1"/>
    <col min="7391" max="7392" width="14.7109375" style="1" customWidth="1"/>
    <col min="7393" max="7393" width="12.85546875" style="1" customWidth="1"/>
    <col min="7394" max="7394" width="3.28515625" style="1" customWidth="1"/>
    <col min="7395" max="7395" width="30.28515625" style="1" customWidth="1"/>
    <col min="7396" max="7396" width="5" style="1" customWidth="1"/>
    <col min="7397" max="7397" width="0" style="1" hidden="1" customWidth="1"/>
    <col min="7398" max="7398" width="14.28515625" style="1" customWidth="1"/>
    <col min="7399" max="7399" width="5.7109375" style="1" customWidth="1"/>
    <col min="7400" max="7400" width="0" style="1" hidden="1" customWidth="1"/>
    <col min="7401" max="7401" width="17.28515625" style="1" customWidth="1"/>
    <col min="7402" max="7402" width="12.7109375" style="1" customWidth="1"/>
    <col min="7403" max="7403" width="0" style="1" hidden="1" customWidth="1"/>
    <col min="7404" max="7404" width="5.28515625" style="1" customWidth="1"/>
    <col min="7405" max="7405" width="0" style="1" hidden="1" customWidth="1"/>
    <col min="7406" max="7406" width="17" style="1" customWidth="1"/>
    <col min="7407" max="7407" width="6.28515625" style="1" customWidth="1"/>
    <col min="7408" max="7408" width="0" style="1" hidden="1" customWidth="1"/>
    <col min="7409" max="7409" width="14.28515625" style="1" customWidth="1"/>
    <col min="7410" max="7410" width="7.5703125" style="1" customWidth="1"/>
    <col min="7411" max="7411" width="0" style="1" hidden="1" customWidth="1"/>
    <col min="7412" max="7413" width="14.28515625" style="1" customWidth="1"/>
    <col min="7414" max="7414" width="20.85546875" style="1" customWidth="1"/>
    <col min="7415" max="7415" width="14.42578125" style="1" customWidth="1"/>
    <col min="7416" max="7416" width="15" style="1" customWidth="1"/>
    <col min="7417" max="7417" width="2.7109375" style="1" customWidth="1"/>
    <col min="7418" max="7418" width="11.7109375" style="1" customWidth="1"/>
    <col min="7419" max="7419" width="11.5703125" style="1" customWidth="1"/>
    <col min="7420" max="7420" width="2.28515625" style="1" customWidth="1"/>
    <col min="7421" max="7421" width="41" style="1" customWidth="1"/>
    <col min="7422" max="7422" width="14.28515625" style="1" customWidth="1"/>
    <col min="7423" max="7424" width="11.5703125" style="1" customWidth="1"/>
    <col min="7425" max="7425" width="21.85546875" style="1" customWidth="1"/>
    <col min="7426" max="7617" width="11.42578125" style="1"/>
    <col min="7618" max="7618" width="21.85546875" style="1" customWidth="1"/>
    <col min="7619" max="7619" width="13.85546875" style="1" customWidth="1"/>
    <col min="7620" max="7620" width="38.7109375" style="1" customWidth="1"/>
    <col min="7621" max="7621" width="3" style="1" bestFit="1" customWidth="1"/>
    <col min="7622" max="7622" width="32.28515625" style="1" customWidth="1"/>
    <col min="7623" max="7623" width="46.28515625" style="1" customWidth="1"/>
    <col min="7624" max="7624" width="19" style="1" customWidth="1"/>
    <col min="7625" max="7625" width="0" style="1" hidden="1" customWidth="1"/>
    <col min="7626" max="7626" width="17.7109375" style="1" customWidth="1"/>
    <col min="7627" max="7627" width="0" style="1" hidden="1" customWidth="1"/>
    <col min="7628" max="7628" width="22.28515625" style="1" customWidth="1"/>
    <col min="7629" max="7629" width="5.28515625" style="1" customWidth="1"/>
    <col min="7630" max="7630" width="36.28515625" style="1" customWidth="1"/>
    <col min="7631" max="7631" width="5.7109375" style="1" customWidth="1"/>
    <col min="7632" max="7632" width="0" style="1" hidden="1" customWidth="1"/>
    <col min="7633" max="7633" width="20.7109375" style="1" customWidth="1"/>
    <col min="7634" max="7634" width="4.85546875" style="1" customWidth="1"/>
    <col min="7635" max="7635" width="0" style="1" hidden="1" customWidth="1"/>
    <col min="7636" max="7636" width="24.7109375" style="1" customWidth="1"/>
    <col min="7637" max="7637" width="12.28515625" style="1" customWidth="1"/>
    <col min="7638" max="7638" width="0" style="1" hidden="1" customWidth="1"/>
    <col min="7639" max="7639" width="3.42578125" style="1" customWidth="1"/>
    <col min="7640" max="7640" width="0" style="1" hidden="1" customWidth="1"/>
    <col min="7641" max="7641" width="17.7109375" style="1" customWidth="1"/>
    <col min="7642" max="7642" width="3.42578125" style="1" customWidth="1"/>
    <col min="7643" max="7643" width="0" style="1" hidden="1" customWidth="1"/>
    <col min="7644" max="7644" width="23.7109375" style="1" customWidth="1"/>
    <col min="7645" max="7645" width="10" style="1" customWidth="1"/>
    <col min="7646" max="7646" width="0" style="1" hidden="1" customWidth="1"/>
    <col min="7647" max="7648" width="14.7109375" style="1" customWidth="1"/>
    <col min="7649" max="7649" width="12.85546875" style="1" customWidth="1"/>
    <col min="7650" max="7650" width="3.28515625" style="1" customWidth="1"/>
    <col min="7651" max="7651" width="30.28515625" style="1" customWidth="1"/>
    <col min="7652" max="7652" width="5" style="1" customWidth="1"/>
    <col min="7653" max="7653" width="0" style="1" hidden="1" customWidth="1"/>
    <col min="7654" max="7654" width="14.28515625" style="1" customWidth="1"/>
    <col min="7655" max="7655" width="5.7109375" style="1" customWidth="1"/>
    <col min="7656" max="7656" width="0" style="1" hidden="1" customWidth="1"/>
    <col min="7657" max="7657" width="17.28515625" style="1" customWidth="1"/>
    <col min="7658" max="7658" width="12.7109375" style="1" customWidth="1"/>
    <col min="7659" max="7659" width="0" style="1" hidden="1" customWidth="1"/>
    <col min="7660" max="7660" width="5.28515625" style="1" customWidth="1"/>
    <col min="7661" max="7661" width="0" style="1" hidden="1" customWidth="1"/>
    <col min="7662" max="7662" width="17" style="1" customWidth="1"/>
    <col min="7663" max="7663" width="6.28515625" style="1" customWidth="1"/>
    <col min="7664" max="7664" width="0" style="1" hidden="1" customWidth="1"/>
    <col min="7665" max="7665" width="14.28515625" style="1" customWidth="1"/>
    <col min="7666" max="7666" width="7.5703125" style="1" customWidth="1"/>
    <col min="7667" max="7667" width="0" style="1" hidden="1" customWidth="1"/>
    <col min="7668" max="7669" width="14.28515625" style="1" customWidth="1"/>
    <col min="7670" max="7670" width="20.85546875" style="1" customWidth="1"/>
    <col min="7671" max="7671" width="14.42578125" style="1" customWidth="1"/>
    <col min="7672" max="7672" width="15" style="1" customWidth="1"/>
    <col min="7673" max="7673" width="2.7109375" style="1" customWidth="1"/>
    <col min="7674" max="7674" width="11.7109375" style="1" customWidth="1"/>
    <col min="7675" max="7675" width="11.5703125" style="1" customWidth="1"/>
    <col min="7676" max="7676" width="2.28515625" style="1" customWidth="1"/>
    <col min="7677" max="7677" width="41" style="1" customWidth="1"/>
    <col min="7678" max="7678" width="14.28515625" style="1" customWidth="1"/>
    <col min="7679" max="7680" width="11.5703125" style="1" customWidth="1"/>
    <col min="7681" max="7681" width="21.85546875" style="1" customWidth="1"/>
    <col min="7682" max="7873" width="11.42578125" style="1"/>
    <col min="7874" max="7874" width="21.85546875" style="1" customWidth="1"/>
    <col min="7875" max="7875" width="13.85546875" style="1" customWidth="1"/>
    <col min="7876" max="7876" width="38.7109375" style="1" customWidth="1"/>
    <col min="7877" max="7877" width="3" style="1" bestFit="1" customWidth="1"/>
    <col min="7878" max="7878" width="32.28515625" style="1" customWidth="1"/>
    <col min="7879" max="7879" width="46.28515625" style="1" customWidth="1"/>
    <col min="7880" max="7880" width="19" style="1" customWidth="1"/>
    <col min="7881" max="7881" width="0" style="1" hidden="1" customWidth="1"/>
    <col min="7882" max="7882" width="17.7109375" style="1" customWidth="1"/>
    <col min="7883" max="7883" width="0" style="1" hidden="1" customWidth="1"/>
    <col min="7884" max="7884" width="22.28515625" style="1" customWidth="1"/>
    <col min="7885" max="7885" width="5.28515625" style="1" customWidth="1"/>
    <col min="7886" max="7886" width="36.28515625" style="1" customWidth="1"/>
    <col min="7887" max="7887" width="5.7109375" style="1" customWidth="1"/>
    <col min="7888" max="7888" width="0" style="1" hidden="1" customWidth="1"/>
    <col min="7889" max="7889" width="20.7109375" style="1" customWidth="1"/>
    <col min="7890" max="7890" width="4.85546875" style="1" customWidth="1"/>
    <col min="7891" max="7891" width="0" style="1" hidden="1" customWidth="1"/>
    <col min="7892" max="7892" width="24.7109375" style="1" customWidth="1"/>
    <col min="7893" max="7893" width="12.28515625" style="1" customWidth="1"/>
    <col min="7894" max="7894" width="0" style="1" hidden="1" customWidth="1"/>
    <col min="7895" max="7895" width="3.42578125" style="1" customWidth="1"/>
    <col min="7896" max="7896" width="0" style="1" hidden="1" customWidth="1"/>
    <col min="7897" max="7897" width="17.7109375" style="1" customWidth="1"/>
    <col min="7898" max="7898" width="3.42578125" style="1" customWidth="1"/>
    <col min="7899" max="7899" width="0" style="1" hidden="1" customWidth="1"/>
    <col min="7900" max="7900" width="23.7109375" style="1" customWidth="1"/>
    <col min="7901" max="7901" width="10" style="1" customWidth="1"/>
    <col min="7902" max="7902" width="0" style="1" hidden="1" customWidth="1"/>
    <col min="7903" max="7904" width="14.7109375" style="1" customWidth="1"/>
    <col min="7905" max="7905" width="12.85546875" style="1" customWidth="1"/>
    <col min="7906" max="7906" width="3.28515625" style="1" customWidth="1"/>
    <col min="7907" max="7907" width="30.28515625" style="1" customWidth="1"/>
    <col min="7908" max="7908" width="5" style="1" customWidth="1"/>
    <col min="7909" max="7909" width="0" style="1" hidden="1" customWidth="1"/>
    <col min="7910" max="7910" width="14.28515625" style="1" customWidth="1"/>
    <col min="7911" max="7911" width="5.7109375" style="1" customWidth="1"/>
    <col min="7912" max="7912" width="0" style="1" hidden="1" customWidth="1"/>
    <col min="7913" max="7913" width="17.28515625" style="1" customWidth="1"/>
    <col min="7914" max="7914" width="12.7109375" style="1" customWidth="1"/>
    <col min="7915" max="7915" width="0" style="1" hidden="1" customWidth="1"/>
    <col min="7916" max="7916" width="5.28515625" style="1" customWidth="1"/>
    <col min="7917" max="7917" width="0" style="1" hidden="1" customWidth="1"/>
    <col min="7918" max="7918" width="17" style="1" customWidth="1"/>
    <col min="7919" max="7919" width="6.28515625" style="1" customWidth="1"/>
    <col min="7920" max="7920" width="0" style="1" hidden="1" customWidth="1"/>
    <col min="7921" max="7921" width="14.28515625" style="1" customWidth="1"/>
    <col min="7922" max="7922" width="7.5703125" style="1" customWidth="1"/>
    <col min="7923" max="7923" width="0" style="1" hidden="1" customWidth="1"/>
    <col min="7924" max="7925" width="14.28515625" style="1" customWidth="1"/>
    <col min="7926" max="7926" width="20.85546875" style="1" customWidth="1"/>
    <col min="7927" max="7927" width="14.42578125" style="1" customWidth="1"/>
    <col min="7928" max="7928" width="15" style="1" customWidth="1"/>
    <col min="7929" max="7929" width="2.7109375" style="1" customWidth="1"/>
    <col min="7930" max="7930" width="11.7109375" style="1" customWidth="1"/>
    <col min="7931" max="7931" width="11.5703125" style="1" customWidth="1"/>
    <col min="7932" max="7932" width="2.28515625" style="1" customWidth="1"/>
    <col min="7933" max="7933" width="41" style="1" customWidth="1"/>
    <col min="7934" max="7934" width="14.28515625" style="1" customWidth="1"/>
    <col min="7935" max="7936" width="11.5703125" style="1" customWidth="1"/>
    <col min="7937" max="7937" width="21.85546875" style="1" customWidth="1"/>
    <col min="7938" max="8129" width="11.42578125" style="1"/>
    <col min="8130" max="8130" width="21.85546875" style="1" customWidth="1"/>
    <col min="8131" max="8131" width="13.85546875" style="1" customWidth="1"/>
    <col min="8132" max="8132" width="38.7109375" style="1" customWidth="1"/>
    <col min="8133" max="8133" width="3" style="1" bestFit="1" customWidth="1"/>
    <col min="8134" max="8134" width="32.28515625" style="1" customWidth="1"/>
    <col min="8135" max="8135" width="46.28515625" style="1" customWidth="1"/>
    <col min="8136" max="8136" width="19" style="1" customWidth="1"/>
    <col min="8137" max="8137" width="0" style="1" hidden="1" customWidth="1"/>
    <col min="8138" max="8138" width="17.7109375" style="1" customWidth="1"/>
    <col min="8139" max="8139" width="0" style="1" hidden="1" customWidth="1"/>
    <col min="8140" max="8140" width="22.28515625" style="1" customWidth="1"/>
    <col min="8141" max="8141" width="5.28515625" style="1" customWidth="1"/>
    <col min="8142" max="8142" width="36.28515625" style="1" customWidth="1"/>
    <col min="8143" max="8143" width="5.7109375" style="1" customWidth="1"/>
    <col min="8144" max="8144" width="0" style="1" hidden="1" customWidth="1"/>
    <col min="8145" max="8145" width="20.7109375" style="1" customWidth="1"/>
    <col min="8146" max="8146" width="4.85546875" style="1" customWidth="1"/>
    <col min="8147" max="8147" width="0" style="1" hidden="1" customWidth="1"/>
    <col min="8148" max="8148" width="24.7109375" style="1" customWidth="1"/>
    <col min="8149" max="8149" width="12.28515625" style="1" customWidth="1"/>
    <col min="8150" max="8150" width="0" style="1" hidden="1" customWidth="1"/>
    <col min="8151" max="8151" width="3.42578125" style="1" customWidth="1"/>
    <col min="8152" max="8152" width="0" style="1" hidden="1" customWidth="1"/>
    <col min="8153" max="8153" width="17.7109375" style="1" customWidth="1"/>
    <col min="8154" max="8154" width="3.42578125" style="1" customWidth="1"/>
    <col min="8155" max="8155" width="0" style="1" hidden="1" customWidth="1"/>
    <col min="8156" max="8156" width="23.7109375" style="1" customWidth="1"/>
    <col min="8157" max="8157" width="10" style="1" customWidth="1"/>
    <col min="8158" max="8158" width="0" style="1" hidden="1" customWidth="1"/>
    <col min="8159" max="8160" width="14.7109375" style="1" customWidth="1"/>
    <col min="8161" max="8161" width="12.85546875" style="1" customWidth="1"/>
    <col min="8162" max="8162" width="3.28515625" style="1" customWidth="1"/>
    <col min="8163" max="8163" width="30.28515625" style="1" customWidth="1"/>
    <col min="8164" max="8164" width="5" style="1" customWidth="1"/>
    <col min="8165" max="8165" width="0" style="1" hidden="1" customWidth="1"/>
    <col min="8166" max="8166" width="14.28515625" style="1" customWidth="1"/>
    <col min="8167" max="8167" width="5.7109375" style="1" customWidth="1"/>
    <col min="8168" max="8168" width="0" style="1" hidden="1" customWidth="1"/>
    <col min="8169" max="8169" width="17.28515625" style="1" customWidth="1"/>
    <col min="8170" max="8170" width="12.7109375" style="1" customWidth="1"/>
    <col min="8171" max="8171" width="0" style="1" hidden="1" customWidth="1"/>
    <col min="8172" max="8172" width="5.28515625" style="1" customWidth="1"/>
    <col min="8173" max="8173" width="0" style="1" hidden="1" customWidth="1"/>
    <col min="8174" max="8174" width="17" style="1" customWidth="1"/>
    <col min="8175" max="8175" width="6.28515625" style="1" customWidth="1"/>
    <col min="8176" max="8176" width="0" style="1" hidden="1" customWidth="1"/>
    <col min="8177" max="8177" width="14.28515625" style="1" customWidth="1"/>
    <col min="8178" max="8178" width="7.5703125" style="1" customWidth="1"/>
    <col min="8179" max="8179" width="0" style="1" hidden="1" customWidth="1"/>
    <col min="8180" max="8181" width="14.28515625" style="1" customWidth="1"/>
    <col min="8182" max="8182" width="20.85546875" style="1" customWidth="1"/>
    <col min="8183" max="8183" width="14.42578125" style="1" customWidth="1"/>
    <col min="8184" max="8184" width="15" style="1" customWidth="1"/>
    <col min="8185" max="8185" width="2.7109375" style="1" customWidth="1"/>
    <col min="8186" max="8186" width="11.7109375" style="1" customWidth="1"/>
    <col min="8187" max="8187" width="11.5703125" style="1" customWidth="1"/>
    <col min="8188" max="8188" width="2.28515625" style="1" customWidth="1"/>
    <col min="8189" max="8189" width="41" style="1" customWidth="1"/>
    <col min="8190" max="8190" width="14.28515625" style="1" customWidth="1"/>
    <col min="8191" max="8192" width="11.5703125" style="1" customWidth="1"/>
    <col min="8193" max="8193" width="21.85546875" style="1" customWidth="1"/>
    <col min="8194" max="8385" width="11.42578125" style="1"/>
    <col min="8386" max="8386" width="21.85546875" style="1" customWidth="1"/>
    <col min="8387" max="8387" width="13.85546875" style="1" customWidth="1"/>
    <col min="8388" max="8388" width="38.7109375" style="1" customWidth="1"/>
    <col min="8389" max="8389" width="3" style="1" bestFit="1" customWidth="1"/>
    <col min="8390" max="8390" width="32.28515625" style="1" customWidth="1"/>
    <col min="8391" max="8391" width="46.28515625" style="1" customWidth="1"/>
    <col min="8392" max="8392" width="19" style="1" customWidth="1"/>
    <col min="8393" max="8393" width="0" style="1" hidden="1" customWidth="1"/>
    <col min="8394" max="8394" width="17.7109375" style="1" customWidth="1"/>
    <col min="8395" max="8395" width="0" style="1" hidden="1" customWidth="1"/>
    <col min="8396" max="8396" width="22.28515625" style="1" customWidth="1"/>
    <col min="8397" max="8397" width="5.28515625" style="1" customWidth="1"/>
    <col min="8398" max="8398" width="36.28515625" style="1" customWidth="1"/>
    <col min="8399" max="8399" width="5.7109375" style="1" customWidth="1"/>
    <col min="8400" max="8400" width="0" style="1" hidden="1" customWidth="1"/>
    <col min="8401" max="8401" width="20.7109375" style="1" customWidth="1"/>
    <col min="8402" max="8402" width="4.85546875" style="1" customWidth="1"/>
    <col min="8403" max="8403" width="0" style="1" hidden="1" customWidth="1"/>
    <col min="8404" max="8404" width="24.7109375" style="1" customWidth="1"/>
    <col min="8405" max="8405" width="12.28515625" style="1" customWidth="1"/>
    <col min="8406" max="8406" width="0" style="1" hidden="1" customWidth="1"/>
    <col min="8407" max="8407" width="3.42578125" style="1" customWidth="1"/>
    <col min="8408" max="8408" width="0" style="1" hidden="1" customWidth="1"/>
    <col min="8409" max="8409" width="17.7109375" style="1" customWidth="1"/>
    <col min="8410" max="8410" width="3.42578125" style="1" customWidth="1"/>
    <col min="8411" max="8411" width="0" style="1" hidden="1" customWidth="1"/>
    <col min="8412" max="8412" width="23.7109375" style="1" customWidth="1"/>
    <col min="8413" max="8413" width="10" style="1" customWidth="1"/>
    <col min="8414" max="8414" width="0" style="1" hidden="1" customWidth="1"/>
    <col min="8415" max="8416" width="14.7109375" style="1" customWidth="1"/>
    <col min="8417" max="8417" width="12.85546875" style="1" customWidth="1"/>
    <col min="8418" max="8418" width="3.28515625" style="1" customWidth="1"/>
    <col min="8419" max="8419" width="30.28515625" style="1" customWidth="1"/>
    <col min="8420" max="8420" width="5" style="1" customWidth="1"/>
    <col min="8421" max="8421" width="0" style="1" hidden="1" customWidth="1"/>
    <col min="8422" max="8422" width="14.28515625" style="1" customWidth="1"/>
    <col min="8423" max="8423" width="5.7109375" style="1" customWidth="1"/>
    <col min="8424" max="8424" width="0" style="1" hidden="1" customWidth="1"/>
    <col min="8425" max="8425" width="17.28515625" style="1" customWidth="1"/>
    <col min="8426" max="8426" width="12.7109375" style="1" customWidth="1"/>
    <col min="8427" max="8427" width="0" style="1" hidden="1" customWidth="1"/>
    <col min="8428" max="8428" width="5.28515625" style="1" customWidth="1"/>
    <col min="8429" max="8429" width="0" style="1" hidden="1" customWidth="1"/>
    <col min="8430" max="8430" width="17" style="1" customWidth="1"/>
    <col min="8431" max="8431" width="6.28515625" style="1" customWidth="1"/>
    <col min="8432" max="8432" width="0" style="1" hidden="1" customWidth="1"/>
    <col min="8433" max="8433" width="14.28515625" style="1" customWidth="1"/>
    <col min="8434" max="8434" width="7.5703125" style="1" customWidth="1"/>
    <col min="8435" max="8435" width="0" style="1" hidden="1" customWidth="1"/>
    <col min="8436" max="8437" width="14.28515625" style="1" customWidth="1"/>
    <col min="8438" max="8438" width="20.85546875" style="1" customWidth="1"/>
    <col min="8439" max="8439" width="14.42578125" style="1" customWidth="1"/>
    <col min="8440" max="8440" width="15" style="1" customWidth="1"/>
    <col min="8441" max="8441" width="2.7109375" style="1" customWidth="1"/>
    <col min="8442" max="8442" width="11.7109375" style="1" customWidth="1"/>
    <col min="8443" max="8443" width="11.5703125" style="1" customWidth="1"/>
    <col min="8444" max="8444" width="2.28515625" style="1" customWidth="1"/>
    <col min="8445" max="8445" width="41" style="1" customWidth="1"/>
    <col min="8446" max="8446" width="14.28515625" style="1" customWidth="1"/>
    <col min="8447" max="8448" width="11.5703125" style="1" customWidth="1"/>
    <col min="8449" max="8449" width="21.85546875" style="1" customWidth="1"/>
    <col min="8450" max="8641" width="11.42578125" style="1"/>
    <col min="8642" max="8642" width="21.85546875" style="1" customWidth="1"/>
    <col min="8643" max="8643" width="13.85546875" style="1" customWidth="1"/>
    <col min="8644" max="8644" width="38.7109375" style="1" customWidth="1"/>
    <col min="8645" max="8645" width="3" style="1" bestFit="1" customWidth="1"/>
    <col min="8646" max="8646" width="32.28515625" style="1" customWidth="1"/>
    <col min="8647" max="8647" width="46.28515625" style="1" customWidth="1"/>
    <col min="8648" max="8648" width="19" style="1" customWidth="1"/>
    <col min="8649" max="8649" width="0" style="1" hidden="1" customWidth="1"/>
    <col min="8650" max="8650" width="17.7109375" style="1" customWidth="1"/>
    <col min="8651" max="8651" width="0" style="1" hidden="1" customWidth="1"/>
    <col min="8652" max="8652" width="22.28515625" style="1" customWidth="1"/>
    <col min="8653" max="8653" width="5.28515625" style="1" customWidth="1"/>
    <col min="8654" max="8654" width="36.28515625" style="1" customWidth="1"/>
    <col min="8655" max="8655" width="5.7109375" style="1" customWidth="1"/>
    <col min="8656" max="8656" width="0" style="1" hidden="1" customWidth="1"/>
    <col min="8657" max="8657" width="20.7109375" style="1" customWidth="1"/>
    <col min="8658" max="8658" width="4.85546875" style="1" customWidth="1"/>
    <col min="8659" max="8659" width="0" style="1" hidden="1" customWidth="1"/>
    <col min="8660" max="8660" width="24.7109375" style="1" customWidth="1"/>
    <col min="8661" max="8661" width="12.28515625" style="1" customWidth="1"/>
    <col min="8662" max="8662" width="0" style="1" hidden="1" customWidth="1"/>
    <col min="8663" max="8663" width="3.42578125" style="1" customWidth="1"/>
    <col min="8664" max="8664" width="0" style="1" hidden="1" customWidth="1"/>
    <col min="8665" max="8665" width="17.7109375" style="1" customWidth="1"/>
    <col min="8666" max="8666" width="3.42578125" style="1" customWidth="1"/>
    <col min="8667" max="8667" width="0" style="1" hidden="1" customWidth="1"/>
    <col min="8668" max="8668" width="23.7109375" style="1" customWidth="1"/>
    <col min="8669" max="8669" width="10" style="1" customWidth="1"/>
    <col min="8670" max="8670" width="0" style="1" hidden="1" customWidth="1"/>
    <col min="8671" max="8672" width="14.7109375" style="1" customWidth="1"/>
    <col min="8673" max="8673" width="12.85546875" style="1" customWidth="1"/>
    <col min="8674" max="8674" width="3.28515625" style="1" customWidth="1"/>
    <col min="8675" max="8675" width="30.28515625" style="1" customWidth="1"/>
    <col min="8676" max="8676" width="5" style="1" customWidth="1"/>
    <col min="8677" max="8677" width="0" style="1" hidden="1" customWidth="1"/>
    <col min="8678" max="8678" width="14.28515625" style="1" customWidth="1"/>
    <col min="8679" max="8679" width="5.7109375" style="1" customWidth="1"/>
    <col min="8680" max="8680" width="0" style="1" hidden="1" customWidth="1"/>
    <col min="8681" max="8681" width="17.28515625" style="1" customWidth="1"/>
    <col min="8682" max="8682" width="12.7109375" style="1" customWidth="1"/>
    <col min="8683" max="8683" width="0" style="1" hidden="1" customWidth="1"/>
    <col min="8684" max="8684" width="5.28515625" style="1" customWidth="1"/>
    <col min="8685" max="8685" width="0" style="1" hidden="1" customWidth="1"/>
    <col min="8686" max="8686" width="17" style="1" customWidth="1"/>
    <col min="8687" max="8687" width="6.28515625" style="1" customWidth="1"/>
    <col min="8688" max="8688" width="0" style="1" hidden="1" customWidth="1"/>
    <col min="8689" max="8689" width="14.28515625" style="1" customWidth="1"/>
    <col min="8690" max="8690" width="7.5703125" style="1" customWidth="1"/>
    <col min="8691" max="8691" width="0" style="1" hidden="1" customWidth="1"/>
    <col min="8692" max="8693" width="14.28515625" style="1" customWidth="1"/>
    <col min="8694" max="8694" width="20.85546875" style="1" customWidth="1"/>
    <col min="8695" max="8695" width="14.42578125" style="1" customWidth="1"/>
    <col min="8696" max="8696" width="15" style="1" customWidth="1"/>
    <col min="8697" max="8697" width="2.7109375" style="1" customWidth="1"/>
    <col min="8698" max="8698" width="11.7109375" style="1" customWidth="1"/>
    <col min="8699" max="8699" width="11.5703125" style="1" customWidth="1"/>
    <col min="8700" max="8700" width="2.28515625" style="1" customWidth="1"/>
    <col min="8701" max="8701" width="41" style="1" customWidth="1"/>
    <col min="8702" max="8702" width="14.28515625" style="1" customWidth="1"/>
    <col min="8703" max="8704" width="11.5703125" style="1" customWidth="1"/>
    <col min="8705" max="8705" width="21.85546875" style="1" customWidth="1"/>
    <col min="8706" max="8897" width="11.42578125" style="1"/>
    <col min="8898" max="8898" width="21.85546875" style="1" customWidth="1"/>
    <col min="8899" max="8899" width="13.85546875" style="1" customWidth="1"/>
    <col min="8900" max="8900" width="38.7109375" style="1" customWidth="1"/>
    <col min="8901" max="8901" width="3" style="1" bestFit="1" customWidth="1"/>
    <col min="8902" max="8902" width="32.28515625" style="1" customWidth="1"/>
    <col min="8903" max="8903" width="46.28515625" style="1" customWidth="1"/>
    <col min="8904" max="8904" width="19" style="1" customWidth="1"/>
    <col min="8905" max="8905" width="0" style="1" hidden="1" customWidth="1"/>
    <col min="8906" max="8906" width="17.7109375" style="1" customWidth="1"/>
    <col min="8907" max="8907" width="0" style="1" hidden="1" customWidth="1"/>
    <col min="8908" max="8908" width="22.28515625" style="1" customWidth="1"/>
    <col min="8909" max="8909" width="5.28515625" style="1" customWidth="1"/>
    <col min="8910" max="8910" width="36.28515625" style="1" customWidth="1"/>
    <col min="8911" max="8911" width="5.7109375" style="1" customWidth="1"/>
    <col min="8912" max="8912" width="0" style="1" hidden="1" customWidth="1"/>
    <col min="8913" max="8913" width="20.7109375" style="1" customWidth="1"/>
    <col min="8914" max="8914" width="4.85546875" style="1" customWidth="1"/>
    <col min="8915" max="8915" width="0" style="1" hidden="1" customWidth="1"/>
    <col min="8916" max="8916" width="24.7109375" style="1" customWidth="1"/>
    <col min="8917" max="8917" width="12.28515625" style="1" customWidth="1"/>
    <col min="8918" max="8918" width="0" style="1" hidden="1" customWidth="1"/>
    <col min="8919" max="8919" width="3.42578125" style="1" customWidth="1"/>
    <col min="8920" max="8920" width="0" style="1" hidden="1" customWidth="1"/>
    <col min="8921" max="8921" width="17.7109375" style="1" customWidth="1"/>
    <col min="8922" max="8922" width="3.42578125" style="1" customWidth="1"/>
    <col min="8923" max="8923" width="0" style="1" hidden="1" customWidth="1"/>
    <col min="8924" max="8924" width="23.7109375" style="1" customWidth="1"/>
    <col min="8925" max="8925" width="10" style="1" customWidth="1"/>
    <col min="8926" max="8926" width="0" style="1" hidden="1" customWidth="1"/>
    <col min="8927" max="8928" width="14.7109375" style="1" customWidth="1"/>
    <col min="8929" max="8929" width="12.85546875" style="1" customWidth="1"/>
    <col min="8930" max="8930" width="3.28515625" style="1" customWidth="1"/>
    <col min="8931" max="8931" width="30.28515625" style="1" customWidth="1"/>
    <col min="8932" max="8932" width="5" style="1" customWidth="1"/>
    <col min="8933" max="8933" width="0" style="1" hidden="1" customWidth="1"/>
    <col min="8934" max="8934" width="14.28515625" style="1" customWidth="1"/>
    <col min="8935" max="8935" width="5.7109375" style="1" customWidth="1"/>
    <col min="8936" max="8936" width="0" style="1" hidden="1" customWidth="1"/>
    <col min="8937" max="8937" width="17.28515625" style="1" customWidth="1"/>
    <col min="8938" max="8938" width="12.7109375" style="1" customWidth="1"/>
    <col min="8939" max="8939" width="0" style="1" hidden="1" customWidth="1"/>
    <col min="8940" max="8940" width="5.28515625" style="1" customWidth="1"/>
    <col min="8941" max="8941" width="0" style="1" hidden="1" customWidth="1"/>
    <col min="8942" max="8942" width="17" style="1" customWidth="1"/>
    <col min="8943" max="8943" width="6.28515625" style="1" customWidth="1"/>
    <col min="8944" max="8944" width="0" style="1" hidden="1" customWidth="1"/>
    <col min="8945" max="8945" width="14.28515625" style="1" customWidth="1"/>
    <col min="8946" max="8946" width="7.5703125" style="1" customWidth="1"/>
    <col min="8947" max="8947" width="0" style="1" hidden="1" customWidth="1"/>
    <col min="8948" max="8949" width="14.28515625" style="1" customWidth="1"/>
    <col min="8950" max="8950" width="20.85546875" style="1" customWidth="1"/>
    <col min="8951" max="8951" width="14.42578125" style="1" customWidth="1"/>
    <col min="8952" max="8952" width="15" style="1" customWidth="1"/>
    <col min="8953" max="8953" width="2.7109375" style="1" customWidth="1"/>
    <col min="8954" max="8954" width="11.7109375" style="1" customWidth="1"/>
    <col min="8955" max="8955" width="11.5703125" style="1" customWidth="1"/>
    <col min="8956" max="8956" width="2.28515625" style="1" customWidth="1"/>
    <col min="8957" max="8957" width="41" style="1" customWidth="1"/>
    <col min="8958" max="8958" width="14.28515625" style="1" customWidth="1"/>
    <col min="8959" max="8960" width="11.5703125" style="1" customWidth="1"/>
    <col min="8961" max="8961" width="21.85546875" style="1" customWidth="1"/>
    <col min="8962" max="9153" width="11.42578125" style="1"/>
    <col min="9154" max="9154" width="21.85546875" style="1" customWidth="1"/>
    <col min="9155" max="9155" width="13.85546875" style="1" customWidth="1"/>
    <col min="9156" max="9156" width="38.7109375" style="1" customWidth="1"/>
    <col min="9157" max="9157" width="3" style="1" bestFit="1" customWidth="1"/>
    <col min="9158" max="9158" width="32.28515625" style="1" customWidth="1"/>
    <col min="9159" max="9159" width="46.28515625" style="1" customWidth="1"/>
    <col min="9160" max="9160" width="19" style="1" customWidth="1"/>
    <col min="9161" max="9161" width="0" style="1" hidden="1" customWidth="1"/>
    <col min="9162" max="9162" width="17.7109375" style="1" customWidth="1"/>
    <col min="9163" max="9163" width="0" style="1" hidden="1" customWidth="1"/>
    <col min="9164" max="9164" width="22.28515625" style="1" customWidth="1"/>
    <col min="9165" max="9165" width="5.28515625" style="1" customWidth="1"/>
    <col min="9166" max="9166" width="36.28515625" style="1" customWidth="1"/>
    <col min="9167" max="9167" width="5.7109375" style="1" customWidth="1"/>
    <col min="9168" max="9168" width="0" style="1" hidden="1" customWidth="1"/>
    <col min="9169" max="9169" width="20.7109375" style="1" customWidth="1"/>
    <col min="9170" max="9170" width="4.85546875" style="1" customWidth="1"/>
    <col min="9171" max="9171" width="0" style="1" hidden="1" customWidth="1"/>
    <col min="9172" max="9172" width="24.7109375" style="1" customWidth="1"/>
    <col min="9173" max="9173" width="12.28515625" style="1" customWidth="1"/>
    <col min="9174" max="9174" width="0" style="1" hidden="1" customWidth="1"/>
    <col min="9175" max="9175" width="3.42578125" style="1" customWidth="1"/>
    <col min="9176" max="9176" width="0" style="1" hidden="1" customWidth="1"/>
    <col min="9177" max="9177" width="17.7109375" style="1" customWidth="1"/>
    <col min="9178" max="9178" width="3.42578125" style="1" customWidth="1"/>
    <col min="9179" max="9179" width="0" style="1" hidden="1" customWidth="1"/>
    <col min="9180" max="9180" width="23.7109375" style="1" customWidth="1"/>
    <col min="9181" max="9181" width="10" style="1" customWidth="1"/>
    <col min="9182" max="9182" width="0" style="1" hidden="1" customWidth="1"/>
    <col min="9183" max="9184" width="14.7109375" style="1" customWidth="1"/>
    <col min="9185" max="9185" width="12.85546875" style="1" customWidth="1"/>
    <col min="9186" max="9186" width="3.28515625" style="1" customWidth="1"/>
    <col min="9187" max="9187" width="30.28515625" style="1" customWidth="1"/>
    <col min="9188" max="9188" width="5" style="1" customWidth="1"/>
    <col min="9189" max="9189" width="0" style="1" hidden="1" customWidth="1"/>
    <col min="9190" max="9190" width="14.28515625" style="1" customWidth="1"/>
    <col min="9191" max="9191" width="5.7109375" style="1" customWidth="1"/>
    <col min="9192" max="9192" width="0" style="1" hidden="1" customWidth="1"/>
    <col min="9193" max="9193" width="17.28515625" style="1" customWidth="1"/>
    <col min="9194" max="9194" width="12.7109375" style="1" customWidth="1"/>
    <col min="9195" max="9195" width="0" style="1" hidden="1" customWidth="1"/>
    <col min="9196" max="9196" width="5.28515625" style="1" customWidth="1"/>
    <col min="9197" max="9197" width="0" style="1" hidden="1" customWidth="1"/>
    <col min="9198" max="9198" width="17" style="1" customWidth="1"/>
    <col min="9199" max="9199" width="6.28515625" style="1" customWidth="1"/>
    <col min="9200" max="9200" width="0" style="1" hidden="1" customWidth="1"/>
    <col min="9201" max="9201" width="14.28515625" style="1" customWidth="1"/>
    <col min="9202" max="9202" width="7.5703125" style="1" customWidth="1"/>
    <col min="9203" max="9203" width="0" style="1" hidden="1" customWidth="1"/>
    <col min="9204" max="9205" width="14.28515625" style="1" customWidth="1"/>
    <col min="9206" max="9206" width="20.85546875" style="1" customWidth="1"/>
    <col min="9207" max="9207" width="14.42578125" style="1" customWidth="1"/>
    <col min="9208" max="9208" width="15" style="1" customWidth="1"/>
    <col min="9209" max="9209" width="2.7109375" style="1" customWidth="1"/>
    <col min="9210" max="9210" width="11.7109375" style="1" customWidth="1"/>
    <col min="9211" max="9211" width="11.5703125" style="1" customWidth="1"/>
    <col min="9212" max="9212" width="2.28515625" style="1" customWidth="1"/>
    <col min="9213" max="9213" width="41" style="1" customWidth="1"/>
    <col min="9214" max="9214" width="14.28515625" style="1" customWidth="1"/>
    <col min="9215" max="9216" width="11.5703125" style="1" customWidth="1"/>
    <col min="9217" max="9217" width="21.85546875" style="1" customWidth="1"/>
    <col min="9218" max="9409" width="11.42578125" style="1"/>
    <col min="9410" max="9410" width="21.85546875" style="1" customWidth="1"/>
    <col min="9411" max="9411" width="13.85546875" style="1" customWidth="1"/>
    <col min="9412" max="9412" width="38.7109375" style="1" customWidth="1"/>
    <col min="9413" max="9413" width="3" style="1" bestFit="1" customWidth="1"/>
    <col min="9414" max="9414" width="32.28515625" style="1" customWidth="1"/>
    <col min="9415" max="9415" width="46.28515625" style="1" customWidth="1"/>
    <col min="9416" max="9416" width="19" style="1" customWidth="1"/>
    <col min="9417" max="9417" width="0" style="1" hidden="1" customWidth="1"/>
    <col min="9418" max="9418" width="17.7109375" style="1" customWidth="1"/>
    <col min="9419" max="9419" width="0" style="1" hidden="1" customWidth="1"/>
    <col min="9420" max="9420" width="22.28515625" style="1" customWidth="1"/>
    <col min="9421" max="9421" width="5.28515625" style="1" customWidth="1"/>
    <col min="9422" max="9422" width="36.28515625" style="1" customWidth="1"/>
    <col min="9423" max="9423" width="5.7109375" style="1" customWidth="1"/>
    <col min="9424" max="9424" width="0" style="1" hidden="1" customWidth="1"/>
    <col min="9425" max="9425" width="20.7109375" style="1" customWidth="1"/>
    <col min="9426" max="9426" width="4.85546875" style="1" customWidth="1"/>
    <col min="9427" max="9427" width="0" style="1" hidden="1" customWidth="1"/>
    <col min="9428" max="9428" width="24.7109375" style="1" customWidth="1"/>
    <col min="9429" max="9429" width="12.28515625" style="1" customWidth="1"/>
    <col min="9430" max="9430" width="0" style="1" hidden="1" customWidth="1"/>
    <col min="9431" max="9431" width="3.42578125" style="1" customWidth="1"/>
    <col min="9432" max="9432" width="0" style="1" hidden="1" customWidth="1"/>
    <col min="9433" max="9433" width="17.7109375" style="1" customWidth="1"/>
    <col min="9434" max="9434" width="3.42578125" style="1" customWidth="1"/>
    <col min="9435" max="9435" width="0" style="1" hidden="1" customWidth="1"/>
    <col min="9436" max="9436" width="23.7109375" style="1" customWidth="1"/>
    <col min="9437" max="9437" width="10" style="1" customWidth="1"/>
    <col min="9438" max="9438" width="0" style="1" hidden="1" customWidth="1"/>
    <col min="9439" max="9440" width="14.7109375" style="1" customWidth="1"/>
    <col min="9441" max="9441" width="12.85546875" style="1" customWidth="1"/>
    <col min="9442" max="9442" width="3.28515625" style="1" customWidth="1"/>
    <col min="9443" max="9443" width="30.28515625" style="1" customWidth="1"/>
    <col min="9444" max="9444" width="5" style="1" customWidth="1"/>
    <col min="9445" max="9445" width="0" style="1" hidden="1" customWidth="1"/>
    <col min="9446" max="9446" width="14.28515625" style="1" customWidth="1"/>
    <col min="9447" max="9447" width="5.7109375" style="1" customWidth="1"/>
    <col min="9448" max="9448" width="0" style="1" hidden="1" customWidth="1"/>
    <col min="9449" max="9449" width="17.28515625" style="1" customWidth="1"/>
    <col min="9450" max="9450" width="12.7109375" style="1" customWidth="1"/>
    <col min="9451" max="9451" width="0" style="1" hidden="1" customWidth="1"/>
    <col min="9452" max="9452" width="5.28515625" style="1" customWidth="1"/>
    <col min="9453" max="9453" width="0" style="1" hidden="1" customWidth="1"/>
    <col min="9454" max="9454" width="17" style="1" customWidth="1"/>
    <col min="9455" max="9455" width="6.28515625" style="1" customWidth="1"/>
    <col min="9456" max="9456" width="0" style="1" hidden="1" customWidth="1"/>
    <col min="9457" max="9457" width="14.28515625" style="1" customWidth="1"/>
    <col min="9458" max="9458" width="7.5703125" style="1" customWidth="1"/>
    <col min="9459" max="9459" width="0" style="1" hidden="1" customWidth="1"/>
    <col min="9460" max="9461" width="14.28515625" style="1" customWidth="1"/>
    <col min="9462" max="9462" width="20.85546875" style="1" customWidth="1"/>
    <col min="9463" max="9463" width="14.42578125" style="1" customWidth="1"/>
    <col min="9464" max="9464" width="15" style="1" customWidth="1"/>
    <col min="9465" max="9465" width="2.7109375" style="1" customWidth="1"/>
    <col min="9466" max="9466" width="11.7109375" style="1" customWidth="1"/>
    <col min="9467" max="9467" width="11.5703125" style="1" customWidth="1"/>
    <col min="9468" max="9468" width="2.28515625" style="1" customWidth="1"/>
    <col min="9469" max="9469" width="41" style="1" customWidth="1"/>
    <col min="9470" max="9470" width="14.28515625" style="1" customWidth="1"/>
    <col min="9471" max="9472" width="11.5703125" style="1" customWidth="1"/>
    <col min="9473" max="9473" width="21.85546875" style="1" customWidth="1"/>
    <col min="9474" max="9665" width="11.42578125" style="1"/>
    <col min="9666" max="9666" width="21.85546875" style="1" customWidth="1"/>
    <col min="9667" max="9667" width="13.85546875" style="1" customWidth="1"/>
    <col min="9668" max="9668" width="38.7109375" style="1" customWidth="1"/>
    <col min="9669" max="9669" width="3" style="1" bestFit="1" customWidth="1"/>
    <col min="9670" max="9670" width="32.28515625" style="1" customWidth="1"/>
    <col min="9671" max="9671" width="46.28515625" style="1" customWidth="1"/>
    <col min="9672" max="9672" width="19" style="1" customWidth="1"/>
    <col min="9673" max="9673" width="0" style="1" hidden="1" customWidth="1"/>
    <col min="9674" max="9674" width="17.7109375" style="1" customWidth="1"/>
    <col min="9675" max="9675" width="0" style="1" hidden="1" customWidth="1"/>
    <col min="9676" max="9676" width="22.28515625" style="1" customWidth="1"/>
    <col min="9677" max="9677" width="5.28515625" style="1" customWidth="1"/>
    <col min="9678" max="9678" width="36.28515625" style="1" customWidth="1"/>
    <col min="9679" max="9679" width="5.7109375" style="1" customWidth="1"/>
    <col min="9680" max="9680" width="0" style="1" hidden="1" customWidth="1"/>
    <col min="9681" max="9681" width="20.7109375" style="1" customWidth="1"/>
    <col min="9682" max="9682" width="4.85546875" style="1" customWidth="1"/>
    <col min="9683" max="9683" width="0" style="1" hidden="1" customWidth="1"/>
    <col min="9684" max="9684" width="24.7109375" style="1" customWidth="1"/>
    <col min="9685" max="9685" width="12.28515625" style="1" customWidth="1"/>
    <col min="9686" max="9686" width="0" style="1" hidden="1" customWidth="1"/>
    <col min="9687" max="9687" width="3.42578125" style="1" customWidth="1"/>
    <col min="9688" max="9688" width="0" style="1" hidden="1" customWidth="1"/>
    <col min="9689" max="9689" width="17.7109375" style="1" customWidth="1"/>
    <col min="9690" max="9690" width="3.42578125" style="1" customWidth="1"/>
    <col min="9691" max="9691" width="0" style="1" hidden="1" customWidth="1"/>
    <col min="9692" max="9692" width="23.7109375" style="1" customWidth="1"/>
    <col min="9693" max="9693" width="10" style="1" customWidth="1"/>
    <col min="9694" max="9694" width="0" style="1" hidden="1" customWidth="1"/>
    <col min="9695" max="9696" width="14.7109375" style="1" customWidth="1"/>
    <col min="9697" max="9697" width="12.85546875" style="1" customWidth="1"/>
    <col min="9698" max="9698" width="3.28515625" style="1" customWidth="1"/>
    <col min="9699" max="9699" width="30.28515625" style="1" customWidth="1"/>
    <col min="9700" max="9700" width="5" style="1" customWidth="1"/>
    <col min="9701" max="9701" width="0" style="1" hidden="1" customWidth="1"/>
    <col min="9702" max="9702" width="14.28515625" style="1" customWidth="1"/>
    <col min="9703" max="9703" width="5.7109375" style="1" customWidth="1"/>
    <col min="9704" max="9704" width="0" style="1" hidden="1" customWidth="1"/>
    <col min="9705" max="9705" width="17.28515625" style="1" customWidth="1"/>
    <col min="9706" max="9706" width="12.7109375" style="1" customWidth="1"/>
    <col min="9707" max="9707" width="0" style="1" hidden="1" customWidth="1"/>
    <col min="9708" max="9708" width="5.28515625" style="1" customWidth="1"/>
    <col min="9709" max="9709" width="0" style="1" hidden="1" customWidth="1"/>
    <col min="9710" max="9710" width="17" style="1" customWidth="1"/>
    <col min="9711" max="9711" width="6.28515625" style="1" customWidth="1"/>
    <col min="9712" max="9712" width="0" style="1" hidden="1" customWidth="1"/>
    <col min="9713" max="9713" width="14.28515625" style="1" customWidth="1"/>
    <col min="9714" max="9714" width="7.5703125" style="1" customWidth="1"/>
    <col min="9715" max="9715" width="0" style="1" hidden="1" customWidth="1"/>
    <col min="9716" max="9717" width="14.28515625" style="1" customWidth="1"/>
    <col min="9718" max="9718" width="20.85546875" style="1" customWidth="1"/>
    <col min="9719" max="9719" width="14.42578125" style="1" customWidth="1"/>
    <col min="9720" max="9720" width="15" style="1" customWidth="1"/>
    <col min="9721" max="9721" width="2.7109375" style="1" customWidth="1"/>
    <col min="9722" max="9722" width="11.7109375" style="1" customWidth="1"/>
    <col min="9723" max="9723" width="11.5703125" style="1" customWidth="1"/>
    <col min="9724" max="9724" width="2.28515625" style="1" customWidth="1"/>
    <col min="9725" max="9725" width="41" style="1" customWidth="1"/>
    <col min="9726" max="9726" width="14.28515625" style="1" customWidth="1"/>
    <col min="9727" max="9728" width="11.5703125" style="1" customWidth="1"/>
    <col min="9729" max="9729" width="21.85546875" style="1" customWidth="1"/>
    <col min="9730" max="9921" width="11.42578125" style="1"/>
    <col min="9922" max="9922" width="21.85546875" style="1" customWidth="1"/>
    <col min="9923" max="9923" width="13.85546875" style="1" customWidth="1"/>
    <col min="9924" max="9924" width="38.7109375" style="1" customWidth="1"/>
    <col min="9925" max="9925" width="3" style="1" bestFit="1" customWidth="1"/>
    <col min="9926" max="9926" width="32.28515625" style="1" customWidth="1"/>
    <col min="9927" max="9927" width="46.28515625" style="1" customWidth="1"/>
    <col min="9928" max="9928" width="19" style="1" customWidth="1"/>
    <col min="9929" max="9929" width="0" style="1" hidden="1" customWidth="1"/>
    <col min="9930" max="9930" width="17.7109375" style="1" customWidth="1"/>
    <col min="9931" max="9931" width="0" style="1" hidden="1" customWidth="1"/>
    <col min="9932" max="9932" width="22.28515625" style="1" customWidth="1"/>
    <col min="9933" max="9933" width="5.28515625" style="1" customWidth="1"/>
    <col min="9934" max="9934" width="36.28515625" style="1" customWidth="1"/>
    <col min="9935" max="9935" width="5.7109375" style="1" customWidth="1"/>
    <col min="9936" max="9936" width="0" style="1" hidden="1" customWidth="1"/>
    <col min="9937" max="9937" width="20.7109375" style="1" customWidth="1"/>
    <col min="9938" max="9938" width="4.85546875" style="1" customWidth="1"/>
    <col min="9939" max="9939" width="0" style="1" hidden="1" customWidth="1"/>
    <col min="9940" max="9940" width="24.7109375" style="1" customWidth="1"/>
    <col min="9941" max="9941" width="12.28515625" style="1" customWidth="1"/>
    <col min="9942" max="9942" width="0" style="1" hidden="1" customWidth="1"/>
    <col min="9943" max="9943" width="3.42578125" style="1" customWidth="1"/>
    <col min="9944" max="9944" width="0" style="1" hidden="1" customWidth="1"/>
    <col min="9945" max="9945" width="17.7109375" style="1" customWidth="1"/>
    <col min="9946" max="9946" width="3.42578125" style="1" customWidth="1"/>
    <col min="9947" max="9947" width="0" style="1" hidden="1" customWidth="1"/>
    <col min="9948" max="9948" width="23.7109375" style="1" customWidth="1"/>
    <col min="9949" max="9949" width="10" style="1" customWidth="1"/>
    <col min="9950" max="9950" width="0" style="1" hidden="1" customWidth="1"/>
    <col min="9951" max="9952" width="14.7109375" style="1" customWidth="1"/>
    <col min="9953" max="9953" width="12.85546875" style="1" customWidth="1"/>
    <col min="9954" max="9954" width="3.28515625" style="1" customWidth="1"/>
    <col min="9955" max="9955" width="30.28515625" style="1" customWidth="1"/>
    <col min="9956" max="9956" width="5" style="1" customWidth="1"/>
    <col min="9957" max="9957" width="0" style="1" hidden="1" customWidth="1"/>
    <col min="9958" max="9958" width="14.28515625" style="1" customWidth="1"/>
    <col min="9959" max="9959" width="5.7109375" style="1" customWidth="1"/>
    <col min="9960" max="9960" width="0" style="1" hidden="1" customWidth="1"/>
    <col min="9961" max="9961" width="17.28515625" style="1" customWidth="1"/>
    <col min="9962" max="9962" width="12.7109375" style="1" customWidth="1"/>
    <col min="9963" max="9963" width="0" style="1" hidden="1" customWidth="1"/>
    <col min="9964" max="9964" width="5.28515625" style="1" customWidth="1"/>
    <col min="9965" max="9965" width="0" style="1" hidden="1" customWidth="1"/>
    <col min="9966" max="9966" width="17" style="1" customWidth="1"/>
    <col min="9967" max="9967" width="6.28515625" style="1" customWidth="1"/>
    <col min="9968" max="9968" width="0" style="1" hidden="1" customWidth="1"/>
    <col min="9969" max="9969" width="14.28515625" style="1" customWidth="1"/>
    <col min="9970" max="9970" width="7.5703125" style="1" customWidth="1"/>
    <col min="9971" max="9971" width="0" style="1" hidden="1" customWidth="1"/>
    <col min="9972" max="9973" width="14.28515625" style="1" customWidth="1"/>
    <col min="9974" max="9974" width="20.85546875" style="1" customWidth="1"/>
    <col min="9975" max="9975" width="14.42578125" style="1" customWidth="1"/>
    <col min="9976" max="9976" width="15" style="1" customWidth="1"/>
    <col min="9977" max="9977" width="2.7109375" style="1" customWidth="1"/>
    <col min="9978" max="9978" width="11.7109375" style="1" customWidth="1"/>
    <col min="9979" max="9979" width="11.5703125" style="1" customWidth="1"/>
    <col min="9980" max="9980" width="2.28515625" style="1" customWidth="1"/>
    <col min="9981" max="9981" width="41" style="1" customWidth="1"/>
    <col min="9982" max="9982" width="14.28515625" style="1" customWidth="1"/>
    <col min="9983" max="9984" width="11.5703125" style="1" customWidth="1"/>
    <col min="9985" max="9985" width="21.85546875" style="1" customWidth="1"/>
    <col min="9986" max="10177" width="11.42578125" style="1"/>
    <col min="10178" max="10178" width="21.85546875" style="1" customWidth="1"/>
    <col min="10179" max="10179" width="13.85546875" style="1" customWidth="1"/>
    <col min="10180" max="10180" width="38.7109375" style="1" customWidth="1"/>
    <col min="10181" max="10181" width="3" style="1" bestFit="1" customWidth="1"/>
    <col min="10182" max="10182" width="32.28515625" style="1" customWidth="1"/>
    <col min="10183" max="10183" width="46.28515625" style="1" customWidth="1"/>
    <col min="10184" max="10184" width="19" style="1" customWidth="1"/>
    <col min="10185" max="10185" width="0" style="1" hidden="1" customWidth="1"/>
    <col min="10186" max="10186" width="17.7109375" style="1" customWidth="1"/>
    <col min="10187" max="10187" width="0" style="1" hidden="1" customWidth="1"/>
    <col min="10188" max="10188" width="22.28515625" style="1" customWidth="1"/>
    <col min="10189" max="10189" width="5.28515625" style="1" customWidth="1"/>
    <col min="10190" max="10190" width="36.28515625" style="1" customWidth="1"/>
    <col min="10191" max="10191" width="5.7109375" style="1" customWidth="1"/>
    <col min="10192" max="10192" width="0" style="1" hidden="1" customWidth="1"/>
    <col min="10193" max="10193" width="20.7109375" style="1" customWidth="1"/>
    <col min="10194" max="10194" width="4.85546875" style="1" customWidth="1"/>
    <col min="10195" max="10195" width="0" style="1" hidden="1" customWidth="1"/>
    <col min="10196" max="10196" width="24.7109375" style="1" customWidth="1"/>
    <col min="10197" max="10197" width="12.28515625" style="1" customWidth="1"/>
    <col min="10198" max="10198" width="0" style="1" hidden="1" customWidth="1"/>
    <col min="10199" max="10199" width="3.42578125" style="1" customWidth="1"/>
    <col min="10200" max="10200" width="0" style="1" hidden="1" customWidth="1"/>
    <col min="10201" max="10201" width="17.7109375" style="1" customWidth="1"/>
    <col min="10202" max="10202" width="3.42578125" style="1" customWidth="1"/>
    <col min="10203" max="10203" width="0" style="1" hidden="1" customWidth="1"/>
    <col min="10204" max="10204" width="23.7109375" style="1" customWidth="1"/>
    <col min="10205" max="10205" width="10" style="1" customWidth="1"/>
    <col min="10206" max="10206" width="0" style="1" hidden="1" customWidth="1"/>
    <col min="10207" max="10208" width="14.7109375" style="1" customWidth="1"/>
    <col min="10209" max="10209" width="12.85546875" style="1" customWidth="1"/>
    <col min="10210" max="10210" width="3.28515625" style="1" customWidth="1"/>
    <col min="10211" max="10211" width="30.28515625" style="1" customWidth="1"/>
    <col min="10212" max="10212" width="5" style="1" customWidth="1"/>
    <col min="10213" max="10213" width="0" style="1" hidden="1" customWidth="1"/>
    <col min="10214" max="10214" width="14.28515625" style="1" customWidth="1"/>
    <col min="10215" max="10215" width="5.7109375" style="1" customWidth="1"/>
    <col min="10216" max="10216" width="0" style="1" hidden="1" customWidth="1"/>
    <col min="10217" max="10217" width="17.28515625" style="1" customWidth="1"/>
    <col min="10218" max="10218" width="12.7109375" style="1" customWidth="1"/>
    <col min="10219" max="10219" width="0" style="1" hidden="1" customWidth="1"/>
    <col min="10220" max="10220" width="5.28515625" style="1" customWidth="1"/>
    <col min="10221" max="10221" width="0" style="1" hidden="1" customWidth="1"/>
    <col min="10222" max="10222" width="17" style="1" customWidth="1"/>
    <col min="10223" max="10223" width="6.28515625" style="1" customWidth="1"/>
    <col min="10224" max="10224" width="0" style="1" hidden="1" customWidth="1"/>
    <col min="10225" max="10225" width="14.28515625" style="1" customWidth="1"/>
    <col min="10226" max="10226" width="7.5703125" style="1" customWidth="1"/>
    <col min="10227" max="10227" width="0" style="1" hidden="1" customWidth="1"/>
    <col min="10228" max="10229" width="14.28515625" style="1" customWidth="1"/>
    <col min="10230" max="10230" width="20.85546875" style="1" customWidth="1"/>
    <col min="10231" max="10231" width="14.42578125" style="1" customWidth="1"/>
    <col min="10232" max="10232" width="15" style="1" customWidth="1"/>
    <col min="10233" max="10233" width="2.7109375" style="1" customWidth="1"/>
    <col min="10234" max="10234" width="11.7109375" style="1" customWidth="1"/>
    <col min="10235" max="10235" width="11.5703125" style="1" customWidth="1"/>
    <col min="10236" max="10236" width="2.28515625" style="1" customWidth="1"/>
    <col min="10237" max="10237" width="41" style="1" customWidth="1"/>
    <col min="10238" max="10238" width="14.28515625" style="1" customWidth="1"/>
    <col min="10239" max="10240" width="11.5703125" style="1" customWidth="1"/>
    <col min="10241" max="10241" width="21.85546875" style="1" customWidth="1"/>
    <col min="10242" max="10433" width="11.42578125" style="1"/>
    <col min="10434" max="10434" width="21.85546875" style="1" customWidth="1"/>
    <col min="10435" max="10435" width="13.85546875" style="1" customWidth="1"/>
    <col min="10436" max="10436" width="38.7109375" style="1" customWidth="1"/>
    <col min="10437" max="10437" width="3" style="1" bestFit="1" customWidth="1"/>
    <col min="10438" max="10438" width="32.28515625" style="1" customWidth="1"/>
    <col min="10439" max="10439" width="46.28515625" style="1" customWidth="1"/>
    <col min="10440" max="10440" width="19" style="1" customWidth="1"/>
    <col min="10441" max="10441" width="0" style="1" hidden="1" customWidth="1"/>
    <col min="10442" max="10442" width="17.7109375" style="1" customWidth="1"/>
    <col min="10443" max="10443" width="0" style="1" hidden="1" customWidth="1"/>
    <col min="10444" max="10444" width="22.28515625" style="1" customWidth="1"/>
    <col min="10445" max="10445" width="5.28515625" style="1" customWidth="1"/>
    <col min="10446" max="10446" width="36.28515625" style="1" customWidth="1"/>
    <col min="10447" max="10447" width="5.7109375" style="1" customWidth="1"/>
    <col min="10448" max="10448" width="0" style="1" hidden="1" customWidth="1"/>
    <col min="10449" max="10449" width="20.7109375" style="1" customWidth="1"/>
    <col min="10450" max="10450" width="4.85546875" style="1" customWidth="1"/>
    <col min="10451" max="10451" width="0" style="1" hidden="1" customWidth="1"/>
    <col min="10452" max="10452" width="24.7109375" style="1" customWidth="1"/>
    <col min="10453" max="10453" width="12.28515625" style="1" customWidth="1"/>
    <col min="10454" max="10454" width="0" style="1" hidden="1" customWidth="1"/>
    <col min="10455" max="10455" width="3.42578125" style="1" customWidth="1"/>
    <col min="10456" max="10456" width="0" style="1" hidden="1" customWidth="1"/>
    <col min="10457" max="10457" width="17.7109375" style="1" customWidth="1"/>
    <col min="10458" max="10458" width="3.42578125" style="1" customWidth="1"/>
    <col min="10459" max="10459" width="0" style="1" hidden="1" customWidth="1"/>
    <col min="10460" max="10460" width="23.7109375" style="1" customWidth="1"/>
    <col min="10461" max="10461" width="10" style="1" customWidth="1"/>
    <col min="10462" max="10462" width="0" style="1" hidden="1" customWidth="1"/>
    <col min="10463" max="10464" width="14.7109375" style="1" customWidth="1"/>
    <col min="10465" max="10465" width="12.85546875" style="1" customWidth="1"/>
    <col min="10466" max="10466" width="3.28515625" style="1" customWidth="1"/>
    <col min="10467" max="10467" width="30.28515625" style="1" customWidth="1"/>
    <col min="10468" max="10468" width="5" style="1" customWidth="1"/>
    <col min="10469" max="10469" width="0" style="1" hidden="1" customWidth="1"/>
    <col min="10470" max="10470" width="14.28515625" style="1" customWidth="1"/>
    <col min="10471" max="10471" width="5.7109375" style="1" customWidth="1"/>
    <col min="10472" max="10472" width="0" style="1" hidden="1" customWidth="1"/>
    <col min="10473" max="10473" width="17.28515625" style="1" customWidth="1"/>
    <col min="10474" max="10474" width="12.7109375" style="1" customWidth="1"/>
    <col min="10475" max="10475" width="0" style="1" hidden="1" customWidth="1"/>
    <col min="10476" max="10476" width="5.28515625" style="1" customWidth="1"/>
    <col min="10477" max="10477" width="0" style="1" hidden="1" customWidth="1"/>
    <col min="10478" max="10478" width="17" style="1" customWidth="1"/>
    <col min="10479" max="10479" width="6.28515625" style="1" customWidth="1"/>
    <col min="10480" max="10480" width="0" style="1" hidden="1" customWidth="1"/>
    <col min="10481" max="10481" width="14.28515625" style="1" customWidth="1"/>
    <col min="10482" max="10482" width="7.5703125" style="1" customWidth="1"/>
    <col min="10483" max="10483" width="0" style="1" hidden="1" customWidth="1"/>
    <col min="10484" max="10485" width="14.28515625" style="1" customWidth="1"/>
    <col min="10486" max="10486" width="20.85546875" style="1" customWidth="1"/>
    <col min="10487" max="10487" width="14.42578125" style="1" customWidth="1"/>
    <col min="10488" max="10488" width="15" style="1" customWidth="1"/>
    <col min="10489" max="10489" width="2.7109375" style="1" customWidth="1"/>
    <col min="10490" max="10490" width="11.7109375" style="1" customWidth="1"/>
    <col min="10491" max="10491" width="11.5703125" style="1" customWidth="1"/>
    <col min="10492" max="10492" width="2.28515625" style="1" customWidth="1"/>
    <col min="10493" max="10493" width="41" style="1" customWidth="1"/>
    <col min="10494" max="10494" width="14.28515625" style="1" customWidth="1"/>
    <col min="10495" max="10496" width="11.5703125" style="1" customWidth="1"/>
    <col min="10497" max="10497" width="21.85546875" style="1" customWidth="1"/>
    <col min="10498" max="10689" width="11.42578125" style="1"/>
    <col min="10690" max="10690" width="21.85546875" style="1" customWidth="1"/>
    <col min="10691" max="10691" width="13.85546875" style="1" customWidth="1"/>
    <col min="10692" max="10692" width="38.7109375" style="1" customWidth="1"/>
    <col min="10693" max="10693" width="3" style="1" bestFit="1" customWidth="1"/>
    <col min="10694" max="10694" width="32.28515625" style="1" customWidth="1"/>
    <col min="10695" max="10695" width="46.28515625" style="1" customWidth="1"/>
    <col min="10696" max="10696" width="19" style="1" customWidth="1"/>
    <col min="10697" max="10697" width="0" style="1" hidden="1" customWidth="1"/>
    <col min="10698" max="10698" width="17.7109375" style="1" customWidth="1"/>
    <col min="10699" max="10699" width="0" style="1" hidden="1" customWidth="1"/>
    <col min="10700" max="10700" width="22.28515625" style="1" customWidth="1"/>
    <col min="10701" max="10701" width="5.28515625" style="1" customWidth="1"/>
    <col min="10702" max="10702" width="36.28515625" style="1" customWidth="1"/>
    <col min="10703" max="10703" width="5.7109375" style="1" customWidth="1"/>
    <col min="10704" max="10704" width="0" style="1" hidden="1" customWidth="1"/>
    <col min="10705" max="10705" width="20.7109375" style="1" customWidth="1"/>
    <col min="10706" max="10706" width="4.85546875" style="1" customWidth="1"/>
    <col min="10707" max="10707" width="0" style="1" hidden="1" customWidth="1"/>
    <col min="10708" max="10708" width="24.7109375" style="1" customWidth="1"/>
    <col min="10709" max="10709" width="12.28515625" style="1" customWidth="1"/>
    <col min="10710" max="10710" width="0" style="1" hidden="1" customWidth="1"/>
    <col min="10711" max="10711" width="3.42578125" style="1" customWidth="1"/>
    <col min="10712" max="10712" width="0" style="1" hidden="1" customWidth="1"/>
    <col min="10713" max="10713" width="17.7109375" style="1" customWidth="1"/>
    <col min="10714" max="10714" width="3.42578125" style="1" customWidth="1"/>
    <col min="10715" max="10715" width="0" style="1" hidden="1" customWidth="1"/>
    <col min="10716" max="10716" width="23.7109375" style="1" customWidth="1"/>
    <col min="10717" max="10717" width="10" style="1" customWidth="1"/>
    <col min="10718" max="10718" width="0" style="1" hidden="1" customWidth="1"/>
    <col min="10719" max="10720" width="14.7109375" style="1" customWidth="1"/>
    <col min="10721" max="10721" width="12.85546875" style="1" customWidth="1"/>
    <col min="10722" max="10722" width="3.28515625" style="1" customWidth="1"/>
    <col min="10723" max="10723" width="30.28515625" style="1" customWidth="1"/>
    <col min="10724" max="10724" width="5" style="1" customWidth="1"/>
    <col min="10725" max="10725" width="0" style="1" hidden="1" customWidth="1"/>
    <col min="10726" max="10726" width="14.28515625" style="1" customWidth="1"/>
    <col min="10727" max="10727" width="5.7109375" style="1" customWidth="1"/>
    <col min="10728" max="10728" width="0" style="1" hidden="1" customWidth="1"/>
    <col min="10729" max="10729" width="17.28515625" style="1" customWidth="1"/>
    <col min="10730" max="10730" width="12.7109375" style="1" customWidth="1"/>
    <col min="10731" max="10731" width="0" style="1" hidden="1" customWidth="1"/>
    <col min="10732" max="10732" width="5.28515625" style="1" customWidth="1"/>
    <col min="10733" max="10733" width="0" style="1" hidden="1" customWidth="1"/>
    <col min="10734" max="10734" width="17" style="1" customWidth="1"/>
    <col min="10735" max="10735" width="6.28515625" style="1" customWidth="1"/>
    <col min="10736" max="10736" width="0" style="1" hidden="1" customWidth="1"/>
    <col min="10737" max="10737" width="14.28515625" style="1" customWidth="1"/>
    <col min="10738" max="10738" width="7.5703125" style="1" customWidth="1"/>
    <col min="10739" max="10739" width="0" style="1" hidden="1" customWidth="1"/>
    <col min="10740" max="10741" width="14.28515625" style="1" customWidth="1"/>
    <col min="10742" max="10742" width="20.85546875" style="1" customWidth="1"/>
    <col min="10743" max="10743" width="14.42578125" style="1" customWidth="1"/>
    <col min="10744" max="10744" width="15" style="1" customWidth="1"/>
    <col min="10745" max="10745" width="2.7109375" style="1" customWidth="1"/>
    <col min="10746" max="10746" width="11.7109375" style="1" customWidth="1"/>
    <col min="10747" max="10747" width="11.5703125" style="1" customWidth="1"/>
    <col min="10748" max="10748" width="2.28515625" style="1" customWidth="1"/>
    <col min="10749" max="10749" width="41" style="1" customWidth="1"/>
    <col min="10750" max="10750" width="14.28515625" style="1" customWidth="1"/>
    <col min="10751" max="10752" width="11.5703125" style="1" customWidth="1"/>
    <col min="10753" max="10753" width="21.85546875" style="1" customWidth="1"/>
    <col min="10754" max="10945" width="11.42578125" style="1"/>
    <col min="10946" max="10946" width="21.85546875" style="1" customWidth="1"/>
    <col min="10947" max="10947" width="13.85546875" style="1" customWidth="1"/>
    <col min="10948" max="10948" width="38.7109375" style="1" customWidth="1"/>
    <col min="10949" max="10949" width="3" style="1" bestFit="1" customWidth="1"/>
    <col min="10950" max="10950" width="32.28515625" style="1" customWidth="1"/>
    <col min="10951" max="10951" width="46.28515625" style="1" customWidth="1"/>
    <col min="10952" max="10952" width="19" style="1" customWidth="1"/>
    <col min="10953" max="10953" width="0" style="1" hidden="1" customWidth="1"/>
    <col min="10954" max="10954" width="17.7109375" style="1" customWidth="1"/>
    <col min="10955" max="10955" width="0" style="1" hidden="1" customWidth="1"/>
    <col min="10956" max="10956" width="22.28515625" style="1" customWidth="1"/>
    <col min="10957" max="10957" width="5.28515625" style="1" customWidth="1"/>
    <col min="10958" max="10958" width="36.28515625" style="1" customWidth="1"/>
    <col min="10959" max="10959" width="5.7109375" style="1" customWidth="1"/>
    <col min="10960" max="10960" width="0" style="1" hidden="1" customWidth="1"/>
    <col min="10961" max="10961" width="20.7109375" style="1" customWidth="1"/>
    <col min="10962" max="10962" width="4.85546875" style="1" customWidth="1"/>
    <col min="10963" max="10963" width="0" style="1" hidden="1" customWidth="1"/>
    <col min="10964" max="10964" width="24.7109375" style="1" customWidth="1"/>
    <col min="10965" max="10965" width="12.28515625" style="1" customWidth="1"/>
    <col min="10966" max="10966" width="0" style="1" hidden="1" customWidth="1"/>
    <col min="10967" max="10967" width="3.42578125" style="1" customWidth="1"/>
    <col min="10968" max="10968" width="0" style="1" hidden="1" customWidth="1"/>
    <col min="10969" max="10969" width="17.7109375" style="1" customWidth="1"/>
    <col min="10970" max="10970" width="3.42578125" style="1" customWidth="1"/>
    <col min="10971" max="10971" width="0" style="1" hidden="1" customWidth="1"/>
    <col min="10972" max="10972" width="23.7109375" style="1" customWidth="1"/>
    <col min="10973" max="10973" width="10" style="1" customWidth="1"/>
    <col min="10974" max="10974" width="0" style="1" hidden="1" customWidth="1"/>
    <col min="10975" max="10976" width="14.7109375" style="1" customWidth="1"/>
    <col min="10977" max="10977" width="12.85546875" style="1" customWidth="1"/>
    <col min="10978" max="10978" width="3.28515625" style="1" customWidth="1"/>
    <col min="10979" max="10979" width="30.28515625" style="1" customWidth="1"/>
    <col min="10980" max="10980" width="5" style="1" customWidth="1"/>
    <col min="10981" max="10981" width="0" style="1" hidden="1" customWidth="1"/>
    <col min="10982" max="10982" width="14.28515625" style="1" customWidth="1"/>
    <col min="10983" max="10983" width="5.7109375" style="1" customWidth="1"/>
    <col min="10984" max="10984" width="0" style="1" hidden="1" customWidth="1"/>
    <col min="10985" max="10985" width="17.28515625" style="1" customWidth="1"/>
    <col min="10986" max="10986" width="12.7109375" style="1" customWidth="1"/>
    <col min="10987" max="10987" width="0" style="1" hidden="1" customWidth="1"/>
    <col min="10988" max="10988" width="5.28515625" style="1" customWidth="1"/>
    <col min="10989" max="10989" width="0" style="1" hidden="1" customWidth="1"/>
    <col min="10990" max="10990" width="17" style="1" customWidth="1"/>
    <col min="10991" max="10991" width="6.28515625" style="1" customWidth="1"/>
    <col min="10992" max="10992" width="0" style="1" hidden="1" customWidth="1"/>
    <col min="10993" max="10993" width="14.28515625" style="1" customWidth="1"/>
    <col min="10994" max="10994" width="7.5703125" style="1" customWidth="1"/>
    <col min="10995" max="10995" width="0" style="1" hidden="1" customWidth="1"/>
    <col min="10996" max="10997" width="14.28515625" style="1" customWidth="1"/>
    <col min="10998" max="10998" width="20.85546875" style="1" customWidth="1"/>
    <col min="10999" max="10999" width="14.42578125" style="1" customWidth="1"/>
    <col min="11000" max="11000" width="15" style="1" customWidth="1"/>
    <col min="11001" max="11001" width="2.7109375" style="1" customWidth="1"/>
    <col min="11002" max="11002" width="11.7109375" style="1" customWidth="1"/>
    <col min="11003" max="11003" width="11.5703125" style="1" customWidth="1"/>
    <col min="11004" max="11004" width="2.28515625" style="1" customWidth="1"/>
    <col min="11005" max="11005" width="41" style="1" customWidth="1"/>
    <col min="11006" max="11006" width="14.28515625" style="1" customWidth="1"/>
    <col min="11007" max="11008" width="11.5703125" style="1" customWidth="1"/>
    <col min="11009" max="11009" width="21.85546875" style="1" customWidth="1"/>
    <col min="11010" max="11201" width="11.42578125" style="1"/>
    <col min="11202" max="11202" width="21.85546875" style="1" customWidth="1"/>
    <col min="11203" max="11203" width="13.85546875" style="1" customWidth="1"/>
    <col min="11204" max="11204" width="38.7109375" style="1" customWidth="1"/>
    <col min="11205" max="11205" width="3" style="1" bestFit="1" customWidth="1"/>
    <col min="11206" max="11206" width="32.28515625" style="1" customWidth="1"/>
    <col min="11207" max="11207" width="46.28515625" style="1" customWidth="1"/>
    <col min="11208" max="11208" width="19" style="1" customWidth="1"/>
    <col min="11209" max="11209" width="0" style="1" hidden="1" customWidth="1"/>
    <col min="11210" max="11210" width="17.7109375" style="1" customWidth="1"/>
    <col min="11211" max="11211" width="0" style="1" hidden="1" customWidth="1"/>
    <col min="11212" max="11212" width="22.28515625" style="1" customWidth="1"/>
    <col min="11213" max="11213" width="5.28515625" style="1" customWidth="1"/>
    <col min="11214" max="11214" width="36.28515625" style="1" customWidth="1"/>
    <col min="11215" max="11215" width="5.7109375" style="1" customWidth="1"/>
    <col min="11216" max="11216" width="0" style="1" hidden="1" customWidth="1"/>
    <col min="11217" max="11217" width="20.7109375" style="1" customWidth="1"/>
    <col min="11218" max="11218" width="4.85546875" style="1" customWidth="1"/>
    <col min="11219" max="11219" width="0" style="1" hidden="1" customWidth="1"/>
    <col min="11220" max="11220" width="24.7109375" style="1" customWidth="1"/>
    <col min="11221" max="11221" width="12.28515625" style="1" customWidth="1"/>
    <col min="11222" max="11222" width="0" style="1" hidden="1" customWidth="1"/>
    <col min="11223" max="11223" width="3.42578125" style="1" customWidth="1"/>
    <col min="11224" max="11224" width="0" style="1" hidden="1" customWidth="1"/>
    <col min="11225" max="11225" width="17.7109375" style="1" customWidth="1"/>
    <col min="11226" max="11226" width="3.42578125" style="1" customWidth="1"/>
    <col min="11227" max="11227" width="0" style="1" hidden="1" customWidth="1"/>
    <col min="11228" max="11228" width="23.7109375" style="1" customWidth="1"/>
    <col min="11229" max="11229" width="10" style="1" customWidth="1"/>
    <col min="11230" max="11230" width="0" style="1" hidden="1" customWidth="1"/>
    <col min="11231" max="11232" width="14.7109375" style="1" customWidth="1"/>
    <col min="11233" max="11233" width="12.85546875" style="1" customWidth="1"/>
    <col min="11234" max="11234" width="3.28515625" style="1" customWidth="1"/>
    <col min="11235" max="11235" width="30.28515625" style="1" customWidth="1"/>
    <col min="11236" max="11236" width="5" style="1" customWidth="1"/>
    <col min="11237" max="11237" width="0" style="1" hidden="1" customWidth="1"/>
    <col min="11238" max="11238" width="14.28515625" style="1" customWidth="1"/>
    <col min="11239" max="11239" width="5.7109375" style="1" customWidth="1"/>
    <col min="11240" max="11240" width="0" style="1" hidden="1" customWidth="1"/>
    <col min="11241" max="11241" width="17.28515625" style="1" customWidth="1"/>
    <col min="11242" max="11242" width="12.7109375" style="1" customWidth="1"/>
    <col min="11243" max="11243" width="0" style="1" hidden="1" customWidth="1"/>
    <col min="11244" max="11244" width="5.28515625" style="1" customWidth="1"/>
    <col min="11245" max="11245" width="0" style="1" hidden="1" customWidth="1"/>
    <col min="11246" max="11246" width="17" style="1" customWidth="1"/>
    <col min="11247" max="11247" width="6.28515625" style="1" customWidth="1"/>
    <col min="11248" max="11248" width="0" style="1" hidden="1" customWidth="1"/>
    <col min="11249" max="11249" width="14.28515625" style="1" customWidth="1"/>
    <col min="11250" max="11250" width="7.5703125" style="1" customWidth="1"/>
    <col min="11251" max="11251" width="0" style="1" hidden="1" customWidth="1"/>
    <col min="11252" max="11253" width="14.28515625" style="1" customWidth="1"/>
    <col min="11254" max="11254" width="20.85546875" style="1" customWidth="1"/>
    <col min="11255" max="11255" width="14.42578125" style="1" customWidth="1"/>
    <col min="11256" max="11256" width="15" style="1" customWidth="1"/>
    <col min="11257" max="11257" width="2.7109375" style="1" customWidth="1"/>
    <col min="11258" max="11258" width="11.7109375" style="1" customWidth="1"/>
    <col min="11259" max="11259" width="11.5703125" style="1" customWidth="1"/>
    <col min="11260" max="11260" width="2.28515625" style="1" customWidth="1"/>
    <col min="11261" max="11261" width="41" style="1" customWidth="1"/>
    <col min="11262" max="11262" width="14.28515625" style="1" customWidth="1"/>
    <col min="11263" max="11264" width="11.5703125" style="1" customWidth="1"/>
    <col min="11265" max="11265" width="21.85546875" style="1" customWidth="1"/>
    <col min="11266" max="11457" width="11.42578125" style="1"/>
    <col min="11458" max="11458" width="21.85546875" style="1" customWidth="1"/>
    <col min="11459" max="11459" width="13.85546875" style="1" customWidth="1"/>
    <col min="11460" max="11460" width="38.7109375" style="1" customWidth="1"/>
    <col min="11461" max="11461" width="3" style="1" bestFit="1" customWidth="1"/>
    <col min="11462" max="11462" width="32.28515625" style="1" customWidth="1"/>
    <col min="11463" max="11463" width="46.28515625" style="1" customWidth="1"/>
    <col min="11464" max="11464" width="19" style="1" customWidth="1"/>
    <col min="11465" max="11465" width="0" style="1" hidden="1" customWidth="1"/>
    <col min="11466" max="11466" width="17.7109375" style="1" customWidth="1"/>
    <col min="11467" max="11467" width="0" style="1" hidden="1" customWidth="1"/>
    <col min="11468" max="11468" width="22.28515625" style="1" customWidth="1"/>
    <col min="11469" max="11469" width="5.28515625" style="1" customWidth="1"/>
    <col min="11470" max="11470" width="36.28515625" style="1" customWidth="1"/>
    <col min="11471" max="11471" width="5.7109375" style="1" customWidth="1"/>
    <col min="11472" max="11472" width="0" style="1" hidden="1" customWidth="1"/>
    <col min="11473" max="11473" width="20.7109375" style="1" customWidth="1"/>
    <col min="11474" max="11474" width="4.85546875" style="1" customWidth="1"/>
    <col min="11475" max="11475" width="0" style="1" hidden="1" customWidth="1"/>
    <col min="11476" max="11476" width="24.7109375" style="1" customWidth="1"/>
    <col min="11477" max="11477" width="12.28515625" style="1" customWidth="1"/>
    <col min="11478" max="11478" width="0" style="1" hidden="1" customWidth="1"/>
    <col min="11479" max="11479" width="3.42578125" style="1" customWidth="1"/>
    <col min="11480" max="11480" width="0" style="1" hidden="1" customWidth="1"/>
    <col min="11481" max="11481" width="17.7109375" style="1" customWidth="1"/>
    <col min="11482" max="11482" width="3.42578125" style="1" customWidth="1"/>
    <col min="11483" max="11483" width="0" style="1" hidden="1" customWidth="1"/>
    <col min="11484" max="11484" width="23.7109375" style="1" customWidth="1"/>
    <col min="11485" max="11485" width="10" style="1" customWidth="1"/>
    <col min="11486" max="11486" width="0" style="1" hidden="1" customWidth="1"/>
    <col min="11487" max="11488" width="14.7109375" style="1" customWidth="1"/>
    <col min="11489" max="11489" width="12.85546875" style="1" customWidth="1"/>
    <col min="11490" max="11490" width="3.28515625" style="1" customWidth="1"/>
    <col min="11491" max="11491" width="30.28515625" style="1" customWidth="1"/>
    <col min="11492" max="11492" width="5" style="1" customWidth="1"/>
    <col min="11493" max="11493" width="0" style="1" hidden="1" customWidth="1"/>
    <col min="11494" max="11494" width="14.28515625" style="1" customWidth="1"/>
    <col min="11495" max="11495" width="5.7109375" style="1" customWidth="1"/>
    <col min="11496" max="11496" width="0" style="1" hidden="1" customWidth="1"/>
    <col min="11497" max="11497" width="17.28515625" style="1" customWidth="1"/>
    <col min="11498" max="11498" width="12.7109375" style="1" customWidth="1"/>
    <col min="11499" max="11499" width="0" style="1" hidden="1" customWidth="1"/>
    <col min="11500" max="11500" width="5.28515625" style="1" customWidth="1"/>
    <col min="11501" max="11501" width="0" style="1" hidden="1" customWidth="1"/>
    <col min="11502" max="11502" width="17" style="1" customWidth="1"/>
    <col min="11503" max="11503" width="6.28515625" style="1" customWidth="1"/>
    <col min="11504" max="11504" width="0" style="1" hidden="1" customWidth="1"/>
    <col min="11505" max="11505" width="14.28515625" style="1" customWidth="1"/>
    <col min="11506" max="11506" width="7.5703125" style="1" customWidth="1"/>
    <col min="11507" max="11507" width="0" style="1" hidden="1" customWidth="1"/>
    <col min="11508" max="11509" width="14.28515625" style="1" customWidth="1"/>
    <col min="11510" max="11510" width="20.85546875" style="1" customWidth="1"/>
    <col min="11511" max="11511" width="14.42578125" style="1" customWidth="1"/>
    <col min="11512" max="11512" width="15" style="1" customWidth="1"/>
    <col min="11513" max="11513" width="2.7109375" style="1" customWidth="1"/>
    <col min="11514" max="11514" width="11.7109375" style="1" customWidth="1"/>
    <col min="11515" max="11515" width="11.5703125" style="1" customWidth="1"/>
    <col min="11516" max="11516" width="2.28515625" style="1" customWidth="1"/>
    <col min="11517" max="11517" width="41" style="1" customWidth="1"/>
    <col min="11518" max="11518" width="14.28515625" style="1" customWidth="1"/>
    <col min="11519" max="11520" width="11.5703125" style="1" customWidth="1"/>
    <col min="11521" max="11521" width="21.85546875" style="1" customWidth="1"/>
    <col min="11522" max="11713" width="11.42578125" style="1"/>
    <col min="11714" max="11714" width="21.85546875" style="1" customWidth="1"/>
    <col min="11715" max="11715" width="13.85546875" style="1" customWidth="1"/>
    <col min="11716" max="11716" width="38.7109375" style="1" customWidth="1"/>
    <col min="11717" max="11717" width="3" style="1" bestFit="1" customWidth="1"/>
    <col min="11718" max="11718" width="32.28515625" style="1" customWidth="1"/>
    <col min="11719" max="11719" width="46.28515625" style="1" customWidth="1"/>
    <col min="11720" max="11720" width="19" style="1" customWidth="1"/>
    <col min="11721" max="11721" width="0" style="1" hidden="1" customWidth="1"/>
    <col min="11722" max="11722" width="17.7109375" style="1" customWidth="1"/>
    <col min="11723" max="11723" width="0" style="1" hidden="1" customWidth="1"/>
    <col min="11724" max="11724" width="22.28515625" style="1" customWidth="1"/>
    <col min="11725" max="11725" width="5.28515625" style="1" customWidth="1"/>
    <col min="11726" max="11726" width="36.28515625" style="1" customWidth="1"/>
    <col min="11727" max="11727" width="5.7109375" style="1" customWidth="1"/>
    <col min="11728" max="11728" width="0" style="1" hidden="1" customWidth="1"/>
    <col min="11729" max="11729" width="20.7109375" style="1" customWidth="1"/>
    <col min="11730" max="11730" width="4.85546875" style="1" customWidth="1"/>
    <col min="11731" max="11731" width="0" style="1" hidden="1" customWidth="1"/>
    <col min="11732" max="11732" width="24.7109375" style="1" customWidth="1"/>
    <col min="11733" max="11733" width="12.28515625" style="1" customWidth="1"/>
    <col min="11734" max="11734" width="0" style="1" hidden="1" customWidth="1"/>
    <col min="11735" max="11735" width="3.42578125" style="1" customWidth="1"/>
    <col min="11736" max="11736" width="0" style="1" hidden="1" customWidth="1"/>
    <col min="11737" max="11737" width="17.7109375" style="1" customWidth="1"/>
    <col min="11738" max="11738" width="3.42578125" style="1" customWidth="1"/>
    <col min="11739" max="11739" width="0" style="1" hidden="1" customWidth="1"/>
    <col min="11740" max="11740" width="23.7109375" style="1" customWidth="1"/>
    <col min="11741" max="11741" width="10" style="1" customWidth="1"/>
    <col min="11742" max="11742" width="0" style="1" hidden="1" customWidth="1"/>
    <col min="11743" max="11744" width="14.7109375" style="1" customWidth="1"/>
    <col min="11745" max="11745" width="12.85546875" style="1" customWidth="1"/>
    <col min="11746" max="11746" width="3.28515625" style="1" customWidth="1"/>
    <col min="11747" max="11747" width="30.28515625" style="1" customWidth="1"/>
    <col min="11748" max="11748" width="5" style="1" customWidth="1"/>
    <col min="11749" max="11749" width="0" style="1" hidden="1" customWidth="1"/>
    <col min="11750" max="11750" width="14.28515625" style="1" customWidth="1"/>
    <col min="11751" max="11751" width="5.7109375" style="1" customWidth="1"/>
    <col min="11752" max="11752" width="0" style="1" hidden="1" customWidth="1"/>
    <col min="11753" max="11753" width="17.28515625" style="1" customWidth="1"/>
    <col min="11754" max="11754" width="12.7109375" style="1" customWidth="1"/>
    <col min="11755" max="11755" width="0" style="1" hidden="1" customWidth="1"/>
    <col min="11756" max="11756" width="5.28515625" style="1" customWidth="1"/>
    <col min="11757" max="11757" width="0" style="1" hidden="1" customWidth="1"/>
    <col min="11758" max="11758" width="17" style="1" customWidth="1"/>
    <col min="11759" max="11759" width="6.28515625" style="1" customWidth="1"/>
    <col min="11760" max="11760" width="0" style="1" hidden="1" customWidth="1"/>
    <col min="11761" max="11761" width="14.28515625" style="1" customWidth="1"/>
    <col min="11762" max="11762" width="7.5703125" style="1" customWidth="1"/>
    <col min="11763" max="11763" width="0" style="1" hidden="1" customWidth="1"/>
    <col min="11764" max="11765" width="14.28515625" style="1" customWidth="1"/>
    <col min="11766" max="11766" width="20.85546875" style="1" customWidth="1"/>
    <col min="11767" max="11767" width="14.42578125" style="1" customWidth="1"/>
    <col min="11768" max="11768" width="15" style="1" customWidth="1"/>
    <col min="11769" max="11769" width="2.7109375" style="1" customWidth="1"/>
    <col min="11770" max="11770" width="11.7109375" style="1" customWidth="1"/>
    <col min="11771" max="11771" width="11.5703125" style="1" customWidth="1"/>
    <col min="11772" max="11772" width="2.28515625" style="1" customWidth="1"/>
    <col min="11773" max="11773" width="41" style="1" customWidth="1"/>
    <col min="11774" max="11774" width="14.28515625" style="1" customWidth="1"/>
    <col min="11775" max="11776" width="11.5703125" style="1" customWidth="1"/>
    <col min="11777" max="11777" width="21.85546875" style="1" customWidth="1"/>
    <col min="11778" max="11969" width="11.42578125" style="1"/>
    <col min="11970" max="11970" width="21.85546875" style="1" customWidth="1"/>
    <col min="11971" max="11971" width="13.85546875" style="1" customWidth="1"/>
    <col min="11972" max="11972" width="38.7109375" style="1" customWidth="1"/>
    <col min="11973" max="11973" width="3" style="1" bestFit="1" customWidth="1"/>
    <col min="11974" max="11974" width="32.28515625" style="1" customWidth="1"/>
    <col min="11975" max="11975" width="46.28515625" style="1" customWidth="1"/>
    <col min="11976" max="11976" width="19" style="1" customWidth="1"/>
    <col min="11977" max="11977" width="0" style="1" hidden="1" customWidth="1"/>
    <col min="11978" max="11978" width="17.7109375" style="1" customWidth="1"/>
    <col min="11979" max="11979" width="0" style="1" hidden="1" customWidth="1"/>
    <col min="11980" max="11980" width="22.28515625" style="1" customWidth="1"/>
    <col min="11981" max="11981" width="5.28515625" style="1" customWidth="1"/>
    <col min="11982" max="11982" width="36.28515625" style="1" customWidth="1"/>
    <col min="11983" max="11983" width="5.7109375" style="1" customWidth="1"/>
    <col min="11984" max="11984" width="0" style="1" hidden="1" customWidth="1"/>
    <col min="11985" max="11985" width="20.7109375" style="1" customWidth="1"/>
    <col min="11986" max="11986" width="4.85546875" style="1" customWidth="1"/>
    <col min="11987" max="11987" width="0" style="1" hidden="1" customWidth="1"/>
    <col min="11988" max="11988" width="24.7109375" style="1" customWidth="1"/>
    <col min="11989" max="11989" width="12.28515625" style="1" customWidth="1"/>
    <col min="11990" max="11990" width="0" style="1" hidden="1" customWidth="1"/>
    <col min="11991" max="11991" width="3.42578125" style="1" customWidth="1"/>
    <col min="11992" max="11992" width="0" style="1" hidden="1" customWidth="1"/>
    <col min="11993" max="11993" width="17.7109375" style="1" customWidth="1"/>
    <col min="11994" max="11994" width="3.42578125" style="1" customWidth="1"/>
    <col min="11995" max="11995" width="0" style="1" hidden="1" customWidth="1"/>
    <col min="11996" max="11996" width="23.7109375" style="1" customWidth="1"/>
    <col min="11997" max="11997" width="10" style="1" customWidth="1"/>
    <col min="11998" max="11998" width="0" style="1" hidden="1" customWidth="1"/>
    <col min="11999" max="12000" width="14.7109375" style="1" customWidth="1"/>
    <col min="12001" max="12001" width="12.85546875" style="1" customWidth="1"/>
    <col min="12002" max="12002" width="3.28515625" style="1" customWidth="1"/>
    <col min="12003" max="12003" width="30.28515625" style="1" customWidth="1"/>
    <col min="12004" max="12004" width="5" style="1" customWidth="1"/>
    <col min="12005" max="12005" width="0" style="1" hidden="1" customWidth="1"/>
    <col min="12006" max="12006" width="14.28515625" style="1" customWidth="1"/>
    <col min="12007" max="12007" width="5.7109375" style="1" customWidth="1"/>
    <col min="12008" max="12008" width="0" style="1" hidden="1" customWidth="1"/>
    <col min="12009" max="12009" width="17.28515625" style="1" customWidth="1"/>
    <col min="12010" max="12010" width="12.7109375" style="1" customWidth="1"/>
    <col min="12011" max="12011" width="0" style="1" hidden="1" customWidth="1"/>
    <col min="12012" max="12012" width="5.28515625" style="1" customWidth="1"/>
    <col min="12013" max="12013" width="0" style="1" hidden="1" customWidth="1"/>
    <col min="12014" max="12014" width="17" style="1" customWidth="1"/>
    <col min="12015" max="12015" width="6.28515625" style="1" customWidth="1"/>
    <col min="12016" max="12016" width="0" style="1" hidden="1" customWidth="1"/>
    <col min="12017" max="12017" width="14.28515625" style="1" customWidth="1"/>
    <col min="12018" max="12018" width="7.5703125" style="1" customWidth="1"/>
    <col min="12019" max="12019" width="0" style="1" hidden="1" customWidth="1"/>
    <col min="12020" max="12021" width="14.28515625" style="1" customWidth="1"/>
    <col min="12022" max="12022" width="20.85546875" style="1" customWidth="1"/>
    <col min="12023" max="12023" width="14.42578125" style="1" customWidth="1"/>
    <col min="12024" max="12024" width="15" style="1" customWidth="1"/>
    <col min="12025" max="12025" width="2.7109375" style="1" customWidth="1"/>
    <col min="12026" max="12026" width="11.7109375" style="1" customWidth="1"/>
    <col min="12027" max="12027" width="11.5703125" style="1" customWidth="1"/>
    <col min="12028" max="12028" width="2.28515625" style="1" customWidth="1"/>
    <col min="12029" max="12029" width="41" style="1" customWidth="1"/>
    <col min="12030" max="12030" width="14.28515625" style="1" customWidth="1"/>
    <col min="12031" max="12032" width="11.5703125" style="1" customWidth="1"/>
    <col min="12033" max="12033" width="21.85546875" style="1" customWidth="1"/>
    <col min="12034" max="12225" width="11.42578125" style="1"/>
    <col min="12226" max="12226" width="21.85546875" style="1" customWidth="1"/>
    <col min="12227" max="12227" width="13.85546875" style="1" customWidth="1"/>
    <col min="12228" max="12228" width="38.7109375" style="1" customWidth="1"/>
    <col min="12229" max="12229" width="3" style="1" bestFit="1" customWidth="1"/>
    <col min="12230" max="12230" width="32.28515625" style="1" customWidth="1"/>
    <col min="12231" max="12231" width="46.28515625" style="1" customWidth="1"/>
    <col min="12232" max="12232" width="19" style="1" customWidth="1"/>
    <col min="12233" max="12233" width="0" style="1" hidden="1" customWidth="1"/>
    <col min="12234" max="12234" width="17.7109375" style="1" customWidth="1"/>
    <col min="12235" max="12235" width="0" style="1" hidden="1" customWidth="1"/>
    <col min="12236" max="12236" width="22.28515625" style="1" customWidth="1"/>
    <col min="12237" max="12237" width="5.28515625" style="1" customWidth="1"/>
    <col min="12238" max="12238" width="36.28515625" style="1" customWidth="1"/>
    <col min="12239" max="12239" width="5.7109375" style="1" customWidth="1"/>
    <col min="12240" max="12240" width="0" style="1" hidden="1" customWidth="1"/>
    <col min="12241" max="12241" width="20.7109375" style="1" customWidth="1"/>
    <col min="12242" max="12242" width="4.85546875" style="1" customWidth="1"/>
    <col min="12243" max="12243" width="0" style="1" hidden="1" customWidth="1"/>
    <col min="12244" max="12244" width="24.7109375" style="1" customWidth="1"/>
    <col min="12245" max="12245" width="12.28515625" style="1" customWidth="1"/>
    <col min="12246" max="12246" width="0" style="1" hidden="1" customWidth="1"/>
    <col min="12247" max="12247" width="3.42578125" style="1" customWidth="1"/>
    <col min="12248" max="12248" width="0" style="1" hidden="1" customWidth="1"/>
    <col min="12249" max="12249" width="17.7109375" style="1" customWidth="1"/>
    <col min="12250" max="12250" width="3.42578125" style="1" customWidth="1"/>
    <col min="12251" max="12251" width="0" style="1" hidden="1" customWidth="1"/>
    <col min="12252" max="12252" width="23.7109375" style="1" customWidth="1"/>
    <col min="12253" max="12253" width="10" style="1" customWidth="1"/>
    <col min="12254" max="12254" width="0" style="1" hidden="1" customWidth="1"/>
    <col min="12255" max="12256" width="14.7109375" style="1" customWidth="1"/>
    <col min="12257" max="12257" width="12.85546875" style="1" customWidth="1"/>
    <col min="12258" max="12258" width="3.28515625" style="1" customWidth="1"/>
    <col min="12259" max="12259" width="30.28515625" style="1" customWidth="1"/>
    <col min="12260" max="12260" width="5" style="1" customWidth="1"/>
    <col min="12261" max="12261" width="0" style="1" hidden="1" customWidth="1"/>
    <col min="12262" max="12262" width="14.28515625" style="1" customWidth="1"/>
    <col min="12263" max="12263" width="5.7109375" style="1" customWidth="1"/>
    <col min="12264" max="12264" width="0" style="1" hidden="1" customWidth="1"/>
    <col min="12265" max="12265" width="17.28515625" style="1" customWidth="1"/>
    <col min="12266" max="12266" width="12.7109375" style="1" customWidth="1"/>
    <col min="12267" max="12267" width="0" style="1" hidden="1" customWidth="1"/>
    <col min="12268" max="12268" width="5.28515625" style="1" customWidth="1"/>
    <col min="12269" max="12269" width="0" style="1" hidden="1" customWidth="1"/>
    <col min="12270" max="12270" width="17" style="1" customWidth="1"/>
    <col min="12271" max="12271" width="6.28515625" style="1" customWidth="1"/>
    <col min="12272" max="12272" width="0" style="1" hidden="1" customWidth="1"/>
    <col min="12273" max="12273" width="14.28515625" style="1" customWidth="1"/>
    <col min="12274" max="12274" width="7.5703125" style="1" customWidth="1"/>
    <col min="12275" max="12275" width="0" style="1" hidden="1" customWidth="1"/>
    <col min="12276" max="12277" width="14.28515625" style="1" customWidth="1"/>
    <col min="12278" max="12278" width="20.85546875" style="1" customWidth="1"/>
    <col min="12279" max="12279" width="14.42578125" style="1" customWidth="1"/>
    <col min="12280" max="12280" width="15" style="1" customWidth="1"/>
    <col min="12281" max="12281" width="2.7109375" style="1" customWidth="1"/>
    <col min="12282" max="12282" width="11.7109375" style="1" customWidth="1"/>
    <col min="12283" max="12283" width="11.5703125" style="1" customWidth="1"/>
    <col min="12284" max="12284" width="2.28515625" style="1" customWidth="1"/>
    <col min="12285" max="12285" width="41" style="1" customWidth="1"/>
    <col min="12286" max="12286" width="14.28515625" style="1" customWidth="1"/>
    <col min="12287" max="12288" width="11.5703125" style="1" customWidth="1"/>
    <col min="12289" max="12289" width="21.85546875" style="1" customWidth="1"/>
    <col min="12290" max="12481" width="11.42578125" style="1"/>
    <col min="12482" max="12482" width="21.85546875" style="1" customWidth="1"/>
    <col min="12483" max="12483" width="13.85546875" style="1" customWidth="1"/>
    <col min="12484" max="12484" width="38.7109375" style="1" customWidth="1"/>
    <col min="12485" max="12485" width="3" style="1" bestFit="1" customWidth="1"/>
    <col min="12486" max="12486" width="32.28515625" style="1" customWidth="1"/>
    <col min="12487" max="12487" width="46.28515625" style="1" customWidth="1"/>
    <col min="12488" max="12488" width="19" style="1" customWidth="1"/>
    <col min="12489" max="12489" width="0" style="1" hidden="1" customWidth="1"/>
    <col min="12490" max="12490" width="17.7109375" style="1" customWidth="1"/>
    <col min="12491" max="12491" width="0" style="1" hidden="1" customWidth="1"/>
    <col min="12492" max="12492" width="22.28515625" style="1" customWidth="1"/>
    <col min="12493" max="12493" width="5.28515625" style="1" customWidth="1"/>
    <col min="12494" max="12494" width="36.28515625" style="1" customWidth="1"/>
    <col min="12495" max="12495" width="5.7109375" style="1" customWidth="1"/>
    <col min="12496" max="12496" width="0" style="1" hidden="1" customWidth="1"/>
    <col min="12497" max="12497" width="20.7109375" style="1" customWidth="1"/>
    <col min="12498" max="12498" width="4.85546875" style="1" customWidth="1"/>
    <col min="12499" max="12499" width="0" style="1" hidden="1" customWidth="1"/>
    <col min="12500" max="12500" width="24.7109375" style="1" customWidth="1"/>
    <col min="12501" max="12501" width="12.28515625" style="1" customWidth="1"/>
    <col min="12502" max="12502" width="0" style="1" hidden="1" customWidth="1"/>
    <col min="12503" max="12503" width="3.42578125" style="1" customWidth="1"/>
    <col min="12504" max="12504" width="0" style="1" hidden="1" customWidth="1"/>
    <col min="12505" max="12505" width="17.7109375" style="1" customWidth="1"/>
    <col min="12506" max="12506" width="3.42578125" style="1" customWidth="1"/>
    <col min="12507" max="12507" width="0" style="1" hidden="1" customWidth="1"/>
    <col min="12508" max="12508" width="23.7109375" style="1" customWidth="1"/>
    <col min="12509" max="12509" width="10" style="1" customWidth="1"/>
    <col min="12510" max="12510" width="0" style="1" hidden="1" customWidth="1"/>
    <col min="12511" max="12512" width="14.7109375" style="1" customWidth="1"/>
    <col min="12513" max="12513" width="12.85546875" style="1" customWidth="1"/>
    <col min="12514" max="12514" width="3.28515625" style="1" customWidth="1"/>
    <col min="12515" max="12515" width="30.28515625" style="1" customWidth="1"/>
    <col min="12516" max="12516" width="5" style="1" customWidth="1"/>
    <col min="12517" max="12517" width="0" style="1" hidden="1" customWidth="1"/>
    <col min="12518" max="12518" width="14.28515625" style="1" customWidth="1"/>
    <col min="12519" max="12519" width="5.7109375" style="1" customWidth="1"/>
    <col min="12520" max="12520" width="0" style="1" hidden="1" customWidth="1"/>
    <col min="12521" max="12521" width="17.28515625" style="1" customWidth="1"/>
    <col min="12522" max="12522" width="12.7109375" style="1" customWidth="1"/>
    <col min="12523" max="12523" width="0" style="1" hidden="1" customWidth="1"/>
    <col min="12524" max="12524" width="5.28515625" style="1" customWidth="1"/>
    <col min="12525" max="12525" width="0" style="1" hidden="1" customWidth="1"/>
    <col min="12526" max="12526" width="17" style="1" customWidth="1"/>
    <col min="12527" max="12527" width="6.28515625" style="1" customWidth="1"/>
    <col min="12528" max="12528" width="0" style="1" hidden="1" customWidth="1"/>
    <col min="12529" max="12529" width="14.28515625" style="1" customWidth="1"/>
    <col min="12530" max="12530" width="7.5703125" style="1" customWidth="1"/>
    <col min="12531" max="12531" width="0" style="1" hidden="1" customWidth="1"/>
    <col min="12532" max="12533" width="14.28515625" style="1" customWidth="1"/>
    <col min="12534" max="12534" width="20.85546875" style="1" customWidth="1"/>
    <col min="12535" max="12535" width="14.42578125" style="1" customWidth="1"/>
    <col min="12536" max="12536" width="15" style="1" customWidth="1"/>
    <col min="12537" max="12537" width="2.7109375" style="1" customWidth="1"/>
    <col min="12538" max="12538" width="11.7109375" style="1" customWidth="1"/>
    <col min="12539" max="12539" width="11.5703125" style="1" customWidth="1"/>
    <col min="12540" max="12540" width="2.28515625" style="1" customWidth="1"/>
    <col min="12541" max="12541" width="41" style="1" customWidth="1"/>
    <col min="12542" max="12542" width="14.28515625" style="1" customWidth="1"/>
    <col min="12543" max="12544" width="11.5703125" style="1" customWidth="1"/>
    <col min="12545" max="12545" width="21.85546875" style="1" customWidth="1"/>
    <col min="12546" max="12737" width="11.42578125" style="1"/>
    <col min="12738" max="12738" width="21.85546875" style="1" customWidth="1"/>
    <col min="12739" max="12739" width="13.85546875" style="1" customWidth="1"/>
    <col min="12740" max="12740" width="38.7109375" style="1" customWidth="1"/>
    <col min="12741" max="12741" width="3" style="1" bestFit="1" customWidth="1"/>
    <col min="12742" max="12742" width="32.28515625" style="1" customWidth="1"/>
    <col min="12743" max="12743" width="46.28515625" style="1" customWidth="1"/>
    <col min="12744" max="12744" width="19" style="1" customWidth="1"/>
    <col min="12745" max="12745" width="0" style="1" hidden="1" customWidth="1"/>
    <col min="12746" max="12746" width="17.7109375" style="1" customWidth="1"/>
    <col min="12747" max="12747" width="0" style="1" hidden="1" customWidth="1"/>
    <col min="12748" max="12748" width="22.28515625" style="1" customWidth="1"/>
    <col min="12749" max="12749" width="5.28515625" style="1" customWidth="1"/>
    <col min="12750" max="12750" width="36.28515625" style="1" customWidth="1"/>
    <col min="12751" max="12751" width="5.7109375" style="1" customWidth="1"/>
    <col min="12752" max="12752" width="0" style="1" hidden="1" customWidth="1"/>
    <col min="12753" max="12753" width="20.7109375" style="1" customWidth="1"/>
    <col min="12754" max="12754" width="4.85546875" style="1" customWidth="1"/>
    <col min="12755" max="12755" width="0" style="1" hidden="1" customWidth="1"/>
    <col min="12756" max="12756" width="24.7109375" style="1" customWidth="1"/>
    <col min="12757" max="12757" width="12.28515625" style="1" customWidth="1"/>
    <col min="12758" max="12758" width="0" style="1" hidden="1" customWidth="1"/>
    <col min="12759" max="12759" width="3.42578125" style="1" customWidth="1"/>
    <col min="12760" max="12760" width="0" style="1" hidden="1" customWidth="1"/>
    <col min="12761" max="12761" width="17.7109375" style="1" customWidth="1"/>
    <col min="12762" max="12762" width="3.42578125" style="1" customWidth="1"/>
    <col min="12763" max="12763" width="0" style="1" hidden="1" customWidth="1"/>
    <col min="12764" max="12764" width="23.7109375" style="1" customWidth="1"/>
    <col min="12765" max="12765" width="10" style="1" customWidth="1"/>
    <col min="12766" max="12766" width="0" style="1" hidden="1" customWidth="1"/>
    <col min="12767" max="12768" width="14.7109375" style="1" customWidth="1"/>
    <col min="12769" max="12769" width="12.85546875" style="1" customWidth="1"/>
    <col min="12770" max="12770" width="3.28515625" style="1" customWidth="1"/>
    <col min="12771" max="12771" width="30.28515625" style="1" customWidth="1"/>
    <col min="12772" max="12772" width="5" style="1" customWidth="1"/>
    <col min="12773" max="12773" width="0" style="1" hidden="1" customWidth="1"/>
    <col min="12774" max="12774" width="14.28515625" style="1" customWidth="1"/>
    <col min="12775" max="12775" width="5.7109375" style="1" customWidth="1"/>
    <col min="12776" max="12776" width="0" style="1" hidden="1" customWidth="1"/>
    <col min="12777" max="12777" width="17.28515625" style="1" customWidth="1"/>
    <col min="12778" max="12778" width="12.7109375" style="1" customWidth="1"/>
    <col min="12779" max="12779" width="0" style="1" hidden="1" customWidth="1"/>
    <col min="12780" max="12780" width="5.28515625" style="1" customWidth="1"/>
    <col min="12781" max="12781" width="0" style="1" hidden="1" customWidth="1"/>
    <col min="12782" max="12782" width="17" style="1" customWidth="1"/>
    <col min="12783" max="12783" width="6.28515625" style="1" customWidth="1"/>
    <col min="12784" max="12784" width="0" style="1" hidden="1" customWidth="1"/>
    <col min="12785" max="12785" width="14.28515625" style="1" customWidth="1"/>
    <col min="12786" max="12786" width="7.5703125" style="1" customWidth="1"/>
    <col min="12787" max="12787" width="0" style="1" hidden="1" customWidth="1"/>
    <col min="12788" max="12789" width="14.28515625" style="1" customWidth="1"/>
    <col min="12790" max="12790" width="20.85546875" style="1" customWidth="1"/>
    <col min="12791" max="12791" width="14.42578125" style="1" customWidth="1"/>
    <col min="12792" max="12792" width="15" style="1" customWidth="1"/>
    <col min="12793" max="12793" width="2.7109375" style="1" customWidth="1"/>
    <col min="12794" max="12794" width="11.7109375" style="1" customWidth="1"/>
    <col min="12795" max="12795" width="11.5703125" style="1" customWidth="1"/>
    <col min="12796" max="12796" width="2.28515625" style="1" customWidth="1"/>
    <col min="12797" max="12797" width="41" style="1" customWidth="1"/>
    <col min="12798" max="12798" width="14.28515625" style="1" customWidth="1"/>
    <col min="12799" max="12800" width="11.5703125" style="1" customWidth="1"/>
    <col min="12801" max="12801" width="21.85546875" style="1" customWidth="1"/>
    <col min="12802" max="12993" width="11.42578125" style="1"/>
    <col min="12994" max="12994" width="21.85546875" style="1" customWidth="1"/>
    <col min="12995" max="12995" width="13.85546875" style="1" customWidth="1"/>
    <col min="12996" max="12996" width="38.7109375" style="1" customWidth="1"/>
    <col min="12997" max="12997" width="3" style="1" bestFit="1" customWidth="1"/>
    <col min="12998" max="12998" width="32.28515625" style="1" customWidth="1"/>
    <col min="12999" max="12999" width="46.28515625" style="1" customWidth="1"/>
    <col min="13000" max="13000" width="19" style="1" customWidth="1"/>
    <col min="13001" max="13001" width="0" style="1" hidden="1" customWidth="1"/>
    <col min="13002" max="13002" width="17.7109375" style="1" customWidth="1"/>
    <col min="13003" max="13003" width="0" style="1" hidden="1" customWidth="1"/>
    <col min="13004" max="13004" width="22.28515625" style="1" customWidth="1"/>
    <col min="13005" max="13005" width="5.28515625" style="1" customWidth="1"/>
    <col min="13006" max="13006" width="36.28515625" style="1" customWidth="1"/>
    <col min="13007" max="13007" width="5.7109375" style="1" customWidth="1"/>
    <col min="13008" max="13008" width="0" style="1" hidden="1" customWidth="1"/>
    <col min="13009" max="13009" width="20.7109375" style="1" customWidth="1"/>
    <col min="13010" max="13010" width="4.85546875" style="1" customWidth="1"/>
    <col min="13011" max="13011" width="0" style="1" hidden="1" customWidth="1"/>
    <col min="13012" max="13012" width="24.7109375" style="1" customWidth="1"/>
    <col min="13013" max="13013" width="12.28515625" style="1" customWidth="1"/>
    <col min="13014" max="13014" width="0" style="1" hidden="1" customWidth="1"/>
    <col min="13015" max="13015" width="3.42578125" style="1" customWidth="1"/>
    <col min="13016" max="13016" width="0" style="1" hidden="1" customWidth="1"/>
    <col min="13017" max="13017" width="17.7109375" style="1" customWidth="1"/>
    <col min="13018" max="13018" width="3.42578125" style="1" customWidth="1"/>
    <col min="13019" max="13019" width="0" style="1" hidden="1" customWidth="1"/>
    <col min="13020" max="13020" width="23.7109375" style="1" customWidth="1"/>
    <col min="13021" max="13021" width="10" style="1" customWidth="1"/>
    <col min="13022" max="13022" width="0" style="1" hidden="1" customWidth="1"/>
    <col min="13023" max="13024" width="14.7109375" style="1" customWidth="1"/>
    <col min="13025" max="13025" width="12.85546875" style="1" customWidth="1"/>
    <col min="13026" max="13026" width="3.28515625" style="1" customWidth="1"/>
    <col min="13027" max="13027" width="30.28515625" style="1" customWidth="1"/>
    <col min="13028" max="13028" width="5" style="1" customWidth="1"/>
    <col min="13029" max="13029" width="0" style="1" hidden="1" customWidth="1"/>
    <col min="13030" max="13030" width="14.28515625" style="1" customWidth="1"/>
    <col min="13031" max="13031" width="5.7109375" style="1" customWidth="1"/>
    <col min="13032" max="13032" width="0" style="1" hidden="1" customWidth="1"/>
    <col min="13033" max="13033" width="17.28515625" style="1" customWidth="1"/>
    <col min="13034" max="13034" width="12.7109375" style="1" customWidth="1"/>
    <col min="13035" max="13035" width="0" style="1" hidden="1" customWidth="1"/>
    <col min="13036" max="13036" width="5.28515625" style="1" customWidth="1"/>
    <col min="13037" max="13037" width="0" style="1" hidden="1" customWidth="1"/>
    <col min="13038" max="13038" width="17" style="1" customWidth="1"/>
    <col min="13039" max="13039" width="6.28515625" style="1" customWidth="1"/>
    <col min="13040" max="13040" width="0" style="1" hidden="1" customWidth="1"/>
    <col min="13041" max="13041" width="14.28515625" style="1" customWidth="1"/>
    <col min="13042" max="13042" width="7.5703125" style="1" customWidth="1"/>
    <col min="13043" max="13043" width="0" style="1" hidden="1" customWidth="1"/>
    <col min="13044" max="13045" width="14.28515625" style="1" customWidth="1"/>
    <col min="13046" max="13046" width="20.85546875" style="1" customWidth="1"/>
    <col min="13047" max="13047" width="14.42578125" style="1" customWidth="1"/>
    <col min="13048" max="13048" width="15" style="1" customWidth="1"/>
    <col min="13049" max="13049" width="2.7109375" style="1" customWidth="1"/>
    <col min="13050" max="13050" width="11.7109375" style="1" customWidth="1"/>
    <col min="13051" max="13051" width="11.5703125" style="1" customWidth="1"/>
    <col min="13052" max="13052" width="2.28515625" style="1" customWidth="1"/>
    <col min="13053" max="13053" width="41" style="1" customWidth="1"/>
    <col min="13054" max="13054" width="14.28515625" style="1" customWidth="1"/>
    <col min="13055" max="13056" width="11.5703125" style="1" customWidth="1"/>
    <col min="13057" max="13057" width="21.85546875" style="1" customWidth="1"/>
    <col min="13058" max="13249" width="11.42578125" style="1"/>
    <col min="13250" max="13250" width="21.85546875" style="1" customWidth="1"/>
    <col min="13251" max="13251" width="13.85546875" style="1" customWidth="1"/>
    <col min="13252" max="13252" width="38.7109375" style="1" customWidth="1"/>
    <col min="13253" max="13253" width="3" style="1" bestFit="1" customWidth="1"/>
    <col min="13254" max="13254" width="32.28515625" style="1" customWidth="1"/>
    <col min="13255" max="13255" width="46.28515625" style="1" customWidth="1"/>
    <col min="13256" max="13256" width="19" style="1" customWidth="1"/>
    <col min="13257" max="13257" width="0" style="1" hidden="1" customWidth="1"/>
    <col min="13258" max="13258" width="17.7109375" style="1" customWidth="1"/>
    <col min="13259" max="13259" width="0" style="1" hidden="1" customWidth="1"/>
    <col min="13260" max="13260" width="22.28515625" style="1" customWidth="1"/>
    <col min="13261" max="13261" width="5.28515625" style="1" customWidth="1"/>
    <col min="13262" max="13262" width="36.28515625" style="1" customWidth="1"/>
    <col min="13263" max="13263" width="5.7109375" style="1" customWidth="1"/>
    <col min="13264" max="13264" width="0" style="1" hidden="1" customWidth="1"/>
    <col min="13265" max="13265" width="20.7109375" style="1" customWidth="1"/>
    <col min="13266" max="13266" width="4.85546875" style="1" customWidth="1"/>
    <col min="13267" max="13267" width="0" style="1" hidden="1" customWidth="1"/>
    <col min="13268" max="13268" width="24.7109375" style="1" customWidth="1"/>
    <col min="13269" max="13269" width="12.28515625" style="1" customWidth="1"/>
    <col min="13270" max="13270" width="0" style="1" hidden="1" customWidth="1"/>
    <col min="13271" max="13271" width="3.42578125" style="1" customWidth="1"/>
    <col min="13272" max="13272" width="0" style="1" hidden="1" customWidth="1"/>
    <col min="13273" max="13273" width="17.7109375" style="1" customWidth="1"/>
    <col min="13274" max="13274" width="3.42578125" style="1" customWidth="1"/>
    <col min="13275" max="13275" width="0" style="1" hidden="1" customWidth="1"/>
    <col min="13276" max="13276" width="23.7109375" style="1" customWidth="1"/>
    <col min="13277" max="13277" width="10" style="1" customWidth="1"/>
    <col min="13278" max="13278" width="0" style="1" hidden="1" customWidth="1"/>
    <col min="13279" max="13280" width="14.7109375" style="1" customWidth="1"/>
    <col min="13281" max="13281" width="12.85546875" style="1" customWidth="1"/>
    <col min="13282" max="13282" width="3.28515625" style="1" customWidth="1"/>
    <col min="13283" max="13283" width="30.28515625" style="1" customWidth="1"/>
    <col min="13284" max="13284" width="5" style="1" customWidth="1"/>
    <col min="13285" max="13285" width="0" style="1" hidden="1" customWidth="1"/>
    <col min="13286" max="13286" width="14.28515625" style="1" customWidth="1"/>
    <col min="13287" max="13287" width="5.7109375" style="1" customWidth="1"/>
    <col min="13288" max="13288" width="0" style="1" hidden="1" customWidth="1"/>
    <col min="13289" max="13289" width="17.28515625" style="1" customWidth="1"/>
    <col min="13290" max="13290" width="12.7109375" style="1" customWidth="1"/>
    <col min="13291" max="13291" width="0" style="1" hidden="1" customWidth="1"/>
    <col min="13292" max="13292" width="5.28515625" style="1" customWidth="1"/>
    <col min="13293" max="13293" width="0" style="1" hidden="1" customWidth="1"/>
    <col min="13294" max="13294" width="17" style="1" customWidth="1"/>
    <col min="13295" max="13295" width="6.28515625" style="1" customWidth="1"/>
    <col min="13296" max="13296" width="0" style="1" hidden="1" customWidth="1"/>
    <col min="13297" max="13297" width="14.28515625" style="1" customWidth="1"/>
    <col min="13298" max="13298" width="7.5703125" style="1" customWidth="1"/>
    <col min="13299" max="13299" width="0" style="1" hidden="1" customWidth="1"/>
    <col min="13300" max="13301" width="14.28515625" style="1" customWidth="1"/>
    <col min="13302" max="13302" width="20.85546875" style="1" customWidth="1"/>
    <col min="13303" max="13303" width="14.42578125" style="1" customWidth="1"/>
    <col min="13304" max="13304" width="15" style="1" customWidth="1"/>
    <col min="13305" max="13305" width="2.7109375" style="1" customWidth="1"/>
    <col min="13306" max="13306" width="11.7109375" style="1" customWidth="1"/>
    <col min="13307" max="13307" width="11.5703125" style="1" customWidth="1"/>
    <col min="13308" max="13308" width="2.28515625" style="1" customWidth="1"/>
    <col min="13309" max="13309" width="41" style="1" customWidth="1"/>
    <col min="13310" max="13310" width="14.28515625" style="1" customWidth="1"/>
    <col min="13311" max="13312" width="11.5703125" style="1" customWidth="1"/>
    <col min="13313" max="13313" width="21.85546875" style="1" customWidth="1"/>
    <col min="13314" max="13505" width="11.42578125" style="1"/>
    <col min="13506" max="13506" width="21.85546875" style="1" customWidth="1"/>
    <col min="13507" max="13507" width="13.85546875" style="1" customWidth="1"/>
    <col min="13508" max="13508" width="38.7109375" style="1" customWidth="1"/>
    <col min="13509" max="13509" width="3" style="1" bestFit="1" customWidth="1"/>
    <col min="13510" max="13510" width="32.28515625" style="1" customWidth="1"/>
    <col min="13511" max="13511" width="46.28515625" style="1" customWidth="1"/>
    <col min="13512" max="13512" width="19" style="1" customWidth="1"/>
    <col min="13513" max="13513" width="0" style="1" hidden="1" customWidth="1"/>
    <col min="13514" max="13514" width="17.7109375" style="1" customWidth="1"/>
    <col min="13515" max="13515" width="0" style="1" hidden="1" customWidth="1"/>
    <col min="13516" max="13516" width="22.28515625" style="1" customWidth="1"/>
    <col min="13517" max="13517" width="5.28515625" style="1" customWidth="1"/>
    <col min="13518" max="13518" width="36.28515625" style="1" customWidth="1"/>
    <col min="13519" max="13519" width="5.7109375" style="1" customWidth="1"/>
    <col min="13520" max="13520" width="0" style="1" hidden="1" customWidth="1"/>
    <col min="13521" max="13521" width="20.7109375" style="1" customWidth="1"/>
    <col min="13522" max="13522" width="4.85546875" style="1" customWidth="1"/>
    <col min="13523" max="13523" width="0" style="1" hidden="1" customWidth="1"/>
    <col min="13524" max="13524" width="24.7109375" style="1" customWidth="1"/>
    <col min="13525" max="13525" width="12.28515625" style="1" customWidth="1"/>
    <col min="13526" max="13526" width="0" style="1" hidden="1" customWidth="1"/>
    <col min="13527" max="13527" width="3.42578125" style="1" customWidth="1"/>
    <col min="13528" max="13528" width="0" style="1" hidden="1" customWidth="1"/>
    <col min="13529" max="13529" width="17.7109375" style="1" customWidth="1"/>
    <col min="13530" max="13530" width="3.42578125" style="1" customWidth="1"/>
    <col min="13531" max="13531" width="0" style="1" hidden="1" customWidth="1"/>
    <col min="13532" max="13532" width="23.7109375" style="1" customWidth="1"/>
    <col min="13533" max="13533" width="10" style="1" customWidth="1"/>
    <col min="13534" max="13534" width="0" style="1" hidden="1" customWidth="1"/>
    <col min="13535" max="13536" width="14.7109375" style="1" customWidth="1"/>
    <col min="13537" max="13537" width="12.85546875" style="1" customWidth="1"/>
    <col min="13538" max="13538" width="3.28515625" style="1" customWidth="1"/>
    <col min="13539" max="13539" width="30.28515625" style="1" customWidth="1"/>
    <col min="13540" max="13540" width="5" style="1" customWidth="1"/>
    <col min="13541" max="13541" width="0" style="1" hidden="1" customWidth="1"/>
    <col min="13542" max="13542" width="14.28515625" style="1" customWidth="1"/>
    <col min="13543" max="13543" width="5.7109375" style="1" customWidth="1"/>
    <col min="13544" max="13544" width="0" style="1" hidden="1" customWidth="1"/>
    <col min="13545" max="13545" width="17.28515625" style="1" customWidth="1"/>
    <col min="13546" max="13546" width="12.7109375" style="1" customWidth="1"/>
    <col min="13547" max="13547" width="0" style="1" hidden="1" customWidth="1"/>
    <col min="13548" max="13548" width="5.28515625" style="1" customWidth="1"/>
    <col min="13549" max="13549" width="0" style="1" hidden="1" customWidth="1"/>
    <col min="13550" max="13550" width="17" style="1" customWidth="1"/>
    <col min="13551" max="13551" width="6.28515625" style="1" customWidth="1"/>
    <col min="13552" max="13552" width="0" style="1" hidden="1" customWidth="1"/>
    <col min="13553" max="13553" width="14.28515625" style="1" customWidth="1"/>
    <col min="13554" max="13554" width="7.5703125" style="1" customWidth="1"/>
    <col min="13555" max="13555" width="0" style="1" hidden="1" customWidth="1"/>
    <col min="13556" max="13557" width="14.28515625" style="1" customWidth="1"/>
    <col min="13558" max="13558" width="20.85546875" style="1" customWidth="1"/>
    <col min="13559" max="13559" width="14.42578125" style="1" customWidth="1"/>
    <col min="13560" max="13560" width="15" style="1" customWidth="1"/>
    <col min="13561" max="13561" width="2.7109375" style="1" customWidth="1"/>
    <col min="13562" max="13562" width="11.7109375" style="1" customWidth="1"/>
    <col min="13563" max="13563" width="11.5703125" style="1" customWidth="1"/>
    <col min="13564" max="13564" width="2.28515625" style="1" customWidth="1"/>
    <col min="13565" max="13565" width="41" style="1" customWidth="1"/>
    <col min="13566" max="13566" width="14.28515625" style="1" customWidth="1"/>
    <col min="13567" max="13568" width="11.5703125" style="1" customWidth="1"/>
    <col min="13569" max="13569" width="21.85546875" style="1" customWidth="1"/>
    <col min="13570" max="13761" width="11.42578125" style="1"/>
    <col min="13762" max="13762" width="21.85546875" style="1" customWidth="1"/>
    <col min="13763" max="13763" width="13.85546875" style="1" customWidth="1"/>
    <col min="13764" max="13764" width="38.7109375" style="1" customWidth="1"/>
    <col min="13765" max="13765" width="3" style="1" bestFit="1" customWidth="1"/>
    <col min="13766" max="13766" width="32.28515625" style="1" customWidth="1"/>
    <col min="13767" max="13767" width="46.28515625" style="1" customWidth="1"/>
    <col min="13768" max="13768" width="19" style="1" customWidth="1"/>
    <col min="13769" max="13769" width="0" style="1" hidden="1" customWidth="1"/>
    <col min="13770" max="13770" width="17.7109375" style="1" customWidth="1"/>
    <col min="13771" max="13771" width="0" style="1" hidden="1" customWidth="1"/>
    <col min="13772" max="13772" width="22.28515625" style="1" customWidth="1"/>
    <col min="13773" max="13773" width="5.28515625" style="1" customWidth="1"/>
    <col min="13774" max="13774" width="36.28515625" style="1" customWidth="1"/>
    <col min="13775" max="13775" width="5.7109375" style="1" customWidth="1"/>
    <col min="13776" max="13776" width="0" style="1" hidden="1" customWidth="1"/>
    <col min="13777" max="13777" width="20.7109375" style="1" customWidth="1"/>
    <col min="13778" max="13778" width="4.85546875" style="1" customWidth="1"/>
    <col min="13779" max="13779" width="0" style="1" hidden="1" customWidth="1"/>
    <col min="13780" max="13780" width="24.7109375" style="1" customWidth="1"/>
    <col min="13781" max="13781" width="12.28515625" style="1" customWidth="1"/>
    <col min="13782" max="13782" width="0" style="1" hidden="1" customWidth="1"/>
    <col min="13783" max="13783" width="3.42578125" style="1" customWidth="1"/>
    <col min="13784" max="13784" width="0" style="1" hidden="1" customWidth="1"/>
    <col min="13785" max="13785" width="17.7109375" style="1" customWidth="1"/>
    <col min="13786" max="13786" width="3.42578125" style="1" customWidth="1"/>
    <col min="13787" max="13787" width="0" style="1" hidden="1" customWidth="1"/>
    <col min="13788" max="13788" width="23.7109375" style="1" customWidth="1"/>
    <col min="13789" max="13789" width="10" style="1" customWidth="1"/>
    <col min="13790" max="13790" width="0" style="1" hidden="1" customWidth="1"/>
    <col min="13791" max="13792" width="14.7109375" style="1" customWidth="1"/>
    <col min="13793" max="13793" width="12.85546875" style="1" customWidth="1"/>
    <col min="13794" max="13794" width="3.28515625" style="1" customWidth="1"/>
    <col min="13795" max="13795" width="30.28515625" style="1" customWidth="1"/>
    <col min="13796" max="13796" width="5" style="1" customWidth="1"/>
    <col min="13797" max="13797" width="0" style="1" hidden="1" customWidth="1"/>
    <col min="13798" max="13798" width="14.28515625" style="1" customWidth="1"/>
    <col min="13799" max="13799" width="5.7109375" style="1" customWidth="1"/>
    <col min="13800" max="13800" width="0" style="1" hidden="1" customWidth="1"/>
    <col min="13801" max="13801" width="17.28515625" style="1" customWidth="1"/>
    <col min="13802" max="13802" width="12.7109375" style="1" customWidth="1"/>
    <col min="13803" max="13803" width="0" style="1" hidden="1" customWidth="1"/>
    <col min="13804" max="13804" width="5.28515625" style="1" customWidth="1"/>
    <col min="13805" max="13805" width="0" style="1" hidden="1" customWidth="1"/>
    <col min="13806" max="13806" width="17" style="1" customWidth="1"/>
    <col min="13807" max="13807" width="6.28515625" style="1" customWidth="1"/>
    <col min="13808" max="13808" width="0" style="1" hidden="1" customWidth="1"/>
    <col min="13809" max="13809" width="14.28515625" style="1" customWidth="1"/>
    <col min="13810" max="13810" width="7.5703125" style="1" customWidth="1"/>
    <col min="13811" max="13811" width="0" style="1" hidden="1" customWidth="1"/>
    <col min="13812" max="13813" width="14.28515625" style="1" customWidth="1"/>
    <col min="13814" max="13814" width="20.85546875" style="1" customWidth="1"/>
    <col min="13815" max="13815" width="14.42578125" style="1" customWidth="1"/>
    <col min="13816" max="13816" width="15" style="1" customWidth="1"/>
    <col min="13817" max="13817" width="2.7109375" style="1" customWidth="1"/>
    <col min="13818" max="13818" width="11.7109375" style="1" customWidth="1"/>
    <col min="13819" max="13819" width="11.5703125" style="1" customWidth="1"/>
    <col min="13820" max="13820" width="2.28515625" style="1" customWidth="1"/>
    <col min="13821" max="13821" width="41" style="1" customWidth="1"/>
    <col min="13822" max="13822" width="14.28515625" style="1" customWidth="1"/>
    <col min="13823" max="13824" width="11.5703125" style="1" customWidth="1"/>
    <col min="13825" max="13825" width="21.85546875" style="1" customWidth="1"/>
    <col min="13826" max="14017" width="11.42578125" style="1"/>
    <col min="14018" max="14018" width="21.85546875" style="1" customWidth="1"/>
    <col min="14019" max="14019" width="13.85546875" style="1" customWidth="1"/>
    <col min="14020" max="14020" width="38.7109375" style="1" customWidth="1"/>
    <col min="14021" max="14021" width="3" style="1" bestFit="1" customWidth="1"/>
    <col min="14022" max="14022" width="32.28515625" style="1" customWidth="1"/>
    <col min="14023" max="14023" width="46.28515625" style="1" customWidth="1"/>
    <col min="14024" max="14024" width="19" style="1" customWidth="1"/>
    <col min="14025" max="14025" width="0" style="1" hidden="1" customWidth="1"/>
    <col min="14026" max="14026" width="17.7109375" style="1" customWidth="1"/>
    <col min="14027" max="14027" width="0" style="1" hidden="1" customWidth="1"/>
    <col min="14028" max="14028" width="22.28515625" style="1" customWidth="1"/>
    <col min="14029" max="14029" width="5.28515625" style="1" customWidth="1"/>
    <col min="14030" max="14030" width="36.28515625" style="1" customWidth="1"/>
    <col min="14031" max="14031" width="5.7109375" style="1" customWidth="1"/>
    <col min="14032" max="14032" width="0" style="1" hidden="1" customWidth="1"/>
    <col min="14033" max="14033" width="20.7109375" style="1" customWidth="1"/>
    <col min="14034" max="14034" width="4.85546875" style="1" customWidth="1"/>
    <col min="14035" max="14035" width="0" style="1" hidden="1" customWidth="1"/>
    <col min="14036" max="14036" width="24.7109375" style="1" customWidth="1"/>
    <col min="14037" max="14037" width="12.28515625" style="1" customWidth="1"/>
    <col min="14038" max="14038" width="0" style="1" hidden="1" customWidth="1"/>
    <col min="14039" max="14039" width="3.42578125" style="1" customWidth="1"/>
    <col min="14040" max="14040" width="0" style="1" hidden="1" customWidth="1"/>
    <col min="14041" max="14041" width="17.7109375" style="1" customWidth="1"/>
    <col min="14042" max="14042" width="3.42578125" style="1" customWidth="1"/>
    <col min="14043" max="14043" width="0" style="1" hidden="1" customWidth="1"/>
    <col min="14044" max="14044" width="23.7109375" style="1" customWidth="1"/>
    <col min="14045" max="14045" width="10" style="1" customWidth="1"/>
    <col min="14046" max="14046" width="0" style="1" hidden="1" customWidth="1"/>
    <col min="14047" max="14048" width="14.7109375" style="1" customWidth="1"/>
    <col min="14049" max="14049" width="12.85546875" style="1" customWidth="1"/>
    <col min="14050" max="14050" width="3.28515625" style="1" customWidth="1"/>
    <col min="14051" max="14051" width="30.28515625" style="1" customWidth="1"/>
    <col min="14052" max="14052" width="5" style="1" customWidth="1"/>
    <col min="14053" max="14053" width="0" style="1" hidden="1" customWidth="1"/>
    <col min="14054" max="14054" width="14.28515625" style="1" customWidth="1"/>
    <col min="14055" max="14055" width="5.7109375" style="1" customWidth="1"/>
    <col min="14056" max="14056" width="0" style="1" hidden="1" customWidth="1"/>
    <col min="14057" max="14057" width="17.28515625" style="1" customWidth="1"/>
    <col min="14058" max="14058" width="12.7109375" style="1" customWidth="1"/>
    <col min="14059" max="14059" width="0" style="1" hidden="1" customWidth="1"/>
    <col min="14060" max="14060" width="5.28515625" style="1" customWidth="1"/>
    <col min="14061" max="14061" width="0" style="1" hidden="1" customWidth="1"/>
    <col min="14062" max="14062" width="17" style="1" customWidth="1"/>
    <col min="14063" max="14063" width="6.28515625" style="1" customWidth="1"/>
    <col min="14064" max="14064" width="0" style="1" hidden="1" customWidth="1"/>
    <col min="14065" max="14065" width="14.28515625" style="1" customWidth="1"/>
    <col min="14066" max="14066" width="7.5703125" style="1" customWidth="1"/>
    <col min="14067" max="14067" width="0" style="1" hidden="1" customWidth="1"/>
    <col min="14068" max="14069" width="14.28515625" style="1" customWidth="1"/>
    <col min="14070" max="14070" width="20.85546875" style="1" customWidth="1"/>
    <col min="14071" max="14071" width="14.42578125" style="1" customWidth="1"/>
    <col min="14072" max="14072" width="15" style="1" customWidth="1"/>
    <col min="14073" max="14073" width="2.7109375" style="1" customWidth="1"/>
    <col min="14074" max="14074" width="11.7109375" style="1" customWidth="1"/>
    <col min="14075" max="14075" width="11.5703125" style="1" customWidth="1"/>
    <col min="14076" max="14076" width="2.28515625" style="1" customWidth="1"/>
    <col min="14077" max="14077" width="41" style="1" customWidth="1"/>
    <col min="14078" max="14078" width="14.28515625" style="1" customWidth="1"/>
    <col min="14079" max="14080" width="11.5703125" style="1" customWidth="1"/>
    <col min="14081" max="14081" width="21.85546875" style="1" customWidth="1"/>
    <col min="14082" max="14273" width="11.42578125" style="1"/>
    <col min="14274" max="14274" width="21.85546875" style="1" customWidth="1"/>
    <col min="14275" max="14275" width="13.85546875" style="1" customWidth="1"/>
    <col min="14276" max="14276" width="38.7109375" style="1" customWidth="1"/>
    <col min="14277" max="14277" width="3" style="1" bestFit="1" customWidth="1"/>
    <col min="14278" max="14278" width="32.28515625" style="1" customWidth="1"/>
    <col min="14279" max="14279" width="46.28515625" style="1" customWidth="1"/>
    <col min="14280" max="14280" width="19" style="1" customWidth="1"/>
    <col min="14281" max="14281" width="0" style="1" hidden="1" customWidth="1"/>
    <col min="14282" max="14282" width="17.7109375" style="1" customWidth="1"/>
    <col min="14283" max="14283" width="0" style="1" hidden="1" customWidth="1"/>
    <col min="14284" max="14284" width="22.28515625" style="1" customWidth="1"/>
    <col min="14285" max="14285" width="5.28515625" style="1" customWidth="1"/>
    <col min="14286" max="14286" width="36.28515625" style="1" customWidth="1"/>
    <col min="14287" max="14287" width="5.7109375" style="1" customWidth="1"/>
    <col min="14288" max="14288" width="0" style="1" hidden="1" customWidth="1"/>
    <col min="14289" max="14289" width="20.7109375" style="1" customWidth="1"/>
    <col min="14290" max="14290" width="4.85546875" style="1" customWidth="1"/>
    <col min="14291" max="14291" width="0" style="1" hidden="1" customWidth="1"/>
    <col min="14292" max="14292" width="24.7109375" style="1" customWidth="1"/>
    <col min="14293" max="14293" width="12.28515625" style="1" customWidth="1"/>
    <col min="14294" max="14294" width="0" style="1" hidden="1" customWidth="1"/>
    <col min="14295" max="14295" width="3.42578125" style="1" customWidth="1"/>
    <col min="14296" max="14296" width="0" style="1" hidden="1" customWidth="1"/>
    <col min="14297" max="14297" width="17.7109375" style="1" customWidth="1"/>
    <col min="14298" max="14298" width="3.42578125" style="1" customWidth="1"/>
    <col min="14299" max="14299" width="0" style="1" hidden="1" customWidth="1"/>
    <col min="14300" max="14300" width="23.7109375" style="1" customWidth="1"/>
    <col min="14301" max="14301" width="10" style="1" customWidth="1"/>
    <col min="14302" max="14302" width="0" style="1" hidden="1" customWidth="1"/>
    <col min="14303" max="14304" width="14.7109375" style="1" customWidth="1"/>
    <col min="14305" max="14305" width="12.85546875" style="1" customWidth="1"/>
    <col min="14306" max="14306" width="3.28515625" style="1" customWidth="1"/>
    <col min="14307" max="14307" width="30.28515625" style="1" customWidth="1"/>
    <col min="14308" max="14308" width="5" style="1" customWidth="1"/>
    <col min="14309" max="14309" width="0" style="1" hidden="1" customWidth="1"/>
    <col min="14310" max="14310" width="14.28515625" style="1" customWidth="1"/>
    <col min="14311" max="14311" width="5.7109375" style="1" customWidth="1"/>
    <col min="14312" max="14312" width="0" style="1" hidden="1" customWidth="1"/>
    <col min="14313" max="14313" width="17.28515625" style="1" customWidth="1"/>
    <col min="14314" max="14314" width="12.7109375" style="1" customWidth="1"/>
    <col min="14315" max="14315" width="0" style="1" hidden="1" customWidth="1"/>
    <col min="14316" max="14316" width="5.28515625" style="1" customWidth="1"/>
    <col min="14317" max="14317" width="0" style="1" hidden="1" customWidth="1"/>
    <col min="14318" max="14318" width="17" style="1" customWidth="1"/>
    <col min="14319" max="14319" width="6.28515625" style="1" customWidth="1"/>
    <col min="14320" max="14320" width="0" style="1" hidden="1" customWidth="1"/>
    <col min="14321" max="14321" width="14.28515625" style="1" customWidth="1"/>
    <col min="14322" max="14322" width="7.5703125" style="1" customWidth="1"/>
    <col min="14323" max="14323" width="0" style="1" hidden="1" customWidth="1"/>
    <col min="14324" max="14325" width="14.28515625" style="1" customWidth="1"/>
    <col min="14326" max="14326" width="20.85546875" style="1" customWidth="1"/>
    <col min="14327" max="14327" width="14.42578125" style="1" customWidth="1"/>
    <col min="14328" max="14328" width="15" style="1" customWidth="1"/>
    <col min="14329" max="14329" width="2.7109375" style="1" customWidth="1"/>
    <col min="14330" max="14330" width="11.7109375" style="1" customWidth="1"/>
    <col min="14331" max="14331" width="11.5703125" style="1" customWidth="1"/>
    <col min="14332" max="14332" width="2.28515625" style="1" customWidth="1"/>
    <col min="14333" max="14333" width="41" style="1" customWidth="1"/>
    <col min="14334" max="14334" width="14.28515625" style="1" customWidth="1"/>
    <col min="14335" max="14336" width="11.5703125" style="1" customWidth="1"/>
    <col min="14337" max="14337" width="21.85546875" style="1" customWidth="1"/>
    <col min="14338" max="14529" width="11.42578125" style="1"/>
    <col min="14530" max="14530" width="21.85546875" style="1" customWidth="1"/>
    <col min="14531" max="14531" width="13.85546875" style="1" customWidth="1"/>
    <col min="14532" max="14532" width="38.7109375" style="1" customWidth="1"/>
    <col min="14533" max="14533" width="3" style="1" bestFit="1" customWidth="1"/>
    <col min="14534" max="14534" width="32.28515625" style="1" customWidth="1"/>
    <col min="14535" max="14535" width="46.28515625" style="1" customWidth="1"/>
    <col min="14536" max="14536" width="19" style="1" customWidth="1"/>
    <col min="14537" max="14537" width="0" style="1" hidden="1" customWidth="1"/>
    <col min="14538" max="14538" width="17.7109375" style="1" customWidth="1"/>
    <col min="14539" max="14539" width="0" style="1" hidden="1" customWidth="1"/>
    <col min="14540" max="14540" width="22.28515625" style="1" customWidth="1"/>
    <col min="14541" max="14541" width="5.28515625" style="1" customWidth="1"/>
    <col min="14542" max="14542" width="36.28515625" style="1" customWidth="1"/>
    <col min="14543" max="14543" width="5.7109375" style="1" customWidth="1"/>
    <col min="14544" max="14544" width="0" style="1" hidden="1" customWidth="1"/>
    <col min="14545" max="14545" width="20.7109375" style="1" customWidth="1"/>
    <col min="14546" max="14546" width="4.85546875" style="1" customWidth="1"/>
    <col min="14547" max="14547" width="0" style="1" hidden="1" customWidth="1"/>
    <col min="14548" max="14548" width="24.7109375" style="1" customWidth="1"/>
    <col min="14549" max="14549" width="12.28515625" style="1" customWidth="1"/>
    <col min="14550" max="14550" width="0" style="1" hidden="1" customWidth="1"/>
    <col min="14551" max="14551" width="3.42578125" style="1" customWidth="1"/>
    <col min="14552" max="14552" width="0" style="1" hidden="1" customWidth="1"/>
    <col min="14553" max="14553" width="17.7109375" style="1" customWidth="1"/>
    <col min="14554" max="14554" width="3.42578125" style="1" customWidth="1"/>
    <col min="14555" max="14555" width="0" style="1" hidden="1" customWidth="1"/>
    <col min="14556" max="14556" width="23.7109375" style="1" customWidth="1"/>
    <col min="14557" max="14557" width="10" style="1" customWidth="1"/>
    <col min="14558" max="14558" width="0" style="1" hidden="1" customWidth="1"/>
    <col min="14559" max="14560" width="14.7109375" style="1" customWidth="1"/>
    <col min="14561" max="14561" width="12.85546875" style="1" customWidth="1"/>
    <col min="14562" max="14562" width="3.28515625" style="1" customWidth="1"/>
    <col min="14563" max="14563" width="30.28515625" style="1" customWidth="1"/>
    <col min="14564" max="14564" width="5" style="1" customWidth="1"/>
    <col min="14565" max="14565" width="0" style="1" hidden="1" customWidth="1"/>
    <col min="14566" max="14566" width="14.28515625" style="1" customWidth="1"/>
    <col min="14567" max="14567" width="5.7109375" style="1" customWidth="1"/>
    <col min="14568" max="14568" width="0" style="1" hidden="1" customWidth="1"/>
    <col min="14569" max="14569" width="17.28515625" style="1" customWidth="1"/>
    <col min="14570" max="14570" width="12.7109375" style="1" customWidth="1"/>
    <col min="14571" max="14571" width="0" style="1" hidden="1" customWidth="1"/>
    <col min="14572" max="14572" width="5.28515625" style="1" customWidth="1"/>
    <col min="14573" max="14573" width="0" style="1" hidden="1" customWidth="1"/>
    <col min="14574" max="14574" width="17" style="1" customWidth="1"/>
    <col min="14575" max="14575" width="6.28515625" style="1" customWidth="1"/>
    <col min="14576" max="14576" width="0" style="1" hidden="1" customWidth="1"/>
    <col min="14577" max="14577" width="14.28515625" style="1" customWidth="1"/>
    <col min="14578" max="14578" width="7.5703125" style="1" customWidth="1"/>
    <col min="14579" max="14579" width="0" style="1" hidden="1" customWidth="1"/>
    <col min="14580" max="14581" width="14.28515625" style="1" customWidth="1"/>
    <col min="14582" max="14582" width="20.85546875" style="1" customWidth="1"/>
    <col min="14583" max="14583" width="14.42578125" style="1" customWidth="1"/>
    <col min="14584" max="14584" width="15" style="1" customWidth="1"/>
    <col min="14585" max="14585" width="2.7109375" style="1" customWidth="1"/>
    <col min="14586" max="14586" width="11.7109375" style="1" customWidth="1"/>
    <col min="14587" max="14587" width="11.5703125" style="1" customWidth="1"/>
    <col min="14588" max="14588" width="2.28515625" style="1" customWidth="1"/>
    <col min="14589" max="14589" width="41" style="1" customWidth="1"/>
    <col min="14590" max="14590" width="14.28515625" style="1" customWidth="1"/>
    <col min="14591" max="14592" width="11.5703125" style="1" customWidth="1"/>
    <col min="14593" max="14593" width="21.85546875" style="1" customWidth="1"/>
    <col min="14594" max="14785" width="11.42578125" style="1"/>
    <col min="14786" max="14786" width="21.85546875" style="1" customWidth="1"/>
    <col min="14787" max="14787" width="13.85546875" style="1" customWidth="1"/>
    <col min="14788" max="14788" width="38.7109375" style="1" customWidth="1"/>
    <col min="14789" max="14789" width="3" style="1" bestFit="1" customWidth="1"/>
    <col min="14790" max="14790" width="32.28515625" style="1" customWidth="1"/>
    <col min="14791" max="14791" width="46.28515625" style="1" customWidth="1"/>
    <col min="14792" max="14792" width="19" style="1" customWidth="1"/>
    <col min="14793" max="14793" width="0" style="1" hidden="1" customWidth="1"/>
    <col min="14794" max="14794" width="17.7109375" style="1" customWidth="1"/>
    <col min="14795" max="14795" width="0" style="1" hidden="1" customWidth="1"/>
    <col min="14796" max="14796" width="22.28515625" style="1" customWidth="1"/>
    <col min="14797" max="14797" width="5.28515625" style="1" customWidth="1"/>
    <col min="14798" max="14798" width="36.28515625" style="1" customWidth="1"/>
    <col min="14799" max="14799" width="5.7109375" style="1" customWidth="1"/>
    <col min="14800" max="14800" width="0" style="1" hidden="1" customWidth="1"/>
    <col min="14801" max="14801" width="20.7109375" style="1" customWidth="1"/>
    <col min="14802" max="14802" width="4.85546875" style="1" customWidth="1"/>
    <col min="14803" max="14803" width="0" style="1" hidden="1" customWidth="1"/>
    <col min="14804" max="14804" width="24.7109375" style="1" customWidth="1"/>
    <col min="14805" max="14805" width="12.28515625" style="1" customWidth="1"/>
    <col min="14806" max="14806" width="0" style="1" hidden="1" customWidth="1"/>
    <col min="14807" max="14807" width="3.42578125" style="1" customWidth="1"/>
    <col min="14808" max="14808" width="0" style="1" hidden="1" customWidth="1"/>
    <col min="14809" max="14809" width="17.7109375" style="1" customWidth="1"/>
    <col min="14810" max="14810" width="3.42578125" style="1" customWidth="1"/>
    <col min="14811" max="14811" width="0" style="1" hidden="1" customWidth="1"/>
    <col min="14812" max="14812" width="23.7109375" style="1" customWidth="1"/>
    <col min="14813" max="14813" width="10" style="1" customWidth="1"/>
    <col min="14814" max="14814" width="0" style="1" hidden="1" customWidth="1"/>
    <col min="14815" max="14816" width="14.7109375" style="1" customWidth="1"/>
    <col min="14817" max="14817" width="12.85546875" style="1" customWidth="1"/>
    <col min="14818" max="14818" width="3.28515625" style="1" customWidth="1"/>
    <col min="14819" max="14819" width="30.28515625" style="1" customWidth="1"/>
    <col min="14820" max="14820" width="5" style="1" customWidth="1"/>
    <col min="14821" max="14821" width="0" style="1" hidden="1" customWidth="1"/>
    <col min="14822" max="14822" width="14.28515625" style="1" customWidth="1"/>
    <col min="14823" max="14823" width="5.7109375" style="1" customWidth="1"/>
    <col min="14824" max="14824" width="0" style="1" hidden="1" customWidth="1"/>
    <col min="14825" max="14825" width="17.28515625" style="1" customWidth="1"/>
    <col min="14826" max="14826" width="12.7109375" style="1" customWidth="1"/>
    <col min="14827" max="14827" width="0" style="1" hidden="1" customWidth="1"/>
    <col min="14828" max="14828" width="5.28515625" style="1" customWidth="1"/>
    <col min="14829" max="14829" width="0" style="1" hidden="1" customWidth="1"/>
    <col min="14830" max="14830" width="17" style="1" customWidth="1"/>
    <col min="14831" max="14831" width="6.28515625" style="1" customWidth="1"/>
    <col min="14832" max="14832" width="0" style="1" hidden="1" customWidth="1"/>
    <col min="14833" max="14833" width="14.28515625" style="1" customWidth="1"/>
    <col min="14834" max="14834" width="7.5703125" style="1" customWidth="1"/>
    <col min="14835" max="14835" width="0" style="1" hidden="1" customWidth="1"/>
    <col min="14836" max="14837" width="14.28515625" style="1" customWidth="1"/>
    <col min="14838" max="14838" width="20.85546875" style="1" customWidth="1"/>
    <col min="14839" max="14839" width="14.42578125" style="1" customWidth="1"/>
    <col min="14840" max="14840" width="15" style="1" customWidth="1"/>
    <col min="14841" max="14841" width="2.7109375" style="1" customWidth="1"/>
    <col min="14842" max="14842" width="11.7109375" style="1" customWidth="1"/>
    <col min="14843" max="14843" width="11.5703125" style="1" customWidth="1"/>
    <col min="14844" max="14844" width="2.28515625" style="1" customWidth="1"/>
    <col min="14845" max="14845" width="41" style="1" customWidth="1"/>
    <col min="14846" max="14846" width="14.28515625" style="1" customWidth="1"/>
    <col min="14847" max="14848" width="11.5703125" style="1" customWidth="1"/>
    <col min="14849" max="14849" width="21.85546875" style="1" customWidth="1"/>
    <col min="14850" max="15041" width="11.42578125" style="1"/>
    <col min="15042" max="15042" width="21.85546875" style="1" customWidth="1"/>
    <col min="15043" max="15043" width="13.85546875" style="1" customWidth="1"/>
    <col min="15044" max="15044" width="38.7109375" style="1" customWidth="1"/>
    <col min="15045" max="15045" width="3" style="1" bestFit="1" customWidth="1"/>
    <col min="15046" max="15046" width="32.28515625" style="1" customWidth="1"/>
    <col min="15047" max="15047" width="46.28515625" style="1" customWidth="1"/>
    <col min="15048" max="15048" width="19" style="1" customWidth="1"/>
    <col min="15049" max="15049" width="0" style="1" hidden="1" customWidth="1"/>
    <col min="15050" max="15050" width="17.7109375" style="1" customWidth="1"/>
    <col min="15051" max="15051" width="0" style="1" hidden="1" customWidth="1"/>
    <col min="15052" max="15052" width="22.28515625" style="1" customWidth="1"/>
    <col min="15053" max="15053" width="5.28515625" style="1" customWidth="1"/>
    <col min="15054" max="15054" width="36.28515625" style="1" customWidth="1"/>
    <col min="15055" max="15055" width="5.7109375" style="1" customWidth="1"/>
    <col min="15056" max="15056" width="0" style="1" hidden="1" customWidth="1"/>
    <col min="15057" max="15057" width="20.7109375" style="1" customWidth="1"/>
    <col min="15058" max="15058" width="4.85546875" style="1" customWidth="1"/>
    <col min="15059" max="15059" width="0" style="1" hidden="1" customWidth="1"/>
    <col min="15060" max="15060" width="24.7109375" style="1" customWidth="1"/>
    <col min="15061" max="15061" width="12.28515625" style="1" customWidth="1"/>
    <col min="15062" max="15062" width="0" style="1" hidden="1" customWidth="1"/>
    <col min="15063" max="15063" width="3.42578125" style="1" customWidth="1"/>
    <col min="15064" max="15064" width="0" style="1" hidden="1" customWidth="1"/>
    <col min="15065" max="15065" width="17.7109375" style="1" customWidth="1"/>
    <col min="15066" max="15066" width="3.42578125" style="1" customWidth="1"/>
    <col min="15067" max="15067" width="0" style="1" hidden="1" customWidth="1"/>
    <col min="15068" max="15068" width="23.7109375" style="1" customWidth="1"/>
    <col min="15069" max="15069" width="10" style="1" customWidth="1"/>
    <col min="15070" max="15070" width="0" style="1" hidden="1" customWidth="1"/>
    <col min="15071" max="15072" width="14.7109375" style="1" customWidth="1"/>
    <col min="15073" max="15073" width="12.85546875" style="1" customWidth="1"/>
    <col min="15074" max="15074" width="3.28515625" style="1" customWidth="1"/>
    <col min="15075" max="15075" width="30.28515625" style="1" customWidth="1"/>
    <col min="15076" max="15076" width="5" style="1" customWidth="1"/>
    <col min="15077" max="15077" width="0" style="1" hidden="1" customWidth="1"/>
    <col min="15078" max="15078" width="14.28515625" style="1" customWidth="1"/>
    <col min="15079" max="15079" width="5.7109375" style="1" customWidth="1"/>
    <col min="15080" max="15080" width="0" style="1" hidden="1" customWidth="1"/>
    <col min="15081" max="15081" width="17.28515625" style="1" customWidth="1"/>
    <col min="15082" max="15082" width="12.7109375" style="1" customWidth="1"/>
    <col min="15083" max="15083" width="0" style="1" hidden="1" customWidth="1"/>
    <col min="15084" max="15084" width="5.28515625" style="1" customWidth="1"/>
    <col min="15085" max="15085" width="0" style="1" hidden="1" customWidth="1"/>
    <col min="15086" max="15086" width="17" style="1" customWidth="1"/>
    <col min="15087" max="15087" width="6.28515625" style="1" customWidth="1"/>
    <col min="15088" max="15088" width="0" style="1" hidden="1" customWidth="1"/>
    <col min="15089" max="15089" width="14.28515625" style="1" customWidth="1"/>
    <col min="15090" max="15090" width="7.5703125" style="1" customWidth="1"/>
    <col min="15091" max="15091" width="0" style="1" hidden="1" customWidth="1"/>
    <col min="15092" max="15093" width="14.28515625" style="1" customWidth="1"/>
    <col min="15094" max="15094" width="20.85546875" style="1" customWidth="1"/>
    <col min="15095" max="15095" width="14.42578125" style="1" customWidth="1"/>
    <col min="15096" max="15096" width="15" style="1" customWidth="1"/>
    <col min="15097" max="15097" width="2.7109375" style="1" customWidth="1"/>
    <col min="15098" max="15098" width="11.7109375" style="1" customWidth="1"/>
    <col min="15099" max="15099" width="11.5703125" style="1" customWidth="1"/>
    <col min="15100" max="15100" width="2.28515625" style="1" customWidth="1"/>
    <col min="15101" max="15101" width="41" style="1" customWidth="1"/>
    <col min="15102" max="15102" width="14.28515625" style="1" customWidth="1"/>
    <col min="15103" max="15104" width="11.5703125" style="1" customWidth="1"/>
    <col min="15105" max="15105" width="21.85546875" style="1" customWidth="1"/>
    <col min="15106" max="15297" width="11.42578125" style="1"/>
    <col min="15298" max="15298" width="21.85546875" style="1" customWidth="1"/>
    <col min="15299" max="15299" width="13.85546875" style="1" customWidth="1"/>
    <col min="15300" max="15300" width="38.7109375" style="1" customWidth="1"/>
    <col min="15301" max="15301" width="3" style="1" bestFit="1" customWidth="1"/>
    <col min="15302" max="15302" width="32.28515625" style="1" customWidth="1"/>
    <col min="15303" max="15303" width="46.28515625" style="1" customWidth="1"/>
    <col min="15304" max="15304" width="19" style="1" customWidth="1"/>
    <col min="15305" max="15305" width="0" style="1" hidden="1" customWidth="1"/>
    <col min="15306" max="15306" width="17.7109375" style="1" customWidth="1"/>
    <col min="15307" max="15307" width="0" style="1" hidden="1" customWidth="1"/>
    <col min="15308" max="15308" width="22.28515625" style="1" customWidth="1"/>
    <col min="15309" max="15309" width="5.28515625" style="1" customWidth="1"/>
    <col min="15310" max="15310" width="36.28515625" style="1" customWidth="1"/>
    <col min="15311" max="15311" width="5.7109375" style="1" customWidth="1"/>
    <col min="15312" max="15312" width="0" style="1" hidden="1" customWidth="1"/>
    <col min="15313" max="15313" width="20.7109375" style="1" customWidth="1"/>
    <col min="15314" max="15314" width="4.85546875" style="1" customWidth="1"/>
    <col min="15315" max="15315" width="0" style="1" hidden="1" customWidth="1"/>
    <col min="15316" max="15316" width="24.7109375" style="1" customWidth="1"/>
    <col min="15317" max="15317" width="12.28515625" style="1" customWidth="1"/>
    <col min="15318" max="15318" width="0" style="1" hidden="1" customWidth="1"/>
    <col min="15319" max="15319" width="3.42578125" style="1" customWidth="1"/>
    <col min="15320" max="15320" width="0" style="1" hidden="1" customWidth="1"/>
    <col min="15321" max="15321" width="17.7109375" style="1" customWidth="1"/>
    <col min="15322" max="15322" width="3.42578125" style="1" customWidth="1"/>
    <col min="15323" max="15323" width="0" style="1" hidden="1" customWidth="1"/>
    <col min="15324" max="15324" width="23.7109375" style="1" customWidth="1"/>
    <col min="15325" max="15325" width="10" style="1" customWidth="1"/>
    <col min="15326" max="15326" width="0" style="1" hidden="1" customWidth="1"/>
    <col min="15327" max="15328" width="14.7109375" style="1" customWidth="1"/>
    <col min="15329" max="15329" width="12.85546875" style="1" customWidth="1"/>
    <col min="15330" max="15330" width="3.28515625" style="1" customWidth="1"/>
    <col min="15331" max="15331" width="30.28515625" style="1" customWidth="1"/>
    <col min="15332" max="15332" width="5" style="1" customWidth="1"/>
    <col min="15333" max="15333" width="0" style="1" hidden="1" customWidth="1"/>
    <col min="15334" max="15334" width="14.28515625" style="1" customWidth="1"/>
    <col min="15335" max="15335" width="5.7109375" style="1" customWidth="1"/>
    <col min="15336" max="15336" width="0" style="1" hidden="1" customWidth="1"/>
    <col min="15337" max="15337" width="17.28515625" style="1" customWidth="1"/>
    <col min="15338" max="15338" width="12.7109375" style="1" customWidth="1"/>
    <col min="15339" max="15339" width="0" style="1" hidden="1" customWidth="1"/>
    <col min="15340" max="15340" width="5.28515625" style="1" customWidth="1"/>
    <col min="15341" max="15341" width="0" style="1" hidden="1" customWidth="1"/>
    <col min="15342" max="15342" width="17" style="1" customWidth="1"/>
    <col min="15343" max="15343" width="6.28515625" style="1" customWidth="1"/>
    <col min="15344" max="15344" width="0" style="1" hidden="1" customWidth="1"/>
    <col min="15345" max="15345" width="14.28515625" style="1" customWidth="1"/>
    <col min="15346" max="15346" width="7.5703125" style="1" customWidth="1"/>
    <col min="15347" max="15347" width="0" style="1" hidden="1" customWidth="1"/>
    <col min="15348" max="15349" width="14.28515625" style="1" customWidth="1"/>
    <col min="15350" max="15350" width="20.85546875" style="1" customWidth="1"/>
    <col min="15351" max="15351" width="14.42578125" style="1" customWidth="1"/>
    <col min="15352" max="15352" width="15" style="1" customWidth="1"/>
    <col min="15353" max="15353" width="2.7109375" style="1" customWidth="1"/>
    <col min="15354" max="15354" width="11.7109375" style="1" customWidth="1"/>
    <col min="15355" max="15355" width="11.5703125" style="1" customWidth="1"/>
    <col min="15356" max="15356" width="2.28515625" style="1" customWidth="1"/>
    <col min="15357" max="15357" width="41" style="1" customWidth="1"/>
    <col min="15358" max="15358" width="14.28515625" style="1" customWidth="1"/>
    <col min="15359" max="15360" width="11.5703125" style="1" customWidth="1"/>
    <col min="15361" max="15361" width="21.85546875" style="1" customWidth="1"/>
    <col min="15362" max="15553" width="11.42578125" style="1"/>
    <col min="15554" max="15554" width="21.85546875" style="1" customWidth="1"/>
    <col min="15555" max="15555" width="13.85546875" style="1" customWidth="1"/>
    <col min="15556" max="15556" width="38.7109375" style="1" customWidth="1"/>
    <col min="15557" max="15557" width="3" style="1" bestFit="1" customWidth="1"/>
    <col min="15558" max="15558" width="32.28515625" style="1" customWidth="1"/>
    <col min="15559" max="15559" width="46.28515625" style="1" customWidth="1"/>
    <col min="15560" max="15560" width="19" style="1" customWidth="1"/>
    <col min="15561" max="15561" width="0" style="1" hidden="1" customWidth="1"/>
    <col min="15562" max="15562" width="17.7109375" style="1" customWidth="1"/>
    <col min="15563" max="15563" width="0" style="1" hidden="1" customWidth="1"/>
    <col min="15564" max="15564" width="22.28515625" style="1" customWidth="1"/>
    <col min="15565" max="15565" width="5.28515625" style="1" customWidth="1"/>
    <col min="15566" max="15566" width="36.28515625" style="1" customWidth="1"/>
    <col min="15567" max="15567" width="5.7109375" style="1" customWidth="1"/>
    <col min="15568" max="15568" width="0" style="1" hidden="1" customWidth="1"/>
    <col min="15569" max="15569" width="20.7109375" style="1" customWidth="1"/>
    <col min="15570" max="15570" width="4.85546875" style="1" customWidth="1"/>
    <col min="15571" max="15571" width="0" style="1" hidden="1" customWidth="1"/>
    <col min="15572" max="15572" width="24.7109375" style="1" customWidth="1"/>
    <col min="15573" max="15573" width="12.28515625" style="1" customWidth="1"/>
    <col min="15574" max="15574" width="0" style="1" hidden="1" customWidth="1"/>
    <col min="15575" max="15575" width="3.42578125" style="1" customWidth="1"/>
    <col min="15576" max="15576" width="0" style="1" hidden="1" customWidth="1"/>
    <col min="15577" max="15577" width="17.7109375" style="1" customWidth="1"/>
    <col min="15578" max="15578" width="3.42578125" style="1" customWidth="1"/>
    <col min="15579" max="15579" width="0" style="1" hidden="1" customWidth="1"/>
    <col min="15580" max="15580" width="23.7109375" style="1" customWidth="1"/>
    <col min="15581" max="15581" width="10" style="1" customWidth="1"/>
    <col min="15582" max="15582" width="0" style="1" hidden="1" customWidth="1"/>
    <col min="15583" max="15584" width="14.7109375" style="1" customWidth="1"/>
    <col min="15585" max="15585" width="12.85546875" style="1" customWidth="1"/>
    <col min="15586" max="15586" width="3.28515625" style="1" customWidth="1"/>
    <col min="15587" max="15587" width="30.28515625" style="1" customWidth="1"/>
    <col min="15588" max="15588" width="5" style="1" customWidth="1"/>
    <col min="15589" max="15589" width="0" style="1" hidden="1" customWidth="1"/>
    <col min="15590" max="15590" width="14.28515625" style="1" customWidth="1"/>
    <col min="15591" max="15591" width="5.7109375" style="1" customWidth="1"/>
    <col min="15592" max="15592" width="0" style="1" hidden="1" customWidth="1"/>
    <col min="15593" max="15593" width="17.28515625" style="1" customWidth="1"/>
    <col min="15594" max="15594" width="12.7109375" style="1" customWidth="1"/>
    <col min="15595" max="15595" width="0" style="1" hidden="1" customWidth="1"/>
    <col min="15596" max="15596" width="5.28515625" style="1" customWidth="1"/>
    <col min="15597" max="15597" width="0" style="1" hidden="1" customWidth="1"/>
    <col min="15598" max="15598" width="17" style="1" customWidth="1"/>
    <col min="15599" max="15599" width="6.28515625" style="1" customWidth="1"/>
    <col min="15600" max="15600" width="0" style="1" hidden="1" customWidth="1"/>
    <col min="15601" max="15601" width="14.28515625" style="1" customWidth="1"/>
    <col min="15602" max="15602" width="7.5703125" style="1" customWidth="1"/>
    <col min="15603" max="15603" width="0" style="1" hidden="1" customWidth="1"/>
    <col min="15604" max="15605" width="14.28515625" style="1" customWidth="1"/>
    <col min="15606" max="15606" width="20.85546875" style="1" customWidth="1"/>
    <col min="15607" max="15607" width="14.42578125" style="1" customWidth="1"/>
    <col min="15608" max="15608" width="15" style="1" customWidth="1"/>
    <col min="15609" max="15609" width="2.7109375" style="1" customWidth="1"/>
    <col min="15610" max="15610" width="11.7109375" style="1" customWidth="1"/>
    <col min="15611" max="15611" width="11.5703125" style="1" customWidth="1"/>
    <col min="15612" max="15612" width="2.28515625" style="1" customWidth="1"/>
    <col min="15613" max="15613" width="41" style="1" customWidth="1"/>
    <col min="15614" max="15614" width="14.28515625" style="1" customWidth="1"/>
    <col min="15615" max="15616" width="11.5703125" style="1" customWidth="1"/>
    <col min="15617" max="15617" width="21.85546875" style="1" customWidth="1"/>
    <col min="15618" max="15809" width="11.42578125" style="1"/>
    <col min="15810" max="15810" width="21.85546875" style="1" customWidth="1"/>
    <col min="15811" max="15811" width="13.85546875" style="1" customWidth="1"/>
    <col min="15812" max="15812" width="38.7109375" style="1" customWidth="1"/>
    <col min="15813" max="15813" width="3" style="1" bestFit="1" customWidth="1"/>
    <col min="15814" max="15814" width="32.28515625" style="1" customWidth="1"/>
    <col min="15815" max="15815" width="46.28515625" style="1" customWidth="1"/>
    <col min="15816" max="15816" width="19" style="1" customWidth="1"/>
    <col min="15817" max="15817" width="0" style="1" hidden="1" customWidth="1"/>
    <col min="15818" max="15818" width="17.7109375" style="1" customWidth="1"/>
    <col min="15819" max="15819" width="0" style="1" hidden="1" customWidth="1"/>
    <col min="15820" max="15820" width="22.28515625" style="1" customWidth="1"/>
    <col min="15821" max="15821" width="5.28515625" style="1" customWidth="1"/>
    <col min="15822" max="15822" width="36.28515625" style="1" customWidth="1"/>
    <col min="15823" max="15823" width="5.7109375" style="1" customWidth="1"/>
    <col min="15824" max="15824" width="0" style="1" hidden="1" customWidth="1"/>
    <col min="15825" max="15825" width="20.7109375" style="1" customWidth="1"/>
    <col min="15826" max="15826" width="4.85546875" style="1" customWidth="1"/>
    <col min="15827" max="15827" width="0" style="1" hidden="1" customWidth="1"/>
    <col min="15828" max="15828" width="24.7109375" style="1" customWidth="1"/>
    <col min="15829" max="15829" width="12.28515625" style="1" customWidth="1"/>
    <col min="15830" max="15830" width="0" style="1" hidden="1" customWidth="1"/>
    <col min="15831" max="15831" width="3.42578125" style="1" customWidth="1"/>
    <col min="15832" max="15832" width="0" style="1" hidden="1" customWidth="1"/>
    <col min="15833" max="15833" width="17.7109375" style="1" customWidth="1"/>
    <col min="15834" max="15834" width="3.42578125" style="1" customWidth="1"/>
    <col min="15835" max="15835" width="0" style="1" hidden="1" customWidth="1"/>
    <col min="15836" max="15836" width="23.7109375" style="1" customWidth="1"/>
    <col min="15837" max="15837" width="10" style="1" customWidth="1"/>
    <col min="15838" max="15838" width="0" style="1" hidden="1" customWidth="1"/>
    <col min="15839" max="15840" width="14.7109375" style="1" customWidth="1"/>
    <col min="15841" max="15841" width="12.85546875" style="1" customWidth="1"/>
    <col min="15842" max="15842" width="3.28515625" style="1" customWidth="1"/>
    <col min="15843" max="15843" width="30.28515625" style="1" customWidth="1"/>
    <col min="15844" max="15844" width="5" style="1" customWidth="1"/>
    <col min="15845" max="15845" width="0" style="1" hidden="1" customWidth="1"/>
    <col min="15846" max="15846" width="14.28515625" style="1" customWidth="1"/>
    <col min="15847" max="15847" width="5.7109375" style="1" customWidth="1"/>
    <col min="15848" max="15848" width="0" style="1" hidden="1" customWidth="1"/>
    <col min="15849" max="15849" width="17.28515625" style="1" customWidth="1"/>
    <col min="15850" max="15850" width="12.7109375" style="1" customWidth="1"/>
    <col min="15851" max="15851" width="0" style="1" hidden="1" customWidth="1"/>
    <col min="15852" max="15852" width="5.28515625" style="1" customWidth="1"/>
    <col min="15853" max="15853" width="0" style="1" hidden="1" customWidth="1"/>
    <col min="15854" max="15854" width="17" style="1" customWidth="1"/>
    <col min="15855" max="15855" width="6.28515625" style="1" customWidth="1"/>
    <col min="15856" max="15856" width="0" style="1" hidden="1" customWidth="1"/>
    <col min="15857" max="15857" width="14.28515625" style="1" customWidth="1"/>
    <col min="15858" max="15858" width="7.5703125" style="1" customWidth="1"/>
    <col min="15859" max="15859" width="0" style="1" hidden="1" customWidth="1"/>
    <col min="15860" max="15861" width="14.28515625" style="1" customWidth="1"/>
    <col min="15862" max="15862" width="20.85546875" style="1" customWidth="1"/>
    <col min="15863" max="15863" width="14.42578125" style="1" customWidth="1"/>
    <col min="15864" max="15864" width="15" style="1" customWidth="1"/>
    <col min="15865" max="15865" width="2.7109375" style="1" customWidth="1"/>
    <col min="15866" max="15866" width="11.7109375" style="1" customWidth="1"/>
    <col min="15867" max="15867" width="11.5703125" style="1" customWidth="1"/>
    <col min="15868" max="15868" width="2.28515625" style="1" customWidth="1"/>
    <col min="15869" max="15869" width="41" style="1" customWidth="1"/>
    <col min="15870" max="15870" width="14.28515625" style="1" customWidth="1"/>
    <col min="15871" max="15872" width="11.5703125" style="1" customWidth="1"/>
    <col min="15873" max="15873" width="21.85546875" style="1" customWidth="1"/>
    <col min="15874" max="16065" width="11.42578125" style="1"/>
    <col min="16066" max="16066" width="21.85546875" style="1" customWidth="1"/>
    <col min="16067" max="16067" width="13.85546875" style="1" customWidth="1"/>
    <col min="16068" max="16068" width="38.7109375" style="1" customWidth="1"/>
    <col min="16069" max="16069" width="3" style="1" bestFit="1" customWidth="1"/>
    <col min="16070" max="16070" width="32.28515625" style="1" customWidth="1"/>
    <col min="16071" max="16071" width="46.28515625" style="1" customWidth="1"/>
    <col min="16072" max="16072" width="19" style="1" customWidth="1"/>
    <col min="16073" max="16073" width="0" style="1" hidden="1" customWidth="1"/>
    <col min="16074" max="16074" width="17.7109375" style="1" customWidth="1"/>
    <col min="16075" max="16075" width="0" style="1" hidden="1" customWidth="1"/>
    <col min="16076" max="16076" width="22.28515625" style="1" customWidth="1"/>
    <col min="16077" max="16077" width="5.28515625" style="1" customWidth="1"/>
    <col min="16078" max="16078" width="36.28515625" style="1" customWidth="1"/>
    <col min="16079" max="16079" width="5.7109375" style="1" customWidth="1"/>
    <col min="16080" max="16080" width="0" style="1" hidden="1" customWidth="1"/>
    <col min="16081" max="16081" width="20.7109375" style="1" customWidth="1"/>
    <col min="16082" max="16082" width="4.85546875" style="1" customWidth="1"/>
    <col min="16083" max="16083" width="0" style="1" hidden="1" customWidth="1"/>
    <col min="16084" max="16084" width="24.7109375" style="1" customWidth="1"/>
    <col min="16085" max="16085" width="12.28515625" style="1" customWidth="1"/>
    <col min="16086" max="16086" width="0" style="1" hidden="1" customWidth="1"/>
    <col min="16087" max="16087" width="3.42578125" style="1" customWidth="1"/>
    <col min="16088" max="16088" width="0" style="1" hidden="1" customWidth="1"/>
    <col min="16089" max="16089" width="17.7109375" style="1" customWidth="1"/>
    <col min="16090" max="16090" width="3.42578125" style="1" customWidth="1"/>
    <col min="16091" max="16091" width="0" style="1" hidden="1" customWidth="1"/>
    <col min="16092" max="16092" width="23.7109375" style="1" customWidth="1"/>
    <col min="16093" max="16093" width="10" style="1" customWidth="1"/>
    <col min="16094" max="16094" width="0" style="1" hidden="1" customWidth="1"/>
    <col min="16095" max="16096" width="14.7109375" style="1" customWidth="1"/>
    <col min="16097" max="16097" width="12.85546875" style="1" customWidth="1"/>
    <col min="16098" max="16098" width="3.28515625" style="1" customWidth="1"/>
    <col min="16099" max="16099" width="30.28515625" style="1" customWidth="1"/>
    <col min="16100" max="16100" width="5" style="1" customWidth="1"/>
    <col min="16101" max="16101" width="0" style="1" hidden="1" customWidth="1"/>
    <col min="16102" max="16102" width="14.28515625" style="1" customWidth="1"/>
    <col min="16103" max="16103" width="5.7109375" style="1" customWidth="1"/>
    <col min="16104" max="16104" width="0" style="1" hidden="1" customWidth="1"/>
    <col min="16105" max="16105" width="17.28515625" style="1" customWidth="1"/>
    <col min="16106" max="16106" width="12.7109375" style="1" customWidth="1"/>
    <col min="16107" max="16107" width="0" style="1" hidden="1" customWidth="1"/>
    <col min="16108" max="16108" width="5.28515625" style="1" customWidth="1"/>
    <col min="16109" max="16109" width="0" style="1" hidden="1" customWidth="1"/>
    <col min="16110" max="16110" width="17" style="1" customWidth="1"/>
    <col min="16111" max="16111" width="6.28515625" style="1" customWidth="1"/>
    <col min="16112" max="16112" width="0" style="1" hidden="1" customWidth="1"/>
    <col min="16113" max="16113" width="14.28515625" style="1" customWidth="1"/>
    <col min="16114" max="16114" width="7.5703125" style="1" customWidth="1"/>
    <col min="16115" max="16115" width="0" style="1" hidden="1" customWidth="1"/>
    <col min="16116" max="16117" width="14.28515625" style="1" customWidth="1"/>
    <col min="16118" max="16118" width="20.85546875" style="1" customWidth="1"/>
    <col min="16119" max="16119" width="14.42578125" style="1" customWidth="1"/>
    <col min="16120" max="16120" width="15" style="1" customWidth="1"/>
    <col min="16121" max="16121" width="2.7109375" style="1" customWidth="1"/>
    <col min="16122" max="16122" width="11.7109375" style="1" customWidth="1"/>
    <col min="16123" max="16123" width="11.5703125" style="1" customWidth="1"/>
    <col min="16124" max="16124" width="2.28515625" style="1" customWidth="1"/>
    <col min="16125" max="16125" width="41" style="1" customWidth="1"/>
    <col min="16126" max="16126" width="14.28515625" style="1" customWidth="1"/>
    <col min="16127" max="16128" width="11.5703125" style="1" customWidth="1"/>
    <col min="16129" max="16129" width="21.85546875" style="1" customWidth="1"/>
    <col min="16130" max="16323" width="11.42578125" style="1"/>
    <col min="16324" max="16384" width="11.5703125" style="1" customWidth="1"/>
  </cols>
  <sheetData>
    <row r="1" spans="1:45"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641" t="s">
        <v>1331</v>
      </c>
      <c r="AS1" s="641" t="s">
        <v>1332</v>
      </c>
    </row>
    <row r="2" spans="1:45"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row>
    <row r="3" spans="1:45"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c r="AP3" s="753" t="s">
        <v>183</v>
      </c>
      <c r="AQ3" s="747"/>
    </row>
    <row r="4" spans="1:45"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row>
    <row r="5" spans="1:45" ht="188.25" customHeight="1" x14ac:dyDescent="0.25">
      <c r="A5" s="884" t="s">
        <v>51</v>
      </c>
      <c r="B5" s="885" t="s">
        <v>106</v>
      </c>
      <c r="C5" s="885" t="s">
        <v>1212</v>
      </c>
      <c r="D5" s="885" t="s">
        <v>79</v>
      </c>
      <c r="E5" s="885" t="s">
        <v>36</v>
      </c>
      <c r="F5" s="885" t="s">
        <v>940</v>
      </c>
      <c r="G5" s="948" t="s">
        <v>1300</v>
      </c>
      <c r="H5" s="885" t="s">
        <v>1198</v>
      </c>
      <c r="I5" s="885" t="s">
        <v>941</v>
      </c>
      <c r="J5" s="885" t="s">
        <v>95</v>
      </c>
      <c r="K5" s="885">
        <v>1</v>
      </c>
      <c r="L5" s="887">
        <f>IF(J5="Diaria",+(K5/360),IF(J5="Mensual",+(K5/12),IF(J5="Bimestral",+(K5/6),IF(J5="Trimestral",+(K5/4),IF(J5="Semestral",+(K5/2),IF(J5="Anual",+(K5/1),""))))))</f>
        <v>0.5</v>
      </c>
      <c r="M5" s="885" t="s">
        <v>63</v>
      </c>
      <c r="N5" s="72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0.6</v>
      </c>
      <c r="O5" s="885" t="s">
        <v>48</v>
      </c>
      <c r="P5" s="72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885" t="s">
        <v>73</v>
      </c>
      <c r="R5" s="72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88" t="s">
        <v>60</v>
      </c>
      <c r="T5" s="888" t="s">
        <v>61</v>
      </c>
      <c r="U5" s="720">
        <f>+MAX(N5,P5,R5)</f>
        <v>0.6</v>
      </c>
      <c r="V5" s="897" t="str">
        <f>IF(L5&lt;=20%,"Muy baja",IF(L5&lt;=40%,"Baja",IF(L5&lt;=60%,"Media",IF(L5&lt;=80%,"Alta",IF(L5&lt;=100%,"Muy alta",IF(L5&gt;=100%,"Muy alta",""))))))</f>
        <v>Media</v>
      </c>
      <c r="W5" s="731">
        <f>+IFERROR(VLOOKUP(V5,[13]Fórmula!$F$1:$G$6,2,FALSE),"")</f>
        <v>0.6</v>
      </c>
      <c r="X5" s="897" t="str">
        <f>IF(U5=20%,"Leve",IF(U5=40%,"Menor",IF(U5=60%,"Moderado",IF(U5=80%,"Mayor",IF(U5=100%,"Catastrófico","")))))</f>
        <v>Moderado</v>
      </c>
      <c r="Y5" s="731">
        <f>+IFERROR(VLOOKUP(X5,[13]Fórmula!$H$1:$I$6,2,FALSE),"")</f>
        <v>0.6</v>
      </c>
      <c r="Z5" s="893" t="str">
        <f>+IFERROR(VLOOKUP(V5&amp;X5,[13]Fórmula!$C$2:$D$26,2,FALSE),"")</f>
        <v>Moderado</v>
      </c>
      <c r="AA5" s="723">
        <f>IF(Z5="Bajo",25%,IF(Z5="Moderado",50%,IF(Z5="Alto",75%,IF(Z5="Extremo",100%,""))))</f>
        <v>0.5</v>
      </c>
      <c r="AB5" s="959" t="s">
        <v>942</v>
      </c>
      <c r="AC5" s="49" t="s">
        <v>1200</v>
      </c>
      <c r="AD5" s="49" t="s">
        <v>57</v>
      </c>
      <c r="AE5" s="31">
        <f t="shared" ref="AE5:AE19" si="0">IF(AD5="Preventivo",25%,IF(AD5="Detectivo",15%,IF(AD5="Correctivo",10%,"")))</f>
        <v>0.25</v>
      </c>
      <c r="AF5" s="308" t="s">
        <v>216</v>
      </c>
      <c r="AG5" s="31">
        <f t="shared" ref="AG5:AG19" si="1">IF(AF5="Manual",15%,IF(AF5="Automático",25%,""))</f>
        <v>0.15</v>
      </c>
      <c r="AH5" s="31">
        <f t="shared" ref="AH5:AH13" si="2">+AG5+AE5</f>
        <v>0.4</v>
      </c>
      <c r="AI5" s="296" t="s">
        <v>24</v>
      </c>
      <c r="AJ5" s="308" t="s">
        <v>943</v>
      </c>
      <c r="AK5" s="308">
        <f>+AH5*AA5</f>
        <v>0.2</v>
      </c>
      <c r="AL5" s="32">
        <f>+AA5-AK5</f>
        <v>0.3</v>
      </c>
      <c r="AM5" s="808" t="str">
        <f>+IF(C5="Corrupción","Moderado",IF(AL7&lt;=25%,"Bajo",IF(AL7&lt;=50%,"Moderado",IF(AL7&lt;=75%,"Alto",IF(AL7&gt;75%,"Extremo","")))))</f>
        <v>Bajo</v>
      </c>
      <c r="AN5" s="734" t="s">
        <v>59</v>
      </c>
      <c r="AO5" s="135">
        <v>1</v>
      </c>
      <c r="AP5" s="89" t="s">
        <v>944</v>
      </c>
      <c r="AQ5" s="299" t="s">
        <v>945</v>
      </c>
    </row>
    <row r="6" spans="1:45" ht="114.75" x14ac:dyDescent="0.25">
      <c r="A6" s="778"/>
      <c r="B6" s="781"/>
      <c r="C6" s="781"/>
      <c r="D6" s="781"/>
      <c r="E6" s="781"/>
      <c r="F6" s="781"/>
      <c r="G6" s="949"/>
      <c r="H6" s="781"/>
      <c r="I6" s="781"/>
      <c r="J6" s="781"/>
      <c r="K6" s="781"/>
      <c r="L6" s="791"/>
      <c r="M6" s="781"/>
      <c r="N6" s="725"/>
      <c r="O6" s="781"/>
      <c r="P6" s="725"/>
      <c r="Q6" s="781"/>
      <c r="R6" s="725"/>
      <c r="S6" s="794"/>
      <c r="T6" s="794"/>
      <c r="U6" s="720"/>
      <c r="V6" s="800"/>
      <c r="W6" s="731"/>
      <c r="X6" s="800"/>
      <c r="Y6" s="731"/>
      <c r="Z6" s="947"/>
      <c r="AA6" s="723"/>
      <c r="AB6" s="784"/>
      <c r="AC6" s="49" t="s">
        <v>946</v>
      </c>
      <c r="AD6" s="49" t="s">
        <v>57</v>
      </c>
      <c r="AE6" s="31">
        <f t="shared" si="0"/>
        <v>0.25</v>
      </c>
      <c r="AF6" s="308" t="s">
        <v>216</v>
      </c>
      <c r="AG6" s="31">
        <f t="shared" si="1"/>
        <v>0.15</v>
      </c>
      <c r="AH6" s="31">
        <f t="shared" si="2"/>
        <v>0.4</v>
      </c>
      <c r="AI6" s="296" t="s">
        <v>24</v>
      </c>
      <c r="AJ6" s="308" t="s">
        <v>947</v>
      </c>
      <c r="AK6" s="308">
        <f>+AL5*AH6</f>
        <v>0.12</v>
      </c>
      <c r="AL6" s="32">
        <f>+AL5-AK6</f>
        <v>0.18</v>
      </c>
      <c r="AM6" s="808"/>
      <c r="AN6" s="734"/>
      <c r="AO6" s="141">
        <v>2</v>
      </c>
      <c r="AP6" s="41" t="s">
        <v>948</v>
      </c>
      <c r="AQ6" s="299" t="s">
        <v>945</v>
      </c>
    </row>
    <row r="7" spans="1:45" ht="138" customHeight="1" x14ac:dyDescent="0.25">
      <c r="A7" s="778"/>
      <c r="B7" s="781"/>
      <c r="C7" s="781"/>
      <c r="D7" s="781"/>
      <c r="E7" s="781"/>
      <c r="F7" s="781"/>
      <c r="G7" s="949"/>
      <c r="H7" s="781"/>
      <c r="I7" s="781"/>
      <c r="J7" s="781"/>
      <c r="K7" s="781"/>
      <c r="L7" s="791"/>
      <c r="M7" s="781"/>
      <c r="N7" s="725"/>
      <c r="O7" s="781"/>
      <c r="P7" s="725"/>
      <c r="Q7" s="781"/>
      <c r="R7" s="725"/>
      <c r="S7" s="794"/>
      <c r="T7" s="794"/>
      <c r="U7" s="720"/>
      <c r="V7" s="800"/>
      <c r="W7" s="731"/>
      <c r="X7" s="800"/>
      <c r="Y7" s="731"/>
      <c r="Z7" s="947"/>
      <c r="AA7" s="723"/>
      <c r="AB7" s="784"/>
      <c r="AC7" s="49" t="s">
        <v>949</v>
      </c>
      <c r="AD7" s="49" t="s">
        <v>57</v>
      </c>
      <c r="AE7" s="31">
        <f t="shared" si="0"/>
        <v>0.25</v>
      </c>
      <c r="AF7" s="308" t="s">
        <v>216</v>
      </c>
      <c r="AG7" s="31">
        <f t="shared" si="1"/>
        <v>0.15</v>
      </c>
      <c r="AH7" s="31">
        <f t="shared" si="2"/>
        <v>0.4</v>
      </c>
      <c r="AI7" s="296" t="s">
        <v>41</v>
      </c>
      <c r="AJ7" s="308"/>
      <c r="AK7" s="308">
        <f>+AL6*AH7</f>
        <v>7.1999999999999995E-2</v>
      </c>
      <c r="AL7" s="32">
        <f>+AL6-AK7</f>
        <v>0.108</v>
      </c>
      <c r="AM7" s="808"/>
      <c r="AN7" s="734"/>
      <c r="AO7" s="141">
        <v>3</v>
      </c>
      <c r="AP7" s="29" t="s">
        <v>950</v>
      </c>
      <c r="AQ7" s="299" t="s">
        <v>945</v>
      </c>
    </row>
    <row r="8" spans="1:45" ht="167.25" customHeight="1" x14ac:dyDescent="0.25">
      <c r="A8" s="955"/>
      <c r="B8" s="840"/>
      <c r="C8" s="840"/>
      <c r="D8" s="840"/>
      <c r="E8" s="840"/>
      <c r="F8" s="840"/>
      <c r="G8" s="950"/>
      <c r="H8" s="840"/>
      <c r="I8" s="840"/>
      <c r="J8" s="840"/>
      <c r="K8" s="840"/>
      <c r="L8" s="944"/>
      <c r="M8" s="840"/>
      <c r="N8" s="296"/>
      <c r="O8" s="840"/>
      <c r="P8" s="296"/>
      <c r="Q8" s="840"/>
      <c r="R8" s="296"/>
      <c r="S8" s="943"/>
      <c r="T8" s="943"/>
      <c r="U8" s="291"/>
      <c r="V8" s="934"/>
      <c r="W8" s="301"/>
      <c r="X8" s="934"/>
      <c r="Y8" s="301"/>
      <c r="Z8" s="924"/>
      <c r="AA8" s="294"/>
      <c r="AB8" s="960"/>
      <c r="AC8" s="49" t="s">
        <v>1199</v>
      </c>
      <c r="AD8" s="49" t="s">
        <v>57</v>
      </c>
      <c r="AE8" s="31">
        <f t="shared" ref="AE8" si="3">IF(AD8="Preventivo",25%,IF(AD8="Detectivo",15%,IF(AD8="Correctivo",10%,"")))</f>
        <v>0.25</v>
      </c>
      <c r="AF8" s="308" t="s">
        <v>216</v>
      </c>
      <c r="AG8" s="31">
        <f t="shared" ref="AG8" si="4">IF(AF8="Manual",15%,IF(AF8="Automático",25%,""))</f>
        <v>0.15</v>
      </c>
      <c r="AH8" s="31">
        <f t="shared" ref="AH8" si="5">+AG8+AE8</f>
        <v>0.4</v>
      </c>
      <c r="AI8" s="296" t="s">
        <v>41</v>
      </c>
      <c r="AJ8" s="308"/>
      <c r="AK8" s="308"/>
      <c r="AL8" s="32"/>
      <c r="AM8" s="388"/>
      <c r="AN8" s="303"/>
      <c r="AO8" s="141"/>
      <c r="AP8" s="29"/>
      <c r="AQ8" s="299"/>
    </row>
    <row r="9" spans="1:45" ht="147" customHeight="1" x14ac:dyDescent="0.25">
      <c r="A9" s="979" t="s">
        <v>51</v>
      </c>
      <c r="B9" s="743" t="s">
        <v>106</v>
      </c>
      <c r="C9" s="743" t="s">
        <v>58</v>
      </c>
      <c r="D9" s="743" t="s">
        <v>79</v>
      </c>
      <c r="E9" s="743" t="s">
        <v>80</v>
      </c>
      <c r="F9" s="886" t="s">
        <v>345</v>
      </c>
      <c r="G9" s="984" t="s">
        <v>346</v>
      </c>
      <c r="H9" s="743" t="s">
        <v>347</v>
      </c>
      <c r="I9" s="886" t="s">
        <v>348</v>
      </c>
      <c r="J9" s="743" t="s">
        <v>50</v>
      </c>
      <c r="K9" s="743">
        <v>0</v>
      </c>
      <c r="L9" s="980">
        <f>IF(J9="Diaria",+(K9/360),IF(J9="Semanal",+(K9/52),IF(J9="Mensual",+(K9/12),IF(J9="Bimestral",+(K9/6),IF(J9="Trimestral",+(K9/4),IF(J9="Semestral",+(K9/2),IF(J9="Anual",+(K9/1),"")))))))</f>
        <v>0</v>
      </c>
      <c r="M9" s="743" t="s">
        <v>47</v>
      </c>
      <c r="N9" s="74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43" t="s">
        <v>48</v>
      </c>
      <c r="P9" s="74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43" t="s">
        <v>73</v>
      </c>
      <c r="R9" s="74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974" t="s">
        <v>60</v>
      </c>
      <c r="T9" s="974" t="s">
        <v>28</v>
      </c>
      <c r="U9" s="720">
        <f>+MAX(N9,P9,R9)</f>
        <v>0.4</v>
      </c>
      <c r="V9" s="973" t="str">
        <f>IF(L9&lt;=20%,"Muy baja",IF(L9&lt;=40%,"Baja",IF(L9&lt;=60%,"Media",IF(L9&lt;=80%,"Alta",IF(L9&lt;=100%,"Muy alta",IF(L9&gt;=100%,"Muy alta",""))))))</f>
        <v>Muy baja</v>
      </c>
      <c r="W9" s="982">
        <f>+IFERROR(VLOOKUP(V9,[13]Fórmula!$F$1:$G$6,2,FALSE),"")</f>
        <v>0.2</v>
      </c>
      <c r="X9" s="983" t="s">
        <v>56</v>
      </c>
      <c r="Y9" s="986">
        <f>+IFERROR(VLOOKUP(X9,[13]Fórmula!$H$1:$I$6,2,FALSE),"")</f>
        <v>0.6</v>
      </c>
      <c r="Z9" s="981" t="str">
        <f>+IFERROR(VLOOKUP(V9&amp;X9,[13]Fórmula!$C$2:$D$26,2,FALSE),"")</f>
        <v>Moderado</v>
      </c>
      <c r="AA9" s="723">
        <f>IF(Z9="Bajo",25%,IF(Z9="Moderado",50%,IF(Z9="Alto",75%,IF(Z9="Extremo",100%,""))))</f>
        <v>0.5</v>
      </c>
      <c r="AB9" s="971" t="s">
        <v>349</v>
      </c>
      <c r="AC9" s="40" t="s">
        <v>1201</v>
      </c>
      <c r="AD9" s="40" t="s">
        <v>57</v>
      </c>
      <c r="AE9" s="218">
        <f t="shared" si="0"/>
        <v>0.25</v>
      </c>
      <c r="AF9" s="336" t="s">
        <v>216</v>
      </c>
      <c r="AG9" s="218">
        <f t="shared" si="1"/>
        <v>0.15</v>
      </c>
      <c r="AH9" s="218">
        <f t="shared" si="2"/>
        <v>0.4</v>
      </c>
      <c r="AI9" s="311" t="s">
        <v>24</v>
      </c>
      <c r="AJ9" s="336" t="s">
        <v>353</v>
      </c>
      <c r="AK9" s="211">
        <f>+AA9*AH9</f>
        <v>0.2</v>
      </c>
      <c r="AL9" s="212">
        <f>+AA9-AK9</f>
        <v>0.3</v>
      </c>
      <c r="AM9" s="981" t="str">
        <f>+IF(C9="Corrupción","Moderado",IF(AL11&lt;=25%,"Bajo",IF(AL11&lt;=50%,"Moderado",IF(AL11&lt;=75%,"Alto",IF(AL11&gt;75%,"Extremo","")))))</f>
        <v>Moderado</v>
      </c>
      <c r="AN9" s="965" t="s">
        <v>59</v>
      </c>
      <c r="AO9" s="210">
        <v>1</v>
      </c>
      <c r="AP9" s="41" t="s">
        <v>357</v>
      </c>
      <c r="AQ9" s="311" t="s">
        <v>358</v>
      </c>
    </row>
    <row r="10" spans="1:45" ht="222.75" customHeight="1" x14ac:dyDescent="0.25">
      <c r="A10" s="979"/>
      <c r="B10" s="743"/>
      <c r="C10" s="743"/>
      <c r="D10" s="743"/>
      <c r="E10" s="743"/>
      <c r="F10" s="886"/>
      <c r="G10" s="984"/>
      <c r="H10" s="743"/>
      <c r="I10" s="886"/>
      <c r="J10" s="743"/>
      <c r="K10" s="743"/>
      <c r="L10" s="980"/>
      <c r="M10" s="743"/>
      <c r="N10" s="743"/>
      <c r="O10" s="743"/>
      <c r="P10" s="743"/>
      <c r="Q10" s="743"/>
      <c r="R10" s="743"/>
      <c r="S10" s="974"/>
      <c r="T10" s="974"/>
      <c r="U10" s="720"/>
      <c r="V10" s="973"/>
      <c r="W10" s="982"/>
      <c r="X10" s="983"/>
      <c r="Y10" s="986"/>
      <c r="Z10" s="981"/>
      <c r="AA10" s="723"/>
      <c r="AB10" s="971"/>
      <c r="AC10" s="40" t="s">
        <v>1202</v>
      </c>
      <c r="AD10" s="40" t="s">
        <v>57</v>
      </c>
      <c r="AE10" s="218">
        <f t="shared" si="0"/>
        <v>0.25</v>
      </c>
      <c r="AF10" s="336" t="s">
        <v>216</v>
      </c>
      <c r="AG10" s="218">
        <f t="shared" si="1"/>
        <v>0.15</v>
      </c>
      <c r="AH10" s="218">
        <f t="shared" si="2"/>
        <v>0.4</v>
      </c>
      <c r="AI10" s="311" t="s">
        <v>24</v>
      </c>
      <c r="AJ10" s="336" t="s">
        <v>369</v>
      </c>
      <c r="AK10" s="211">
        <f>+AL9*AH10</f>
        <v>0.12</v>
      </c>
      <c r="AL10" s="212">
        <f>+AL9-AK10</f>
        <v>0.18</v>
      </c>
      <c r="AM10" s="981"/>
      <c r="AN10" s="965"/>
      <c r="AO10" s="141">
        <v>2</v>
      </c>
      <c r="AP10" s="94" t="s">
        <v>372</v>
      </c>
      <c r="AQ10" s="371" t="s">
        <v>373</v>
      </c>
    </row>
    <row r="11" spans="1:45" ht="145.5" customHeight="1" x14ac:dyDescent="0.25">
      <c r="A11" s="979"/>
      <c r="B11" s="743"/>
      <c r="C11" s="743"/>
      <c r="D11" s="743"/>
      <c r="E11" s="743"/>
      <c r="F11" s="886"/>
      <c r="G11" s="984"/>
      <c r="H11" s="743"/>
      <c r="I11" s="886"/>
      <c r="J11" s="743"/>
      <c r="K11" s="743"/>
      <c r="L11" s="980"/>
      <c r="M11" s="743"/>
      <c r="N11" s="743"/>
      <c r="O11" s="743"/>
      <c r="P11" s="743"/>
      <c r="Q11" s="743"/>
      <c r="R11" s="743"/>
      <c r="S11" s="974"/>
      <c r="T11" s="974"/>
      <c r="U11" s="720"/>
      <c r="V11" s="973"/>
      <c r="W11" s="982"/>
      <c r="X11" s="983"/>
      <c r="Y11" s="986"/>
      <c r="Z11" s="981"/>
      <c r="AA11" s="723"/>
      <c r="AB11" s="971"/>
      <c r="AC11" s="40" t="s">
        <v>951</v>
      </c>
      <c r="AD11" s="40" t="s">
        <v>57</v>
      </c>
      <c r="AE11" s="218">
        <f t="shared" si="0"/>
        <v>0.25</v>
      </c>
      <c r="AF11" s="336" t="s">
        <v>216</v>
      </c>
      <c r="AG11" s="218">
        <f t="shared" si="1"/>
        <v>0.15</v>
      </c>
      <c r="AH11" s="218">
        <f t="shared" si="2"/>
        <v>0.4</v>
      </c>
      <c r="AI11" s="311" t="s">
        <v>24</v>
      </c>
      <c r="AJ11" s="336" t="s">
        <v>369</v>
      </c>
      <c r="AK11" s="211">
        <f>+AL10*AH11</f>
        <v>7.1999999999999995E-2</v>
      </c>
      <c r="AL11" s="212">
        <f>+AL10-AK11</f>
        <v>0.108</v>
      </c>
      <c r="AM11" s="981"/>
      <c r="AN11" s="965"/>
      <c r="AO11" s="141">
        <v>3</v>
      </c>
      <c r="AP11" s="94" t="s">
        <v>385</v>
      </c>
      <c r="AQ11" s="371" t="s">
        <v>386</v>
      </c>
    </row>
    <row r="12" spans="1:45" ht="153" customHeight="1" x14ac:dyDescent="0.25">
      <c r="A12" s="979" t="s">
        <v>51</v>
      </c>
      <c r="B12" s="743" t="s">
        <v>106</v>
      </c>
      <c r="C12" s="743" t="s">
        <v>1212</v>
      </c>
      <c r="D12" s="743" t="s">
        <v>35</v>
      </c>
      <c r="E12" s="743" t="s">
        <v>100</v>
      </c>
      <c r="F12" s="886" t="s">
        <v>952</v>
      </c>
      <c r="G12" s="984" t="s">
        <v>1301</v>
      </c>
      <c r="H12" s="743" t="s">
        <v>1203</v>
      </c>
      <c r="I12" s="886" t="s">
        <v>954</v>
      </c>
      <c r="J12" s="743" t="s">
        <v>33</v>
      </c>
      <c r="K12" s="743">
        <v>0</v>
      </c>
      <c r="L12" s="980">
        <f>IF(J12="Diaria",+(K12/360),IF(J12="Semanal",+(K12/52),IF(J12="Mensual",+(K12/12),IF(J12="Bimestral",+(K12/6),IF(J12="Trimestral",+(K12/4),IF(J12="Semestral",+(K12/2),IF(J12="Anual",+(K12/1),"")))))))</f>
        <v>0</v>
      </c>
      <c r="M12" s="743" t="s">
        <v>75</v>
      </c>
      <c r="N12" s="743">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0.8</v>
      </c>
      <c r="O12" s="743" t="s">
        <v>48</v>
      </c>
      <c r="P12" s="743">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743" t="s">
        <v>73</v>
      </c>
      <c r="R12" s="743">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974" t="s">
        <v>60</v>
      </c>
      <c r="T12" s="974" t="s">
        <v>73</v>
      </c>
      <c r="U12" s="985">
        <f>+MAX(N12,P12,R12)</f>
        <v>0.8</v>
      </c>
      <c r="V12" s="973" t="str">
        <f>IF(L12&lt;=20%,"Muy baja",IF(L12&lt;=40%,"Baja",IF(L12&lt;=60%,"Media",IF(L12&lt;=80%,"Alta",IF(L12&lt;=100%,"Muy alta",IF(L12&gt;=100%,"Muy alta",""))))))</f>
        <v>Muy baja</v>
      </c>
      <c r="W12" s="883">
        <f>+IFERROR(VLOOKUP(V12,[13]Fórmula!$F$1:$G$6,2,FALSE),"")</f>
        <v>0.2</v>
      </c>
      <c r="X12" s="972" t="str">
        <f>IF(U12=20%,"Leve",IF(U12=40%,"Menor",IF(U12=60%,"Moderado",IF(U12=80%,"Mayor",IF(U12=100%,"Catastrófico","")))))</f>
        <v>Mayor</v>
      </c>
      <c r="Y12" s="883">
        <f>+IFERROR(VLOOKUP(X12,[13]Fórmula!$H$1:$I$6,2,FALSE),"")</f>
        <v>0.8</v>
      </c>
      <c r="Z12" s="970" t="str">
        <f>+IFERROR(VLOOKUP(V12&amp;X12,[13]Fórmula!$C$2:$D$26,2,FALSE),"")</f>
        <v>Alto</v>
      </c>
      <c r="AA12" s="969">
        <f>IF(Z12="Bajo",25%,IF(Z12="Moderado",50%,IF(Z12="Alto",75%,IF(Z12="Extremo",100%,""))))</f>
        <v>0.75</v>
      </c>
      <c r="AB12" s="971" t="s">
        <v>955</v>
      </c>
      <c r="AC12" s="40" t="s">
        <v>956</v>
      </c>
      <c r="AD12" s="40" t="s">
        <v>57</v>
      </c>
      <c r="AE12" s="218">
        <f t="shared" si="0"/>
        <v>0.25</v>
      </c>
      <c r="AF12" s="336" t="s">
        <v>216</v>
      </c>
      <c r="AG12" s="218">
        <f t="shared" si="1"/>
        <v>0.15</v>
      </c>
      <c r="AH12" s="218">
        <f t="shared" si="2"/>
        <v>0.4</v>
      </c>
      <c r="AI12" s="311" t="s">
        <v>24</v>
      </c>
      <c r="AJ12" s="336" t="s">
        <v>369</v>
      </c>
      <c r="AK12" s="211">
        <f>+AA12*AH12</f>
        <v>0.30000000000000004</v>
      </c>
      <c r="AL12" s="212">
        <f>+AA12-AK12</f>
        <v>0.44999999999999996</v>
      </c>
      <c r="AM12" s="966" t="str">
        <f>+IF(C12="Corrupción","Moderado",IF(AL14&lt;=25%,"Bajo",IF(AL14&lt;=50%,"Moderado",IF(AL14&lt;=75%,"Alto",IF(AL14&gt;75%,"Extremo","")))))</f>
        <v>Moderado</v>
      </c>
      <c r="AN12" s="965" t="s">
        <v>59</v>
      </c>
      <c r="AO12" s="210">
        <v>1</v>
      </c>
      <c r="AP12" s="40" t="s">
        <v>957</v>
      </c>
      <c r="AQ12" s="311" t="s">
        <v>958</v>
      </c>
    </row>
    <row r="13" spans="1:45" ht="162.75" customHeight="1" x14ac:dyDescent="0.25">
      <c r="A13" s="979"/>
      <c r="B13" s="743"/>
      <c r="C13" s="743"/>
      <c r="D13" s="743"/>
      <c r="E13" s="743"/>
      <c r="F13" s="886"/>
      <c r="G13" s="984"/>
      <c r="H13" s="743"/>
      <c r="I13" s="886"/>
      <c r="J13" s="743"/>
      <c r="K13" s="743"/>
      <c r="L13" s="980"/>
      <c r="M13" s="743"/>
      <c r="N13" s="743"/>
      <c r="O13" s="743"/>
      <c r="P13" s="743"/>
      <c r="Q13" s="743"/>
      <c r="R13" s="743"/>
      <c r="S13" s="974"/>
      <c r="T13" s="974"/>
      <c r="U13" s="985"/>
      <c r="V13" s="973"/>
      <c r="W13" s="883"/>
      <c r="X13" s="972"/>
      <c r="Y13" s="883"/>
      <c r="Z13" s="970"/>
      <c r="AA13" s="969"/>
      <c r="AB13" s="971"/>
      <c r="AC13" s="40" t="s">
        <v>959</v>
      </c>
      <c r="AD13" s="40" t="s">
        <v>57</v>
      </c>
      <c r="AE13" s="218">
        <f t="shared" si="0"/>
        <v>0.25</v>
      </c>
      <c r="AF13" s="336" t="s">
        <v>216</v>
      </c>
      <c r="AG13" s="218">
        <f t="shared" si="1"/>
        <v>0.15</v>
      </c>
      <c r="AH13" s="218">
        <f t="shared" si="2"/>
        <v>0.4</v>
      </c>
      <c r="AI13" s="311" t="s">
        <v>41</v>
      </c>
      <c r="AJ13" s="336"/>
      <c r="AK13" s="211">
        <f>+AL12*AH13</f>
        <v>0.18</v>
      </c>
      <c r="AL13" s="212">
        <f>+AL12-AK13</f>
        <v>0.26999999999999996</v>
      </c>
      <c r="AM13" s="966"/>
      <c r="AN13" s="965"/>
      <c r="AO13" s="213">
        <v>2</v>
      </c>
      <c r="AP13" s="40" t="s">
        <v>960</v>
      </c>
      <c r="AQ13" s="311" t="s">
        <v>961</v>
      </c>
    </row>
    <row r="14" spans="1:45" ht="169.5" customHeight="1" x14ac:dyDescent="0.25">
      <c r="A14" s="979"/>
      <c r="B14" s="743"/>
      <c r="C14" s="743"/>
      <c r="D14" s="743"/>
      <c r="E14" s="743"/>
      <c r="F14" s="886"/>
      <c r="G14" s="984"/>
      <c r="H14" s="743"/>
      <c r="I14" s="886"/>
      <c r="J14" s="743"/>
      <c r="K14" s="743"/>
      <c r="L14" s="980"/>
      <c r="M14" s="743"/>
      <c r="N14" s="743"/>
      <c r="O14" s="743"/>
      <c r="P14" s="743"/>
      <c r="Q14" s="743"/>
      <c r="R14" s="743"/>
      <c r="S14" s="974"/>
      <c r="T14" s="974"/>
      <c r="U14" s="985"/>
      <c r="V14" s="973"/>
      <c r="W14" s="883"/>
      <c r="X14" s="972"/>
      <c r="Y14" s="883"/>
      <c r="Z14" s="970"/>
      <c r="AA14" s="969"/>
      <c r="AB14" s="971"/>
      <c r="AC14" s="40" t="s">
        <v>962</v>
      </c>
      <c r="AD14" s="40" t="s">
        <v>57</v>
      </c>
      <c r="AE14" s="218">
        <f t="shared" si="0"/>
        <v>0.25</v>
      </c>
      <c r="AF14" s="336" t="s">
        <v>216</v>
      </c>
      <c r="AG14" s="218">
        <f t="shared" si="1"/>
        <v>0.15</v>
      </c>
      <c r="AH14" s="218">
        <v>0</v>
      </c>
      <c r="AI14" s="311" t="s">
        <v>24</v>
      </c>
      <c r="AJ14" s="336" t="s">
        <v>963</v>
      </c>
      <c r="AK14" s="211">
        <f>+AL13*AH14</f>
        <v>0</v>
      </c>
      <c r="AL14" s="212">
        <f>+AL13-AK14</f>
        <v>0.26999999999999996</v>
      </c>
      <c r="AM14" s="966"/>
      <c r="AN14" s="965"/>
      <c r="AO14" s="213">
        <v>3</v>
      </c>
      <c r="AP14" s="40" t="s">
        <v>964</v>
      </c>
      <c r="AQ14" s="371" t="s">
        <v>945</v>
      </c>
    </row>
    <row r="15" spans="1:45" ht="210" customHeight="1" x14ac:dyDescent="0.25">
      <c r="A15" s="987" t="s">
        <v>51</v>
      </c>
      <c r="B15" s="743" t="s">
        <v>106</v>
      </c>
      <c r="C15" s="743" t="s">
        <v>1212</v>
      </c>
      <c r="D15" s="743" t="s">
        <v>79</v>
      </c>
      <c r="E15" s="743" t="s">
        <v>36</v>
      </c>
      <c r="F15" s="975" t="s">
        <v>965</v>
      </c>
      <c r="G15" s="988" t="s">
        <v>1302</v>
      </c>
      <c r="H15" s="743" t="s">
        <v>1219</v>
      </c>
      <c r="I15" s="743" t="s">
        <v>967</v>
      </c>
      <c r="J15" s="743" t="s">
        <v>33</v>
      </c>
      <c r="K15" s="975">
        <v>1</v>
      </c>
      <c r="L15" s="980">
        <f>IF(J15="Diaria",+(K15/360),IF(J15="Semanal",+(K15/52),IF(J15="Mensual",+(K15/12),IF(J15="Bimestral",+(K15/6),IF(J15="Trimestral",+(K15/4),IF(J15="Semestral",+(K15/2),IF(J15="Anual",+(K15/1),"")))))))</f>
        <v>2.7777777777777779E-3</v>
      </c>
      <c r="M15" s="743" t="s">
        <v>86</v>
      </c>
      <c r="N15" s="74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1</v>
      </c>
      <c r="O15" s="743" t="s">
        <v>73</v>
      </c>
      <c r="P15" s="743">
        <f>IF(O15="Menor al 1% del patrimonio de la Lotería de Bogotá",20%,IF(O15="Entre el 1% y el 3% del patrimonio de la Lotería de Bogotá",40%,IF(O15="Entre el 3% y el 6% del patrimonio de la Lotería de Bogotá",60%,IF(O15="Entre el 6% y el 10% del patrimonio de la Lotería de Bogotá",80%,IF(O15="Mayor al 10% del patrimonio de la Lotería de Bogotá",100%,IF(O15="NA",0%,""))))))</f>
        <v>0</v>
      </c>
      <c r="Q15" s="743" t="s">
        <v>73</v>
      </c>
      <c r="R15" s="743">
        <f>IF(Q15="Menor al 1% del patrimonio de la Lotería de Bogotá",20%,IF(Q15="Entre el 1% y el 3% del patrimonio de la Lotería de Bogotá",40%,IF(Q15="Entre el 3% y el 6% del patrimonio de la Lotería de Bogotá",60%,IF(Q15="Entre el 6% y el 10% del patrimonio de la Lotería de Bogotá",80%,IF(Q15="Mayor al 10% del patrimonio de la Lotería de Bogotá",100%,IF(Q15="NA",0%,""))))))</f>
        <v>0</v>
      </c>
      <c r="S15" s="974" t="s">
        <v>60</v>
      </c>
      <c r="T15" s="974" t="s">
        <v>73</v>
      </c>
      <c r="U15" s="985">
        <f>+MAX(N15,P15,R15)</f>
        <v>1</v>
      </c>
      <c r="V15" s="973" t="str">
        <f>IF(L15&lt;=20%,"Muy baja",IF(L15&lt;=40%,"Baja",IF(L15&lt;=60%,"Media",IF(L15&lt;=80%,"Alta",IF(L15&lt;=100%,"Muy alta",IF(L15&gt;=100%,"Muy alta",""))))))</f>
        <v>Muy baja</v>
      </c>
      <c r="W15" s="883">
        <f>+IFERROR(VLOOKUP(V15,[13]Fórmula!$F$1:$G$6,2,FALSE),"")</f>
        <v>0.2</v>
      </c>
      <c r="X15" s="977" t="str">
        <f>IF(U15=20%,"Leve",IF(U15=40%,"Menor",IF(U15=60%,"Moderado",IF(U15=80%,"Mayor",IF(U15=100%,"Catastrófico","")))))</f>
        <v>Catastrófico</v>
      </c>
      <c r="Y15" s="978">
        <f>+IFERROR(VLOOKUP(X15,[13]Fórmula!$H$1:$I$6,2,FALSE),"")</f>
        <v>1</v>
      </c>
      <c r="Z15" s="976" t="str">
        <f>+IFERROR(VLOOKUP(V15&amp;X15,[13]Fórmula!$C$2:$D$26,2,FALSE),"")</f>
        <v>Extremo</v>
      </c>
      <c r="AA15" s="969">
        <f>IF(Z15="Bajo",25%,IF(Z15="Moderado",50%,IF(Z15="Alto",75%,IF(Z15="Extremo",100%,""))))</f>
        <v>1</v>
      </c>
      <c r="AB15" s="975" t="s">
        <v>968</v>
      </c>
      <c r="AC15" s="271" t="s">
        <v>1204</v>
      </c>
      <c r="AD15" s="40" t="s">
        <v>57</v>
      </c>
      <c r="AE15" s="218">
        <f t="shared" si="0"/>
        <v>0.25</v>
      </c>
      <c r="AF15" s="336" t="s">
        <v>216</v>
      </c>
      <c r="AG15" s="218">
        <f t="shared" si="1"/>
        <v>0.15</v>
      </c>
      <c r="AH15" s="218">
        <f t="shared" ref="AH15:AH19" si="6">+AG15+AE15</f>
        <v>0.4</v>
      </c>
      <c r="AI15" s="311" t="s">
        <v>24</v>
      </c>
      <c r="AJ15" s="336" t="s">
        <v>969</v>
      </c>
      <c r="AK15" s="211">
        <f>+AA15*AH15</f>
        <v>0.4</v>
      </c>
      <c r="AL15" s="212">
        <f>+AA15-AK15</f>
        <v>0.6</v>
      </c>
      <c r="AM15" s="966" t="str">
        <f>+IF(C16="Corrupción","Moderado",IF(C16&lt;=25%,"Bajo",IF(C16&lt;=50%,"Moderado",IF(C16&lt;=75%,"Alto",IF(C16&gt;75%,"Extremo","")))))</f>
        <v>Bajo</v>
      </c>
      <c r="AN15" s="965" t="s">
        <v>59</v>
      </c>
      <c r="AO15" s="214"/>
      <c r="AP15" s="336"/>
      <c r="AQ15" s="311" t="s">
        <v>961</v>
      </c>
    </row>
    <row r="16" spans="1:45" ht="197.25" customHeight="1" thickBot="1" x14ac:dyDescent="0.3">
      <c r="A16" s="987"/>
      <c r="B16" s="743"/>
      <c r="C16" s="743"/>
      <c r="D16" s="743"/>
      <c r="E16" s="743"/>
      <c r="F16" s="975"/>
      <c r="G16" s="988"/>
      <c r="H16" s="743"/>
      <c r="I16" s="743"/>
      <c r="J16" s="743"/>
      <c r="K16" s="975"/>
      <c r="L16" s="980"/>
      <c r="M16" s="743"/>
      <c r="N16" s="743"/>
      <c r="O16" s="743"/>
      <c r="P16" s="743"/>
      <c r="Q16" s="743"/>
      <c r="R16" s="743"/>
      <c r="S16" s="974"/>
      <c r="T16" s="974"/>
      <c r="U16" s="985"/>
      <c r="V16" s="973"/>
      <c r="W16" s="883"/>
      <c r="X16" s="977"/>
      <c r="Y16" s="978"/>
      <c r="Z16" s="976"/>
      <c r="AA16" s="969"/>
      <c r="AB16" s="975"/>
      <c r="AC16" s="271" t="s">
        <v>1205</v>
      </c>
      <c r="AD16" s="262" t="s">
        <v>57</v>
      </c>
      <c r="AE16" s="584">
        <f t="shared" si="0"/>
        <v>0.25</v>
      </c>
      <c r="AF16" s="264" t="s">
        <v>216</v>
      </c>
      <c r="AG16" s="584">
        <f t="shared" si="1"/>
        <v>0.15</v>
      </c>
      <c r="AH16" s="220">
        <f t="shared" si="6"/>
        <v>0.4</v>
      </c>
      <c r="AI16" s="311" t="s">
        <v>24</v>
      </c>
      <c r="AJ16" s="336" t="s">
        <v>969</v>
      </c>
      <c r="AK16" s="215">
        <f>+AL15*AH16</f>
        <v>0.24</v>
      </c>
      <c r="AL16" s="216">
        <f>+AL15-AK16</f>
        <v>0.36</v>
      </c>
      <c r="AM16" s="967"/>
      <c r="AN16" s="968"/>
      <c r="AO16" s="217"/>
      <c r="AP16" s="157"/>
      <c r="AQ16" s="363" t="s">
        <v>961</v>
      </c>
    </row>
    <row r="17" spans="1:43" ht="120" customHeight="1" thickBot="1" x14ac:dyDescent="0.3">
      <c r="A17" s="987"/>
      <c r="B17" s="743"/>
      <c r="C17" s="743"/>
      <c r="D17" s="743"/>
      <c r="E17" s="743"/>
      <c r="F17" s="975"/>
      <c r="G17" s="988"/>
      <c r="H17" s="743"/>
      <c r="I17" s="743"/>
      <c r="J17" s="743"/>
      <c r="K17" s="975"/>
      <c r="L17" s="980"/>
      <c r="M17" s="743"/>
      <c r="N17" s="311"/>
      <c r="O17" s="743"/>
      <c r="P17" s="311"/>
      <c r="Q17" s="743"/>
      <c r="R17" s="311"/>
      <c r="S17" s="974"/>
      <c r="T17" s="974"/>
      <c r="U17" s="577"/>
      <c r="V17" s="973"/>
      <c r="W17" s="572"/>
      <c r="X17" s="977"/>
      <c r="Y17" s="580"/>
      <c r="Z17" s="976"/>
      <c r="AA17" s="575"/>
      <c r="AB17" s="975"/>
      <c r="AC17" s="271" t="s">
        <v>1220</v>
      </c>
      <c r="AD17" s="40" t="s">
        <v>22</v>
      </c>
      <c r="AE17" s="218">
        <f t="shared" si="0"/>
        <v>0.1</v>
      </c>
      <c r="AF17" s="336" t="s">
        <v>216</v>
      </c>
      <c r="AG17" s="218">
        <f t="shared" ref="AG17" si="7">IF(AF17="Manual",15%,IF(AF17="Automático",25%,""))</f>
        <v>0.15</v>
      </c>
      <c r="AH17" s="565"/>
      <c r="AI17" s="564"/>
      <c r="AJ17" s="566"/>
      <c r="AK17" s="567"/>
      <c r="AL17" s="568"/>
      <c r="AM17" s="569"/>
      <c r="AN17" s="570"/>
      <c r="AO17" s="571"/>
      <c r="AP17" s="264" t="s">
        <v>1206</v>
      </c>
      <c r="AQ17" s="363"/>
    </row>
    <row r="18" spans="1:43" ht="150.75" customHeight="1" thickBot="1" x14ac:dyDescent="0.3">
      <c r="A18" s="586" t="s">
        <v>218</v>
      </c>
      <c r="B18" s="603" t="s">
        <v>106</v>
      </c>
      <c r="C18" s="431" t="s">
        <v>92</v>
      </c>
      <c r="D18" s="431" t="s">
        <v>79</v>
      </c>
      <c r="E18" s="431" t="s">
        <v>36</v>
      </c>
      <c r="F18" s="594" t="s">
        <v>598</v>
      </c>
      <c r="G18" s="431" t="s">
        <v>599</v>
      </c>
      <c r="H18" s="431" t="s">
        <v>600</v>
      </c>
      <c r="I18" s="594" t="s">
        <v>601</v>
      </c>
      <c r="J18" s="431" t="s">
        <v>66</v>
      </c>
      <c r="K18" s="431">
        <v>1</v>
      </c>
      <c r="L18" s="585">
        <v>2.7777777777777779E-3</v>
      </c>
      <c r="M18" s="431" t="s">
        <v>30</v>
      </c>
      <c r="N18" s="431">
        <f t="shared" ref="N18:N22" si="8">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431" t="s">
        <v>64</v>
      </c>
      <c r="P18" s="431">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431" t="s">
        <v>73</v>
      </c>
      <c r="R18" s="431">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433" t="s">
        <v>60</v>
      </c>
      <c r="T18" s="446" t="s">
        <v>45</v>
      </c>
      <c r="U18" s="446">
        <f t="shared" ref="U18:U21" si="9">+MAX(N18,P18,R18)</f>
        <v>0.6</v>
      </c>
      <c r="V18" s="450" t="str">
        <f>IF(L18&lt;=20%,"Muy baja",IF(L18&lt;=40%,"Baja",IF(L18&lt;=60%,"Media",IF(L18&lt;=80%,"Alta",IF(L18&lt;=100%,"Muy alta",IF(L18&gt;=100%,"Muy alta",""))))))</f>
        <v>Muy baja</v>
      </c>
      <c r="W18" s="469">
        <f>+IFERROR(VLOOKUP(V18,Fórmula!$F$1:$G$6,2,FALSE),"")</f>
        <v>0.2</v>
      </c>
      <c r="X18" s="447" t="str">
        <f>IF(U18=20%,"Leve",IF(U18=40%,"Menor",IF(U18=60%,"Moderado",IF(U18=80%,"Mayor",IF(U18=100%,"Catastrófico","")))))</f>
        <v>Moderado</v>
      </c>
      <c r="Y18" s="300" t="s">
        <v>56</v>
      </c>
      <c r="Z18" s="278" t="str">
        <f>+IFERROR(VLOOKUP(V18&amp;X18,Fórmula!$C$2:$D$26,2,FALSE),"")</f>
        <v>Moderado</v>
      </c>
      <c r="AA18" s="300" t="s">
        <v>56</v>
      </c>
      <c r="AB18" s="58" t="s">
        <v>603</v>
      </c>
      <c r="AC18" s="58" t="s">
        <v>1221</v>
      </c>
      <c r="AD18" s="50" t="s">
        <v>57</v>
      </c>
      <c r="AE18" s="22">
        <f t="shared" si="0"/>
        <v>0.25</v>
      </c>
      <c r="AF18" s="307" t="s">
        <v>216</v>
      </c>
      <c r="AG18" s="22">
        <f t="shared" si="1"/>
        <v>0.15</v>
      </c>
      <c r="AH18" s="22">
        <f t="shared" si="6"/>
        <v>0.4</v>
      </c>
      <c r="AI18" s="285" t="s">
        <v>24</v>
      </c>
      <c r="AJ18" s="307" t="s">
        <v>643</v>
      </c>
      <c r="AK18" s="307" t="s">
        <v>643</v>
      </c>
      <c r="AL18" s="368">
        <v>0.3</v>
      </c>
      <c r="AM18" s="343" t="s">
        <v>56</v>
      </c>
      <c r="AN18" s="535" t="s">
        <v>59</v>
      </c>
      <c r="AO18" s="528">
        <v>1</v>
      </c>
      <c r="AP18" s="524" t="s">
        <v>604</v>
      </c>
      <c r="AQ18" s="529" t="s">
        <v>157</v>
      </c>
    </row>
    <row r="19" spans="1:43" ht="178.5" customHeight="1" x14ac:dyDescent="0.25">
      <c r="A19" s="448" t="s">
        <v>218</v>
      </c>
      <c r="B19" s="296" t="s">
        <v>106</v>
      </c>
      <c r="C19" s="296" t="s">
        <v>109</v>
      </c>
      <c r="D19" s="296" t="s">
        <v>35</v>
      </c>
      <c r="E19" s="296" t="s">
        <v>80</v>
      </c>
      <c r="F19" s="29" t="s">
        <v>970</v>
      </c>
      <c r="G19" s="44" t="s">
        <v>971</v>
      </c>
      <c r="H19" s="591" t="s">
        <v>972</v>
      </c>
      <c r="I19" s="591" t="s">
        <v>973</v>
      </c>
      <c r="J19" s="296" t="s">
        <v>33</v>
      </c>
      <c r="K19" s="296">
        <v>72</v>
      </c>
      <c r="L19" s="471">
        <f>IF(J19="Diaria",+(K19/360),IF(J19="Mensual",+(K19/12),IF(J19="Bimestral",+(K19/6),IF(J19="Trimestral",+(K19/4),IF(J19="Semestral",+(K19/2),IF(J19="Anual",+(K19/1),""))))))</f>
        <v>0.2</v>
      </c>
      <c r="M19" s="296" t="s">
        <v>73</v>
      </c>
      <c r="N19" s="296">
        <f t="shared" si="8"/>
        <v>0</v>
      </c>
      <c r="O19" s="296" t="s">
        <v>64</v>
      </c>
      <c r="P19" s="296">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0.6</v>
      </c>
      <c r="Q19" s="296" t="s">
        <v>73</v>
      </c>
      <c r="R19" s="296">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291" t="s">
        <v>72</v>
      </c>
      <c r="T19" s="381" t="s">
        <v>28</v>
      </c>
      <c r="U19" s="381">
        <f t="shared" si="9"/>
        <v>0.6</v>
      </c>
      <c r="V19" s="587" t="str">
        <f>IF(L19&lt;=20%,"Muy baja",IF(L19&lt;=40%,"Baja",IF(L19&lt;=60%,"Media",IF(L19&lt;=80%,"Alta",IF(L19&lt;=100%,"Muy alta",IF(L19&gt;=100%,"Muy alta",""))))))</f>
        <v>Muy baja</v>
      </c>
      <c r="W19" s="605">
        <f>+IFERROR(VLOOKUP(V19,[5]Fórmula!$F$1:$G$6,2,FALSE),"")</f>
        <v>0.2</v>
      </c>
      <c r="X19" s="588" t="str">
        <f>IF(U19=20%,"Leve",IF(U19=40%,"Menor",IF(U19=60%,"Moderado",IF(U19=80%,"Mayor",IF(U19=100%,"Catastrófico","")))))</f>
        <v>Moderado</v>
      </c>
      <c r="Y19" s="479">
        <f>+IFERROR(VLOOKUP(X19,[5]Fórmula!$H$1:$I$6,2,FALSE),"")</f>
        <v>0.6</v>
      </c>
      <c r="Z19" s="449" t="str">
        <f>+IFERROR(VLOOKUP(V19&amp;X19,[5]Fórmula!$C$2:$D$26,2,FALSE),"")</f>
        <v>Moderado</v>
      </c>
      <c r="AA19" s="479">
        <f>IF(Z19="Bajo",25%,IF(Z19="Moderado",50%,IF(Z19="Alto",75%,IF(Z19="Extremo",100%,""))))</f>
        <v>0.5</v>
      </c>
      <c r="AB19" s="590" t="s">
        <v>974</v>
      </c>
      <c r="AC19" s="451" t="s">
        <v>1222</v>
      </c>
      <c r="AD19" s="50" t="s">
        <v>57</v>
      </c>
      <c r="AE19" s="455">
        <f t="shared" si="0"/>
        <v>0.25</v>
      </c>
      <c r="AF19" s="307" t="s">
        <v>216</v>
      </c>
      <c r="AG19" s="455">
        <f t="shared" si="1"/>
        <v>0.15</v>
      </c>
      <c r="AH19" s="455">
        <f t="shared" si="6"/>
        <v>0.4</v>
      </c>
      <c r="AI19" s="285" t="s">
        <v>24</v>
      </c>
      <c r="AJ19" s="307" t="s">
        <v>712</v>
      </c>
      <c r="AK19" s="307" t="s">
        <v>712</v>
      </c>
      <c r="AM19" s="278" t="str">
        <f>+IF(B19="Corrupción","Moderado",IF(AL19&lt;=25%,"Bajo",IF(AL19&lt;=50%,"Moderado",IF(AL19&lt;=75%,"Alto",IF(AL19&gt;75%,"Extremo","")))))</f>
        <v>Bajo</v>
      </c>
      <c r="AN19" s="291" t="s">
        <v>59</v>
      </c>
      <c r="AO19" s="84"/>
      <c r="AP19" s="84" t="s">
        <v>975</v>
      </c>
      <c r="AQ19" s="529" t="s">
        <v>157</v>
      </c>
    </row>
    <row r="20" spans="1:43" ht="210" customHeight="1" x14ac:dyDescent="0.25">
      <c r="A20" s="574" t="s">
        <v>51</v>
      </c>
      <c r="B20" s="311" t="s">
        <v>106</v>
      </c>
      <c r="C20" s="311" t="s">
        <v>1294</v>
      </c>
      <c r="D20" s="311" t="s">
        <v>79</v>
      </c>
      <c r="E20" s="311" t="s">
        <v>36</v>
      </c>
      <c r="F20" s="540" t="s">
        <v>965</v>
      </c>
      <c r="G20" s="628" t="s">
        <v>1303</v>
      </c>
      <c r="H20" s="311" t="s">
        <v>1295</v>
      </c>
      <c r="I20" s="336" t="s">
        <v>967</v>
      </c>
      <c r="J20" s="311" t="s">
        <v>33</v>
      </c>
      <c r="K20" s="540">
        <v>1</v>
      </c>
      <c r="L20" s="573">
        <f>IF(J20="Diaria",+(K20/360),IF(J20="Semanal",+(K20/52),IF(J20="Mensual",+(K20/12),IF(J20="Bimestral",+(K20/6),IF(J20="Trimestral",+(K20/4),IF(J20="Semestral",+(K20/2),IF(J20="Anual",+(K20/1),"")))))))</f>
        <v>2.7777777777777779E-3</v>
      </c>
      <c r="M20" s="311" t="s">
        <v>86</v>
      </c>
      <c r="N20" s="311">
        <f t="shared" si="8"/>
        <v>1</v>
      </c>
      <c r="O20" s="311" t="s">
        <v>73</v>
      </c>
      <c r="P20" s="311">
        <f>IF(O20="Menor al 1% del patrimonio de la Lotería de Bogotá",20%,IF(O20="Entre el 1% y el 3% del patrimonio de la Lotería de Bogotá",40%,IF(O20="Entre el 3% y el 6% del patrimonio de la Lotería de Bogotá",60%,IF(O20="Entre el 6% y el 10% del patrimonio de la Lotería de Bogotá",80%,IF(O20="Mayor al 10% del patrimonio de la Lotería de Bogotá",100%,IF(O20="NA",0%,""))))))</f>
        <v>0</v>
      </c>
      <c r="Q20" s="311" t="s">
        <v>73</v>
      </c>
      <c r="R20" s="311">
        <f>IF(Q20="Menor al 1% del patrimonio de la Lotería de Bogotá",20%,IF(Q20="Entre el 1% y el 3% del patrimonio de la Lotería de Bogotá",40%,IF(Q20="Entre el 3% y el 6% del patrimonio de la Lotería de Bogotá",60%,IF(Q20="Entre el 6% y el 10% del patrimonio de la Lotería de Bogotá",80%,IF(Q20="Mayor al 10% del patrimonio de la Lotería de Bogotá",100%,IF(Q20="NA",0%,""))))))</f>
        <v>0</v>
      </c>
      <c r="S20" s="576" t="s">
        <v>60</v>
      </c>
      <c r="T20" s="291" t="s">
        <v>61</v>
      </c>
      <c r="U20" s="577">
        <f t="shared" si="9"/>
        <v>1</v>
      </c>
      <c r="V20" s="293" t="str">
        <f>IF(L20&lt;=20%,"Muy baja",IF(L20&lt;=40%,"Baja",IF(L20&lt;=60%,"Media",IF(L20&lt;=80%,"Alta",IF(L20&lt;=100%,"Muy alta",IF(L20&gt;=100%,"Muy alta",""))))))</f>
        <v>Muy baja</v>
      </c>
      <c r="W20" s="472">
        <f>+IFERROR(VLOOKUP(V20,[5]Fórmula!$F$1:$G$6,2,FALSE),"")</f>
        <v>0.2</v>
      </c>
      <c r="X20" s="293" t="s">
        <v>21</v>
      </c>
      <c r="Y20" s="472">
        <f>+IFERROR(VLOOKUP(X20,[5]Fórmula!$H$1:$I$6,2,FALSE),"")</f>
        <v>0.2</v>
      </c>
      <c r="Z20" s="602" t="str">
        <f>+IFERROR(VLOOKUP(V20&amp;X20,[5]Fórmula!$C$2:$D$26,2,FALSE),"")</f>
        <v>Bajo</v>
      </c>
      <c r="AA20" s="575">
        <f>IF(Z20="Bajo",25%,IF(Z20="Moderado",50%,IF(Z20="Alto",75%,IF(Z20="Extremo",100%,""))))</f>
        <v>0.25</v>
      </c>
      <c r="AB20" s="83"/>
      <c r="AC20" s="271" t="s">
        <v>1223</v>
      </c>
      <c r="AD20" s="40" t="s">
        <v>57</v>
      </c>
      <c r="AE20" s="218">
        <f t="shared" ref="AE20" si="10">IF(AD20="Preventivo",25%,IF(AD20="Detectivo",15%,IF(AD20="Correctivo",10%,"")))</f>
        <v>0.25</v>
      </c>
      <c r="AF20" s="336" t="s">
        <v>216</v>
      </c>
      <c r="AG20" s="218">
        <f t="shared" ref="AG20" si="11">IF(AF20="Manual",15%,IF(AF20="Automático",25%,""))</f>
        <v>0.15</v>
      </c>
      <c r="AH20" s="218">
        <f t="shared" ref="AH20" si="12">+AG20+AE20</f>
        <v>0.4</v>
      </c>
      <c r="AI20" s="311" t="s">
        <v>24</v>
      </c>
      <c r="AJ20" s="579" t="s">
        <v>1224</v>
      </c>
      <c r="AK20" s="211">
        <f>+AA20*AH20</f>
        <v>0.1</v>
      </c>
      <c r="AL20" s="212">
        <f>+AA20-AK20</f>
        <v>0.15</v>
      </c>
      <c r="AM20" s="578" t="str">
        <f>+IF(B20="Corrupción","Moderado",IF(AL20&lt;=25%,"Bajo",IF(AL20&lt;=50%,"Moderado",IF(AL20&lt;=75%,"Alto",IF(AL20&gt;75%,"Extremo","")))))</f>
        <v>Bajo</v>
      </c>
      <c r="AN20" s="576" t="s">
        <v>59</v>
      </c>
      <c r="AO20" s="214"/>
      <c r="AP20" s="336"/>
      <c r="AQ20" s="311"/>
    </row>
    <row r="21" spans="1:43" ht="210" customHeight="1" x14ac:dyDescent="0.25">
      <c r="A21" s="604" t="s">
        <v>51</v>
      </c>
      <c r="B21" s="311" t="s">
        <v>106</v>
      </c>
      <c r="C21" s="311" t="s">
        <v>1294</v>
      </c>
      <c r="D21" s="311" t="s">
        <v>79</v>
      </c>
      <c r="E21" s="311" t="s">
        <v>36</v>
      </c>
      <c r="F21" s="540" t="s">
        <v>965</v>
      </c>
      <c r="G21" s="628" t="s">
        <v>1304</v>
      </c>
      <c r="H21" s="311" t="s">
        <v>1296</v>
      </c>
      <c r="I21" s="336" t="s">
        <v>967</v>
      </c>
      <c r="J21" s="311" t="s">
        <v>33</v>
      </c>
      <c r="K21" s="540">
        <v>1</v>
      </c>
      <c r="L21" s="573">
        <f>IF(J21="Diaria",+(K21/360),IF(J21="Semanal",+(K21/52),IF(J21="Mensual",+(K21/12),IF(J21="Bimestral",+(K21/6),IF(J21="Trimestral",+(K21/4),IF(J21="Semestral",+(K21/2),IF(J21="Anual",+(K21/1),"")))))))</f>
        <v>2.7777777777777779E-3</v>
      </c>
      <c r="M21" s="311" t="s">
        <v>86</v>
      </c>
      <c r="N21" s="311">
        <f t="shared" si="8"/>
        <v>1</v>
      </c>
      <c r="O21" s="311" t="s">
        <v>73</v>
      </c>
      <c r="P21" s="311">
        <f>IF(O21="Menor al 1% del patrimonio de la Lotería de Bogotá",20%,IF(O21="Entre el 1% y el 3% del patrimonio de la Lotería de Bogotá",40%,IF(O21="Entre el 3% y el 6% del patrimonio de la Lotería de Bogotá",60%,IF(O21="Entre el 6% y el 10% del patrimonio de la Lotería de Bogotá",80%,IF(O21="Mayor al 10% del patrimonio de la Lotería de Bogotá",100%,IF(O21="NA",0%,""))))))</f>
        <v>0</v>
      </c>
      <c r="Q21" s="311" t="s">
        <v>73</v>
      </c>
      <c r="R21" s="311">
        <f>IF(Q21="Menor al 1% del patrimonio de la Lotería de Bogotá",20%,IF(Q21="Entre el 1% y el 3% del patrimonio de la Lotería de Bogotá",40%,IF(Q21="Entre el 3% y el 6% del patrimonio de la Lotería de Bogotá",60%,IF(Q21="Entre el 6% y el 10% del patrimonio de la Lotería de Bogotá",80%,IF(Q21="Mayor al 10% del patrimonio de la Lotería de Bogotá",100%,IF(Q21="NA",0%,""))))))</f>
        <v>0</v>
      </c>
      <c r="S21" s="589" t="s">
        <v>60</v>
      </c>
      <c r="T21" s="291" t="s">
        <v>61</v>
      </c>
      <c r="U21" s="577">
        <f t="shared" si="9"/>
        <v>1</v>
      </c>
      <c r="V21" s="293" t="str">
        <f>IF(L21&lt;=20%,"Muy baja",IF(L21&lt;=40%,"Baja",IF(L21&lt;=60%,"Media",IF(L21&lt;=80%,"Alta",IF(L21&lt;=100%,"Muy alta",IF(L21&gt;=100%,"Muy alta",""))))))</f>
        <v>Muy baja</v>
      </c>
      <c r="W21" s="472">
        <f>+IFERROR(VLOOKUP(V21,[5]Fórmula!$F$1:$G$6,2,FALSE),"")</f>
        <v>0.2</v>
      </c>
      <c r="X21" s="293" t="s">
        <v>21</v>
      </c>
      <c r="Y21" s="472">
        <f>+IFERROR(VLOOKUP(X21,[5]Fórmula!$H$1:$I$6,2,FALSE),"")</f>
        <v>0.2</v>
      </c>
      <c r="Z21" s="602" t="str">
        <f>+IFERROR(VLOOKUP(V21&amp;X21,[5]Fórmula!$C$2:$D$26,2,FALSE),"")</f>
        <v>Bajo</v>
      </c>
      <c r="AA21" s="575">
        <f>IF(Z21="Bajo",25%,IF(Z21="Moderado",50%,IF(Z21="Alto",75%,IF(Z21="Extremo",100%,""))))</f>
        <v>0.25</v>
      </c>
      <c r="AB21" s="83"/>
      <c r="AC21" s="271" t="s">
        <v>1271</v>
      </c>
      <c r="AD21" s="40" t="s">
        <v>57</v>
      </c>
      <c r="AE21" s="218">
        <f t="shared" ref="AE21:AE22" si="13">IF(AD21="Preventivo",25%,IF(AD21="Detectivo",15%,IF(AD21="Correctivo",10%,"")))</f>
        <v>0.25</v>
      </c>
      <c r="AF21" s="336" t="s">
        <v>216</v>
      </c>
      <c r="AG21" s="218">
        <f t="shared" ref="AG21:AG22" si="14">IF(AF21="Manual",15%,IF(AF21="Automático",25%,""))</f>
        <v>0.15</v>
      </c>
      <c r="AH21" s="218">
        <f t="shared" ref="AH21:AH22" si="15">+AG21+AE21</f>
        <v>0.4</v>
      </c>
      <c r="AI21" s="311" t="s">
        <v>24</v>
      </c>
      <c r="AJ21" s="336" t="s">
        <v>1270</v>
      </c>
      <c r="AK21" s="211">
        <f>+AA21*AH21</f>
        <v>0.1</v>
      </c>
      <c r="AL21" s="212">
        <f>+AA21-AK21</f>
        <v>0.15</v>
      </c>
      <c r="AM21" s="578" t="s">
        <v>170</v>
      </c>
      <c r="AN21" s="576" t="s">
        <v>59</v>
      </c>
      <c r="AO21" s="214"/>
      <c r="AP21" s="336"/>
      <c r="AQ21" s="311"/>
    </row>
    <row r="22" spans="1:43" s="621" customFormat="1" ht="409.5" x14ac:dyDescent="0.2">
      <c r="A22" s="606" t="s">
        <v>51</v>
      </c>
      <c r="B22" s="29" t="s">
        <v>1281</v>
      </c>
      <c r="C22" s="29" t="s">
        <v>58</v>
      </c>
      <c r="D22" s="29" t="s">
        <v>79</v>
      </c>
      <c r="E22" s="29" t="s">
        <v>80</v>
      </c>
      <c r="F22" s="41" t="s">
        <v>1278</v>
      </c>
      <c r="G22" s="185" t="s">
        <v>534</v>
      </c>
      <c r="H22" s="626" t="s">
        <v>1279</v>
      </c>
      <c r="I22" s="41" t="s">
        <v>1280</v>
      </c>
      <c r="J22" s="607" t="s">
        <v>95</v>
      </c>
      <c r="K22" s="608">
        <v>1</v>
      </c>
      <c r="L22" s="609">
        <f>IF(J22="Diaria",+(K22/360),IF(J22="Mensual",+(K22/12),IF(J22="Bimestral",+(K22/6),IF(J22="Trimestral",+(K22/4),IF(J22="Semestral",+(K22/2),IF(J22="Anual",+(K22/1),""))))))</f>
        <v>0.5</v>
      </c>
      <c r="M22" s="608" t="s">
        <v>47</v>
      </c>
      <c r="N22" s="592">
        <f t="shared" si="8"/>
        <v>0.4</v>
      </c>
      <c r="O22" s="610" t="s">
        <v>76</v>
      </c>
      <c r="P22" s="592" t="str">
        <f t="shared" ref="P22" si="16">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
      </c>
      <c r="Q22" s="608" t="s">
        <v>73</v>
      </c>
      <c r="R22" s="592">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611" t="s">
        <v>60</v>
      </c>
      <c r="T22" s="611" t="s">
        <v>73</v>
      </c>
      <c r="U22" s="612">
        <f>+MAX(N22,P22,R22)</f>
        <v>0.4</v>
      </c>
      <c r="V22" s="613" t="str">
        <f>IF(L22&lt;=20%,"Muy baja",IF(L22&lt;=40%,"Baja",IF(L22&lt;=60%,"Media",IF(L22&lt;=80%,"Alta",IF(L22&lt;=100%,"Muy alta",IF(L22&gt;=100%,"Muy alta",""))))))</f>
        <v>Media</v>
      </c>
      <c r="W22" s="614">
        <f>+IFERROR(VLOOKUP(V22,[3]Fórmula!$F$1:$G$6,2,FALSE),"")</f>
        <v>0.6</v>
      </c>
      <c r="X22" s="615" t="s">
        <v>56</v>
      </c>
      <c r="Y22" s="614">
        <f>+IFERROR(VLOOKUP(X22,[3]Fórmula!$H$1:$I$6,2,FALSE),"")</f>
        <v>0.6</v>
      </c>
      <c r="Z22" s="615" t="str">
        <f>+IFERROR(VLOOKUP(V22&amp;X22,[3]Fórmula!$C$2:$D$26,2,FALSE),"")</f>
        <v>Moderado</v>
      </c>
      <c r="AA22" s="616">
        <f>IF(Z22="Bajo",25%,IF(Z22="Moderado",50%,IF(Z22="Alto",75%,IF(Z22="Extremo",100%,""))))</f>
        <v>0.5</v>
      </c>
      <c r="AB22" s="617"/>
      <c r="AC22" s="607" t="s">
        <v>1328</v>
      </c>
      <c r="AD22" s="41" t="s">
        <v>57</v>
      </c>
      <c r="AE22" s="593">
        <f t="shared" si="13"/>
        <v>0.25</v>
      </c>
      <c r="AF22" s="41" t="s">
        <v>216</v>
      </c>
      <c r="AG22" s="593">
        <f t="shared" si="14"/>
        <v>0.15</v>
      </c>
      <c r="AH22" s="593">
        <f t="shared" si="15"/>
        <v>0.4</v>
      </c>
      <c r="AI22" s="41" t="s">
        <v>217</v>
      </c>
      <c r="AJ22" s="41" t="s">
        <v>24</v>
      </c>
      <c r="AK22" s="41" t="s">
        <v>1329</v>
      </c>
      <c r="AL22" s="29">
        <f>+AA22*AH22</f>
        <v>0.2</v>
      </c>
      <c r="AM22" s="618">
        <f>+AA22-AL22</f>
        <v>0.3</v>
      </c>
      <c r="AN22" s="619" t="str">
        <f>IF(AM22&lt;=25%,"Bajo",IF(AM22&lt;=50%,"Moderado",IF(AM22&lt;=75%,"Alto",IF(AM22&gt;75%,"Extremo",""))))</f>
        <v>Moderado</v>
      </c>
      <c r="AO22" s="620" t="s">
        <v>59</v>
      </c>
      <c r="AP22" s="185"/>
      <c r="AQ22" s="47"/>
    </row>
  </sheetData>
  <sheetProtection formatCells="0" formatColumns="0" formatRows="0"/>
  <mergeCells count="135">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 ref="K15:K17"/>
    <mergeCell ref="J15:J17"/>
    <mergeCell ref="L15:L17"/>
    <mergeCell ref="M15:M17"/>
    <mergeCell ref="O15:O17"/>
    <mergeCell ref="Q15:Q17"/>
    <mergeCell ref="S15:S17"/>
    <mergeCell ref="F5:F8"/>
    <mergeCell ref="H5:H8"/>
    <mergeCell ref="I5:I8"/>
    <mergeCell ref="J5:J8"/>
    <mergeCell ref="K5:K8"/>
    <mergeCell ref="L5:L8"/>
    <mergeCell ref="J9:J11"/>
    <mergeCell ref="K9:K11"/>
    <mergeCell ref="A15:A17"/>
    <mergeCell ref="B15:B17"/>
    <mergeCell ref="C15:C17"/>
    <mergeCell ref="D15:D17"/>
    <mergeCell ref="E15:E17"/>
    <mergeCell ref="F15:F17"/>
    <mergeCell ref="G15:G17"/>
    <mergeCell ref="H15:H17"/>
    <mergeCell ref="I15:I17"/>
    <mergeCell ref="Y9:Y11"/>
    <mergeCell ref="Q5:Q8"/>
    <mergeCell ref="S5:S8"/>
    <mergeCell ref="T5:T8"/>
    <mergeCell ref="V5:V8"/>
    <mergeCell ref="X5:X8"/>
    <mergeCell ref="R15:R16"/>
    <mergeCell ref="U15:U16"/>
    <mergeCell ref="M12:M14"/>
    <mergeCell ref="N12:N14"/>
    <mergeCell ref="C12:C14"/>
    <mergeCell ref="D12:D14"/>
    <mergeCell ref="E12:E14"/>
    <mergeCell ref="F9:F11"/>
    <mergeCell ref="H9:H11"/>
    <mergeCell ref="B9:B11"/>
    <mergeCell ref="G9:G11"/>
    <mergeCell ref="W15:W16"/>
    <mergeCell ref="O9:O11"/>
    <mergeCell ref="T12:T14"/>
    <mergeCell ref="P15:P16"/>
    <mergeCell ref="P12:P14"/>
    <mergeCell ref="P9:P11"/>
    <mergeCell ref="Q9:Q11"/>
    <mergeCell ref="R9:R11"/>
    <mergeCell ref="U9:U11"/>
    <mergeCell ref="N9:N11"/>
    <mergeCell ref="S12:S14"/>
    <mergeCell ref="U12:U14"/>
    <mergeCell ref="F12:F14"/>
    <mergeCell ref="G12:G14"/>
    <mergeCell ref="H12:H14"/>
    <mergeCell ref="I12:I14"/>
    <mergeCell ref="J12:J14"/>
    <mergeCell ref="A12:A14"/>
    <mergeCell ref="B12:B14"/>
    <mergeCell ref="R5:R7"/>
    <mergeCell ref="P5:P7"/>
    <mergeCell ref="K12:K14"/>
    <mergeCell ref="L12:L14"/>
    <mergeCell ref="AM9:AM11"/>
    <mergeCell ref="AN9:AN11"/>
    <mergeCell ref="V9:V11"/>
    <mergeCell ref="W9:W11"/>
    <mergeCell ref="X9:X11"/>
    <mergeCell ref="Z9:Z11"/>
    <mergeCell ref="S9:S11"/>
    <mergeCell ref="AB9:AB11"/>
    <mergeCell ref="T9:T11"/>
    <mergeCell ref="AA9:AA11"/>
    <mergeCell ref="AM5:AM7"/>
    <mergeCell ref="C9:C11"/>
    <mergeCell ref="D9:D11"/>
    <mergeCell ref="E9:E11"/>
    <mergeCell ref="L9:L11"/>
    <mergeCell ref="M9:M11"/>
    <mergeCell ref="I9:I11"/>
    <mergeCell ref="A9:A11"/>
    <mergeCell ref="AN5:AN7"/>
    <mergeCell ref="A5:A8"/>
    <mergeCell ref="B5:B8"/>
    <mergeCell ref="C5:C8"/>
    <mergeCell ref="D5:D8"/>
    <mergeCell ref="E5:E8"/>
    <mergeCell ref="AA5:AA7"/>
    <mergeCell ref="W5:W7"/>
    <mergeCell ref="Y5:Y7"/>
    <mergeCell ref="U5:U7"/>
    <mergeCell ref="G5:G8"/>
    <mergeCell ref="M5:M8"/>
    <mergeCell ref="O5:O8"/>
    <mergeCell ref="N5:N7"/>
    <mergeCell ref="Z5:Z8"/>
    <mergeCell ref="AB5:AB8"/>
    <mergeCell ref="AN12:AN14"/>
    <mergeCell ref="Q12:Q14"/>
    <mergeCell ref="R12:R14"/>
    <mergeCell ref="N15:N16"/>
    <mergeCell ref="O12:O14"/>
    <mergeCell ref="AM15:AM16"/>
    <mergeCell ref="AN15:AN16"/>
    <mergeCell ref="AA12:AA14"/>
    <mergeCell ref="Z12:Z14"/>
    <mergeCell ref="AB12:AB14"/>
    <mergeCell ref="AM12:AM14"/>
    <mergeCell ref="X12:X14"/>
    <mergeCell ref="Y12:Y14"/>
    <mergeCell ref="V12:V14"/>
    <mergeCell ref="W12:W14"/>
    <mergeCell ref="V15:V17"/>
    <mergeCell ref="T15:T17"/>
    <mergeCell ref="AB15:AB17"/>
    <mergeCell ref="Z15:Z17"/>
    <mergeCell ref="X15:X17"/>
    <mergeCell ref="AA15:AA16"/>
    <mergeCell ref="Y15:Y16"/>
  </mergeCells>
  <conditionalFormatting sqref="AC9 AI12:AJ13 AJ15:AL15">
    <cfRule type="containsText" dxfId="547" priority="217" operator="containsText" text="MEDIA">
      <formula>NOT(ISERROR(SEARCH("MEDIA",AC9)))</formula>
    </cfRule>
    <cfRule type="containsText" dxfId="546" priority="218" operator="containsText" text="ALTA">
      <formula>NOT(ISERROR(SEARCH("ALTA",AC9)))</formula>
    </cfRule>
  </conditionalFormatting>
  <conditionalFormatting sqref="AI22">
    <cfRule type="containsText" dxfId="545" priority="1" operator="containsText" text="BAJA">
      <formula>NOT(ISERROR(SEARCH("BAJA",AI22)))</formula>
    </cfRule>
    <cfRule type="containsText" dxfId="544" priority="2" operator="containsText" text="MEDIA">
      <formula>NOT(ISERROR(SEARCH("MEDIA",AI22)))</formula>
    </cfRule>
    <cfRule type="containsText" dxfId="543" priority="3" operator="containsText" text="ALTA">
      <formula>NOT(ISERROR(SEARCH("ALTA",AI22)))</formula>
    </cfRule>
  </conditionalFormatting>
  <conditionalFormatting sqref="AJ9:AJ11">
    <cfRule type="containsText" dxfId="542" priority="199" operator="containsText" text="ALTA">
      <formula>NOT(ISERROR(SEARCH("ALTA",AJ9)))</formula>
    </cfRule>
    <cfRule type="containsText" dxfId="541" priority="195" operator="containsText" text="MEDIA">
      <formula>NOT(ISERROR(SEARCH("MEDIA",AJ9)))</formula>
    </cfRule>
    <cfRule type="containsText" dxfId="540" priority="194" operator="containsText" text="BAJA">
      <formula>NOT(ISERROR(SEARCH("BAJA",AJ9)))</formula>
    </cfRule>
  </conditionalFormatting>
  <conditionalFormatting sqref="AJ14">
    <cfRule type="containsText" dxfId="539" priority="169" operator="containsText" text="ALTA">
      <formula>NOT(ISERROR(SEARCH("ALTA",AJ14)))</formula>
    </cfRule>
    <cfRule type="containsText" dxfId="538" priority="168" operator="containsText" text="MEDIA">
      <formula>NOT(ISERROR(SEARCH("MEDIA",AJ14)))</formula>
    </cfRule>
    <cfRule type="containsText" dxfId="537" priority="167" operator="containsText" text="BAJA">
      <formula>NOT(ISERROR(SEARCH("BAJA",AJ14)))</formula>
    </cfRule>
  </conditionalFormatting>
  <conditionalFormatting sqref="AJ16:AJ17">
    <cfRule type="containsText" dxfId="536" priority="150" operator="containsText" text="ALTA">
      <formula>NOT(ISERROR(SEARCH("ALTA",AJ16)))</formula>
    </cfRule>
    <cfRule type="containsText" dxfId="535" priority="148" operator="containsText" text="BAJA">
      <formula>NOT(ISERROR(SEARCH("BAJA",AJ16)))</formula>
    </cfRule>
    <cfRule type="containsText" dxfId="534" priority="149" operator="containsText" text="MEDIA">
      <formula>NOT(ISERROR(SEARCH("MEDIA",AJ16)))</formula>
    </cfRule>
  </conditionalFormatting>
  <conditionalFormatting sqref="AJ15:AL15 AC9 AI12:AJ13">
    <cfRule type="containsText" dxfId="533" priority="216" operator="containsText" text="BAJA">
      <formula>NOT(ISERROR(SEARCH("BAJA",AC9)))</formula>
    </cfRule>
  </conditionalFormatting>
  <conditionalFormatting sqref="AJ20:AL20">
    <cfRule type="containsText" dxfId="532" priority="33" operator="containsText" text="BAJA">
      <formula>NOT(ISERROR(SEARCH("BAJA",AJ20)))</formula>
    </cfRule>
    <cfRule type="containsText" dxfId="531" priority="34" operator="containsText" text="MEDIA">
      <formula>NOT(ISERROR(SEARCH("MEDIA",AJ20)))</formula>
    </cfRule>
    <cfRule type="containsText" dxfId="530" priority="35" operator="containsText" text="ALTA">
      <formula>NOT(ISERROR(SEARCH("ALTA",AJ20)))</formula>
    </cfRule>
  </conditionalFormatting>
  <conditionalFormatting sqref="AJ21:AL21">
    <cfRule type="containsText" dxfId="529" priority="14" operator="containsText" text="BAJA">
      <formula>NOT(ISERROR(SEARCH("BAJA",AJ21)))</formula>
    </cfRule>
    <cfRule type="containsText" dxfId="528" priority="15" operator="containsText" text="MEDIA">
      <formula>NOT(ISERROR(SEARCH("MEDIA",AJ21)))</formula>
    </cfRule>
    <cfRule type="containsText" dxfId="527" priority="16" operator="containsText" text="ALTA">
      <formula>NOT(ISERROR(SEARCH("ALTA",AJ21)))</formula>
    </cfRule>
  </conditionalFormatting>
  <conditionalFormatting sqref="AK15:AK17">
    <cfRule type="containsText" dxfId="526" priority="153" operator="containsText" text="ALTA">
      <formula>NOT(ISERROR(SEARCH("ALTA",AK15)))</formula>
    </cfRule>
    <cfRule type="containsText" dxfId="525" priority="152" operator="containsText" text="MEDIA">
      <formula>NOT(ISERROR(SEARCH("MEDIA",AK15)))</formula>
    </cfRule>
    <cfRule type="containsText" dxfId="524" priority="151" operator="containsText" text="BAJA">
      <formula>NOT(ISERROR(SEARCH("BAJA",AK15)))</formula>
    </cfRule>
  </conditionalFormatting>
  <conditionalFormatting sqref="AK20:AK21">
    <cfRule type="containsText" dxfId="523" priority="28" operator="containsText" text="MEDIA">
      <formula>NOT(ISERROR(SEARCH("MEDIA",AK20)))</formula>
    </cfRule>
    <cfRule type="containsText" dxfId="522" priority="27" operator="containsText" text="BAJA">
      <formula>NOT(ISERROR(SEARCH("BAJA",AK20)))</formula>
    </cfRule>
    <cfRule type="containsText" dxfId="521" priority="29" operator="containsText" text="ALTA">
      <formula>NOT(ISERROR(SEARCH("ALTA",AK20)))</formula>
    </cfRule>
  </conditionalFormatting>
  <conditionalFormatting sqref="AK5:AL14">
    <cfRule type="containsText" dxfId="520" priority="178" operator="containsText" text="ALTA">
      <formula>NOT(ISERROR(SEARCH("ALTA",AK5)))</formula>
    </cfRule>
    <cfRule type="containsText" dxfId="519" priority="176" operator="containsText" text="BAJA">
      <formula>NOT(ISERROR(SEARCH("BAJA",AK5)))</formula>
    </cfRule>
    <cfRule type="containsText" dxfId="518" priority="177" operator="containsText" text="MEDIA">
      <formula>NOT(ISERROR(SEARCH("MEDIA",AK5)))</formula>
    </cfRule>
  </conditionalFormatting>
  <conditionalFormatting sqref="AL5:AL18">
    <cfRule type="cellIs" dxfId="517" priority="115" operator="between">
      <formula>51%</formula>
      <formula>75%</formula>
    </cfRule>
    <cfRule type="cellIs" dxfId="516" priority="114" operator="greaterThan">
      <formula>75%</formula>
    </cfRule>
    <cfRule type="cellIs" dxfId="515" priority="116" operator="between">
      <formula>26%</formula>
      <formula>50%</formula>
    </cfRule>
    <cfRule type="cellIs" dxfId="514" priority="117" operator="between">
      <formula>0%</formula>
      <formula>25%</formula>
    </cfRule>
  </conditionalFormatting>
  <conditionalFormatting sqref="AL16:AL18 AI18:AK18 AQ18:AQ19">
    <cfRule type="containsText" dxfId="513" priority="142" operator="containsText" text="BAJA">
      <formula>NOT(ISERROR(SEARCH("BAJA",AI16)))</formula>
    </cfRule>
    <cfRule type="containsText" dxfId="512" priority="143" operator="containsText" text="MEDIA">
      <formula>NOT(ISERROR(SEARCH("MEDIA",AI16)))</formula>
    </cfRule>
    <cfRule type="containsText" dxfId="511" priority="144" operator="containsText" text="ALTA">
      <formula>NOT(ISERROR(SEARCH("ALTA",AI16)))</formula>
    </cfRule>
  </conditionalFormatting>
  <conditionalFormatting sqref="AL20:AL21">
    <cfRule type="cellIs" dxfId="510" priority="20" operator="between">
      <formula>0%</formula>
      <formula>25%</formula>
    </cfRule>
    <cfRule type="cellIs" dxfId="509" priority="19" operator="between">
      <formula>26%</formula>
      <formula>50%</formula>
    </cfRule>
    <cfRule type="cellIs" dxfId="508" priority="18" operator="between">
      <formula>51%</formula>
      <formula>75%</formula>
    </cfRule>
    <cfRule type="cellIs" dxfId="507" priority="17" operator="greaterThan">
      <formula>75%</formula>
    </cfRule>
  </conditionalFormatting>
  <conditionalFormatting sqref="AL22:AM22">
    <cfRule type="containsText" dxfId="506" priority="10" operator="containsText" text="ALTA">
      <formula>NOT(ISERROR(SEARCH("ALTA",AL22)))</formula>
    </cfRule>
    <cfRule type="cellIs" dxfId="505" priority="7" operator="between">
      <formula>0%</formula>
      <formula>25%</formula>
    </cfRule>
    <cfRule type="containsText" dxfId="504" priority="9" operator="containsText" text="MEDIA">
      <formula>NOT(ISERROR(SEARCH("MEDIA",AL22)))</formula>
    </cfRule>
    <cfRule type="containsText" dxfId="503" priority="8" operator="containsText" text="BAJA">
      <formula>NOT(ISERROR(SEARCH("BAJA",AL22)))</formula>
    </cfRule>
    <cfRule type="cellIs" dxfId="502" priority="6" operator="between">
      <formula>26%</formula>
      <formula>50%</formula>
    </cfRule>
    <cfRule type="cellIs" dxfId="501" priority="5" operator="between">
      <formula>51%</formula>
      <formula>75%</formula>
    </cfRule>
    <cfRule type="cellIs" dxfId="500" priority="4" operator="greaterThan">
      <formula>75%</formula>
    </cfRule>
  </conditionalFormatting>
  <conditionalFormatting sqref="AO15:AP17">
    <cfRule type="containsText" dxfId="499" priority="164" operator="containsText" text="BAJA">
      <formula>NOT(ISERROR(SEARCH("BAJA",AO15)))</formula>
    </cfRule>
    <cfRule type="containsText" dxfId="498" priority="165" operator="containsText" text="MEDIA">
      <formula>NOT(ISERROR(SEARCH("MEDIA",AO15)))</formula>
    </cfRule>
    <cfRule type="containsText" dxfId="497" priority="166" operator="containsText" text="ALTA">
      <formula>NOT(ISERROR(SEARCH("ALTA",AO15)))</formula>
    </cfRule>
  </conditionalFormatting>
  <conditionalFormatting sqref="AO20:AP21">
    <cfRule type="containsText" dxfId="496" priority="13" operator="containsText" text="ALTA">
      <formula>NOT(ISERROR(SEARCH("ALTA",AO20)))</formula>
    </cfRule>
    <cfRule type="containsText" dxfId="495" priority="12" operator="containsText" text="MEDIA">
      <formula>NOT(ISERROR(SEARCH("MEDIA",AO20)))</formula>
    </cfRule>
    <cfRule type="containsText" dxfId="494" priority="11" operator="containsText" text="BAJA">
      <formula>NOT(ISERROR(SEARCH("BAJA",AO20)))</formula>
    </cfRule>
  </conditionalFormatting>
  <dataValidations count="16">
    <dataValidation type="list" allowBlank="1" showInputMessage="1" showErrorMessage="1" sqref="A5 A9:A15 A18:A22" xr:uid="{00000000-0002-0000-0D00-000004000000}">
      <formula1>"SI,NO"</formula1>
    </dataValidation>
    <dataValidation type="list" allowBlank="1" showInputMessage="1" showErrorMessage="1" sqref="AF20:AF22 AF5:AF18" xr:uid="{00000000-0002-0000-0D00-000000000000}">
      <formula1>"Manual,Automático"</formula1>
    </dataValidation>
    <dataValidation type="list" allowBlank="1" showInputMessage="1" showErrorMessage="1" sqref="B19" xr:uid="{279F93E6-51C7-46CD-9504-CB56021ECC6A}">
      <formula1>INDIRECT("PROC[PROCESOS]")</formula1>
    </dataValidation>
    <dataValidation type="list" allowBlank="1" showInputMessage="1" showErrorMessage="1" sqref="D19" xr:uid="{0BDB3B3C-B88F-481A-ABAB-AC171CE6C879}">
      <formula1>INDIRECT("FACT[FACTOR]")</formula1>
    </dataValidation>
    <dataValidation type="list" allowBlank="1" showInputMessage="1" showErrorMessage="1" sqref="E19" xr:uid="{12BE2EC0-ED03-4ED5-8F9F-6ADFA5457F72}">
      <formula1>INDIRECT("CLAS[CLASIFICACION]")</formula1>
    </dataValidation>
    <dataValidation type="list" allowBlank="1" showInputMessage="1" showErrorMessage="1" sqref="J19" xr:uid="{3F2BE465-FC68-4567-B421-D6A2ED980DE9}">
      <formula1>INDIRECT("PERI[PERIODICIDAD]")</formula1>
    </dataValidation>
    <dataValidation type="list" allowBlank="1" showInputMessage="1" showErrorMessage="1" sqref="M19" xr:uid="{94C45080-1818-425A-9423-9C21CDAE0B64}">
      <formula1>INDIRECT("ECON[ECONO]")</formula1>
    </dataValidation>
    <dataValidation type="list" allowBlank="1" showInputMessage="1" showErrorMessage="1" sqref="O19" xr:uid="{62615D71-61A8-4D8A-B671-9B5806DF3C61}">
      <formula1>INDIRECT("REPU[REPUT]")</formula1>
    </dataValidation>
    <dataValidation type="list" allowBlank="1" showInputMessage="1" showErrorMessage="1" sqref="Q19" xr:uid="{CC7DB902-1ADA-4CF3-8D91-665596574408}">
      <formula1>INDIRECT("OPER[OPER]")</formula1>
    </dataValidation>
    <dataValidation type="list" allowBlank="1" showInputMessage="1" showErrorMessage="1" sqref="S19" xr:uid="{8C1E9D26-7DB5-42EE-A37E-D92527DCF742}">
      <formula1>INDIRECT("ACTI[ACTIVO]")</formula1>
    </dataValidation>
    <dataValidation type="list" allowBlank="1" showInputMessage="1" showErrorMessage="1" sqref="T19" xr:uid="{8E1A04FB-A798-4654-8B03-8440C1FE27D1}">
      <formula1>INDIRECT("CRIT[CRITERIO]")</formula1>
    </dataValidation>
    <dataValidation type="list" allowBlank="1" showInputMessage="1" showErrorMessage="1" sqref="AN19" xr:uid="{571F2A0A-7F1D-47CD-95FD-950DBAE7D6E4}">
      <formula1>INDIRECT("TRAT[TRATAMIENTO]")</formula1>
    </dataValidation>
    <dataValidation type="list" allowBlank="1" showInputMessage="1" showErrorMessage="1" sqref="AF19" xr:uid="{A2DC4094-80F9-4DB9-8997-CE70CCC73DD7}">
      <formula1>INDIRECT("IMPL[IMPLEMENTACION]")</formula1>
    </dataValidation>
    <dataValidation type="list" allowBlank="1" showInputMessage="1" showErrorMessage="1" sqref="AD19" xr:uid="{8A0DF6F5-132B-409C-A398-9D3F47C139F7}">
      <formula1>INDIRECT("CONT[CONTROL]")</formula1>
    </dataValidation>
    <dataValidation type="list" allowBlank="1" showInputMessage="1" showErrorMessage="1" sqref="AI19" xr:uid="{664BCD72-BD23-4FAB-BBBD-0FE992DB191B}">
      <formula1>INDIRECT("DOCU[DOCUMENTADO]")</formula1>
    </dataValidation>
    <dataValidation type="list" allowBlank="1" showInputMessage="1" showErrorMessage="1" sqref="AI22" xr:uid="{3AFF8B5F-192F-417C-A4FB-80C7037DDD20}">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D07ECF02-AA3C-4DC5-95F6-11C1B7D8E40B}">
          <x14:formula1>
            <xm:f>Listas!$K$2:$K$6</xm:f>
          </x14:formula1>
          <xm:sqref>S18</xm:sqref>
        </x14:dataValidation>
        <x14:dataValidation type="list" allowBlank="1" showInputMessage="1" showErrorMessage="1" xr:uid="{CF7A69AB-FCD1-463C-B09B-3A0E751D42B9}">
          <x14:formula1>
            <xm:f>Listas!$G$2:$G$13</xm:f>
          </x14:formula1>
          <xm:sqref>C19</xm:sqref>
        </x14:dataValidation>
        <x14:dataValidation type="list" allowBlank="1" showInputMessage="1" showErrorMessage="1" xr:uid="{D57C314A-80DC-48DF-BDD3-A3799C640111}">
          <x14:formula1>
            <xm:f>Listas!$C$2:$C$8</xm:f>
          </x14:formula1>
          <xm:sqref>E18</xm:sqref>
        </x14:dataValidation>
        <x14:dataValidation type="list" allowBlank="1" showInputMessage="1" showErrorMessage="1" xr:uid="{E6840EF3-8403-44FB-8F3C-13A014139E06}">
          <x14:formula1>
            <xm:f>Listas!$B$2:$B$7</xm:f>
          </x14:formula1>
          <xm:sqref>D18</xm:sqref>
        </x14:dataValidation>
        <x14:dataValidation type="list" allowBlank="1" showInputMessage="1" showErrorMessage="1" xr:uid="{572AF06F-93DE-4D40-A7FB-4636C5FBD164}">
          <x14:formula1>
            <xm:f>Listas!$Q$2:$Q$8</xm:f>
          </x14:formula1>
          <xm:sqref>J18</xm:sqref>
        </x14:dataValidation>
        <x14:dataValidation type="list" allowBlank="1" showInputMessage="1" showErrorMessage="1" xr:uid="{587DFA25-D0C0-438E-94E8-84F408B4125A}">
          <x14:formula1>
            <xm:f>Listas!$L$2:$L$5</xm:f>
          </x14:formula1>
          <xm:sqref>T18</xm:sqref>
        </x14:dataValidation>
        <x14:dataValidation type="list" allowBlank="1" showInputMessage="1" showErrorMessage="1" xr:uid="{A8A9E5DB-B0C4-4A9B-822E-64E444558CA1}">
          <x14:formula1>
            <xm:f>Listas!$G$2:$G$11</xm:f>
          </x14:formula1>
          <xm:sqref>C18</xm:sqref>
        </x14:dataValidation>
        <x14:dataValidation type="list" allowBlank="1" showInputMessage="1" showErrorMessage="1" xr:uid="{59502154-D391-4A84-9A63-C46B38498E22}">
          <x14:formula1>
            <xm:f>Listas!$F$2:$F$4</xm:f>
          </x14:formula1>
          <xm:sqref>AD18</xm:sqref>
        </x14:dataValidation>
        <x14:dataValidation type="list" allowBlank="1" showInputMessage="1" showErrorMessage="1" xr:uid="{472DB969-1C0A-4A6A-838B-C783A6954163}">
          <x14:formula1>
            <xm:f>Listas!$H$2:$H$3</xm:f>
          </x14:formula1>
          <xm:sqref>AI18</xm:sqref>
        </x14:dataValidation>
        <x14:dataValidation type="list" allowBlank="1" showInputMessage="1" showErrorMessage="1" xr:uid="{9D303249-7EC2-4C4D-88D8-369E666FE161}">
          <x14:formula1>
            <xm:f>Listas!$P$2:$P$7</xm:f>
          </x14:formula1>
          <xm:sqref>Q18</xm:sqref>
        </x14:dataValidation>
        <x14:dataValidation type="list" allowBlank="1" showInputMessage="1" showErrorMessage="1" xr:uid="{A36E12E0-B6B1-45B8-B366-D674CEDCADB9}">
          <x14:formula1>
            <xm:f>Listas!$O$2:$O$7</xm:f>
          </x14:formula1>
          <xm:sqref>O18</xm:sqref>
        </x14:dataValidation>
        <x14:dataValidation type="list" allowBlank="1" showInputMessage="1" showErrorMessage="1" xr:uid="{EBCC1737-7E6C-4553-9D4A-756F115B8FA5}">
          <x14:formula1>
            <xm:f>Listas!$N$2:$N$7</xm:f>
          </x14:formula1>
          <xm:sqref>M18</xm:sqref>
        </x14:dataValidation>
        <x14:dataValidation type="list" allowBlank="1" showInputMessage="1" showErrorMessage="1" xr:uid="{A5DECE54-A112-40ED-8975-9C6F8E755807}">
          <x14:formula1>
            <xm:f>Listas!$M$2:$M$15</xm:f>
          </x14:formula1>
          <xm:sqref>B18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Y299"/>
  <sheetViews>
    <sheetView topLeftCell="AF1" zoomScale="55" zoomScaleNormal="80" workbookViewId="0">
      <pane ySplit="3" topLeftCell="A4" activePane="bottomLeft" state="frozen"/>
      <selection activeCell="G4" sqref="G4:G13"/>
      <selection pane="bottomLeft" activeCell="AX1" sqref="AX1:AY1"/>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4.5703125" style="2" customWidth="1"/>
    <col min="9" max="9" width="32.42578125" style="2" customWidth="1"/>
    <col min="10" max="10" width="20.140625" style="2" customWidth="1"/>
    <col min="11" max="11" width="15.28515625" style="2" customWidth="1"/>
    <col min="12" max="12" width="20.28515625" style="2" customWidth="1"/>
    <col min="13" max="13" width="20.5703125" style="2" customWidth="1"/>
    <col min="14" max="14" width="3.42578125" style="2" hidden="1" customWidth="1"/>
    <col min="15" max="15" width="20.140625" style="2" customWidth="1"/>
    <col min="16" max="16" width="3.42578125" style="2" hidden="1" customWidth="1"/>
    <col min="17" max="17" width="25.5703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70" style="2" customWidth="1"/>
    <col min="30" max="30" width="10" style="2" bestFit="1" customWidth="1"/>
    <col min="31" max="31" width="8.42578125" style="21" hidden="1" customWidth="1"/>
    <col min="32" max="32" width="20.28515625" style="21" customWidth="1"/>
    <col min="33" max="33" width="9" style="21" hidden="1" customWidth="1"/>
    <col min="34" max="34" width="14.140625" style="21" customWidth="1"/>
    <col min="35" max="35" width="14.7109375" style="6" customWidth="1"/>
    <col min="36" max="36" width="20.7109375" style="2" customWidth="1"/>
    <col min="37" max="37" width="8.85546875" style="2" hidden="1" customWidth="1"/>
    <col min="38" max="38" width="12.140625" style="2" hidden="1" customWidth="1"/>
    <col min="39" max="39" width="14.85546875" style="2" hidden="1" customWidth="1"/>
    <col min="40" max="40" width="9.140625" style="2" hidden="1" customWidth="1"/>
    <col min="41" max="41" width="33.7109375" style="2" hidden="1" customWidth="1"/>
    <col min="42" max="43" width="13.7109375" style="2" hidden="1" customWidth="1"/>
    <col min="44" max="44" width="13.7109375" style="24" hidden="1" customWidth="1"/>
    <col min="45" max="45" width="13.7109375" style="2" customWidth="1"/>
    <col min="46" max="46" width="15.28515625" style="2" customWidth="1"/>
    <col min="47" max="47" width="2.28515625" style="5" customWidth="1"/>
    <col min="48" max="48" width="49.28515625" style="5" customWidth="1"/>
    <col min="49" max="49" width="19.42578125" style="4" customWidth="1"/>
    <col min="50" max="207" width="11.5703125" style="1"/>
    <col min="208" max="208" width="21.85546875" style="1" customWidth="1"/>
    <col min="209" max="209" width="13.85546875" style="1" customWidth="1"/>
    <col min="210" max="210" width="38.7109375" style="1" customWidth="1"/>
    <col min="211" max="211" width="3" style="1" bestFit="1" customWidth="1"/>
    <col min="212" max="212" width="32.28515625" style="1" customWidth="1"/>
    <col min="213" max="213" width="46.28515625" style="1" customWidth="1"/>
    <col min="214" max="214" width="19" style="1" customWidth="1"/>
    <col min="215" max="215" width="0" style="1" hidden="1" customWidth="1"/>
    <col min="216" max="216" width="17.7109375" style="1" customWidth="1"/>
    <col min="217" max="217" width="0" style="1" hidden="1" customWidth="1"/>
    <col min="218" max="218" width="22.28515625" style="1" customWidth="1"/>
    <col min="219" max="219" width="5.28515625" style="1" customWidth="1"/>
    <col min="220" max="220" width="36.28515625" style="1" customWidth="1"/>
    <col min="221" max="221" width="5.7109375" style="1" customWidth="1"/>
    <col min="222" max="222" width="0" style="1" hidden="1" customWidth="1"/>
    <col min="223" max="223" width="20.7109375" style="1" customWidth="1"/>
    <col min="224" max="224" width="4.85546875" style="1" customWidth="1"/>
    <col min="225" max="225" width="0" style="1" hidden="1" customWidth="1"/>
    <col min="226" max="226" width="24.7109375" style="1" customWidth="1"/>
    <col min="227" max="227" width="12.28515625" style="1" customWidth="1"/>
    <col min="228" max="228" width="0" style="1" hidden="1" customWidth="1"/>
    <col min="229" max="229" width="3.42578125" style="1" customWidth="1"/>
    <col min="230" max="230" width="0" style="1" hidden="1" customWidth="1"/>
    <col min="231" max="231" width="17.7109375" style="1" customWidth="1"/>
    <col min="232" max="232" width="3.42578125" style="1" customWidth="1"/>
    <col min="233" max="233" width="0" style="1" hidden="1" customWidth="1"/>
    <col min="234" max="234" width="23.7109375" style="1" customWidth="1"/>
    <col min="235" max="235" width="10" style="1" customWidth="1"/>
    <col min="236" max="236" width="0" style="1" hidden="1" customWidth="1"/>
    <col min="237" max="238" width="14.7109375" style="1" customWidth="1"/>
    <col min="239" max="239" width="12.85546875" style="1" customWidth="1"/>
    <col min="240" max="240" width="3.28515625" style="1" customWidth="1"/>
    <col min="241" max="241" width="30.28515625" style="1" customWidth="1"/>
    <col min="242" max="242" width="5" style="1" customWidth="1"/>
    <col min="243" max="243" width="0" style="1" hidden="1" customWidth="1"/>
    <col min="244" max="244" width="14.28515625" style="1" customWidth="1"/>
    <col min="245" max="245" width="5.7109375" style="1" customWidth="1"/>
    <col min="246" max="246" width="0" style="1" hidden="1" customWidth="1"/>
    <col min="247" max="247" width="17.28515625" style="1" customWidth="1"/>
    <col min="248" max="248" width="12.7109375" style="1" customWidth="1"/>
    <col min="249" max="249" width="0" style="1" hidden="1" customWidth="1"/>
    <col min="250" max="250" width="5.28515625" style="1" customWidth="1"/>
    <col min="251" max="251" width="0" style="1" hidden="1" customWidth="1"/>
    <col min="252" max="252" width="17" style="1" customWidth="1"/>
    <col min="253" max="253" width="6.28515625" style="1" customWidth="1"/>
    <col min="254" max="254" width="0" style="1" hidden="1" customWidth="1"/>
    <col min="255" max="255" width="14.28515625" style="1" customWidth="1"/>
    <col min="256" max="256" width="7.5703125" style="1" customWidth="1"/>
    <col min="257" max="257" width="0" style="1" hidden="1" customWidth="1"/>
    <col min="258" max="259" width="14.28515625" style="1" customWidth="1"/>
    <col min="260" max="260" width="20.85546875" style="1" customWidth="1"/>
    <col min="261" max="261" width="14.42578125" style="1" customWidth="1"/>
    <col min="262" max="262" width="15" style="1" customWidth="1"/>
    <col min="263" max="263" width="2.7109375" style="1" customWidth="1"/>
    <col min="264" max="264" width="11.7109375" style="1" customWidth="1"/>
    <col min="265" max="265" width="11.5703125" style="1" customWidth="1"/>
    <col min="266" max="266" width="2.28515625" style="1" customWidth="1"/>
    <col min="267" max="267" width="41" style="1" customWidth="1"/>
    <col min="268" max="268" width="14.28515625" style="1" customWidth="1"/>
    <col min="269" max="270" width="11.5703125" style="1" customWidth="1"/>
    <col min="271" max="271" width="21.85546875" style="1" customWidth="1"/>
    <col min="272" max="463" width="11.5703125" style="1"/>
    <col min="464" max="464" width="21.85546875" style="1" customWidth="1"/>
    <col min="465" max="465" width="13.85546875" style="1" customWidth="1"/>
    <col min="466" max="466" width="38.7109375" style="1" customWidth="1"/>
    <col min="467" max="467" width="3" style="1" bestFit="1" customWidth="1"/>
    <col min="468" max="468" width="32.28515625" style="1" customWidth="1"/>
    <col min="469" max="469" width="46.28515625" style="1" customWidth="1"/>
    <col min="470" max="470" width="19" style="1" customWidth="1"/>
    <col min="471" max="471" width="0" style="1" hidden="1" customWidth="1"/>
    <col min="472" max="472" width="17.7109375" style="1" customWidth="1"/>
    <col min="473" max="473" width="0" style="1" hidden="1" customWidth="1"/>
    <col min="474" max="474" width="22.28515625" style="1" customWidth="1"/>
    <col min="475" max="475" width="5.28515625" style="1" customWidth="1"/>
    <col min="476" max="476" width="36.28515625" style="1" customWidth="1"/>
    <col min="477" max="477" width="5.7109375" style="1" customWidth="1"/>
    <col min="478" max="478" width="0" style="1" hidden="1" customWidth="1"/>
    <col min="479" max="479" width="20.7109375" style="1" customWidth="1"/>
    <col min="480" max="480" width="4.85546875" style="1" customWidth="1"/>
    <col min="481" max="481" width="0" style="1" hidden="1" customWidth="1"/>
    <col min="482" max="482" width="24.7109375" style="1" customWidth="1"/>
    <col min="483" max="483" width="12.28515625" style="1" customWidth="1"/>
    <col min="484" max="484" width="0" style="1" hidden="1" customWidth="1"/>
    <col min="485" max="485" width="3.42578125" style="1" customWidth="1"/>
    <col min="486" max="486" width="0" style="1" hidden="1" customWidth="1"/>
    <col min="487" max="487" width="17.7109375" style="1" customWidth="1"/>
    <col min="488" max="488" width="3.42578125" style="1" customWidth="1"/>
    <col min="489" max="489" width="0" style="1" hidden="1" customWidth="1"/>
    <col min="490" max="490" width="23.7109375" style="1" customWidth="1"/>
    <col min="491" max="491" width="10" style="1" customWidth="1"/>
    <col min="492" max="492" width="0" style="1" hidden="1" customWidth="1"/>
    <col min="493" max="494" width="14.7109375" style="1" customWidth="1"/>
    <col min="495" max="495" width="12.85546875" style="1" customWidth="1"/>
    <col min="496" max="496" width="3.28515625" style="1" customWidth="1"/>
    <col min="497" max="497" width="30.28515625" style="1" customWidth="1"/>
    <col min="498" max="498" width="5" style="1" customWidth="1"/>
    <col min="499" max="499" width="0" style="1" hidden="1" customWidth="1"/>
    <col min="500" max="500" width="14.28515625" style="1" customWidth="1"/>
    <col min="501" max="501" width="5.7109375" style="1" customWidth="1"/>
    <col min="502" max="502" width="0" style="1" hidden="1" customWidth="1"/>
    <col min="503" max="503" width="17.28515625" style="1" customWidth="1"/>
    <col min="504" max="504" width="12.7109375" style="1" customWidth="1"/>
    <col min="505" max="505" width="0" style="1" hidden="1" customWidth="1"/>
    <col min="506" max="506" width="5.28515625" style="1" customWidth="1"/>
    <col min="507" max="507" width="0" style="1" hidden="1" customWidth="1"/>
    <col min="508" max="508" width="17" style="1" customWidth="1"/>
    <col min="509" max="509" width="6.28515625" style="1" customWidth="1"/>
    <col min="510" max="510" width="0" style="1" hidden="1" customWidth="1"/>
    <col min="511" max="511" width="14.28515625" style="1" customWidth="1"/>
    <col min="512" max="512" width="7.5703125" style="1" customWidth="1"/>
    <col min="513" max="513" width="0" style="1" hidden="1" customWidth="1"/>
    <col min="514" max="515" width="14.28515625" style="1" customWidth="1"/>
    <col min="516" max="516" width="20.85546875" style="1" customWidth="1"/>
    <col min="517" max="517" width="14.42578125" style="1" customWidth="1"/>
    <col min="518" max="518" width="15" style="1" customWidth="1"/>
    <col min="519" max="519" width="2.7109375" style="1" customWidth="1"/>
    <col min="520" max="520" width="11.7109375" style="1" customWidth="1"/>
    <col min="521" max="521" width="11.5703125" style="1" customWidth="1"/>
    <col min="522" max="522" width="2.28515625" style="1" customWidth="1"/>
    <col min="523" max="523" width="41" style="1" customWidth="1"/>
    <col min="524" max="524" width="14.28515625" style="1" customWidth="1"/>
    <col min="525" max="526" width="11.5703125" style="1" customWidth="1"/>
    <col min="527" max="527" width="21.85546875" style="1" customWidth="1"/>
    <col min="528" max="719" width="11.5703125" style="1"/>
    <col min="720" max="720" width="21.85546875" style="1" customWidth="1"/>
    <col min="721" max="721" width="13.85546875" style="1" customWidth="1"/>
    <col min="722" max="722" width="38.7109375" style="1" customWidth="1"/>
    <col min="723" max="723" width="3" style="1" bestFit="1" customWidth="1"/>
    <col min="724" max="724" width="32.28515625" style="1" customWidth="1"/>
    <col min="725" max="725" width="46.28515625" style="1" customWidth="1"/>
    <col min="726" max="726" width="19" style="1" customWidth="1"/>
    <col min="727" max="727" width="0" style="1" hidden="1" customWidth="1"/>
    <col min="728" max="728" width="17.7109375" style="1" customWidth="1"/>
    <col min="729" max="729" width="0" style="1" hidden="1" customWidth="1"/>
    <col min="730" max="730" width="22.28515625" style="1" customWidth="1"/>
    <col min="731" max="731" width="5.28515625" style="1" customWidth="1"/>
    <col min="732" max="732" width="36.28515625" style="1" customWidth="1"/>
    <col min="733" max="733" width="5.7109375" style="1" customWidth="1"/>
    <col min="734" max="734" width="0" style="1" hidden="1" customWidth="1"/>
    <col min="735" max="735" width="20.7109375" style="1" customWidth="1"/>
    <col min="736" max="736" width="4.85546875" style="1" customWidth="1"/>
    <col min="737" max="737" width="0" style="1" hidden="1" customWidth="1"/>
    <col min="738" max="738" width="24.7109375" style="1" customWidth="1"/>
    <col min="739" max="739" width="12.28515625" style="1" customWidth="1"/>
    <col min="740" max="740" width="0" style="1" hidden="1" customWidth="1"/>
    <col min="741" max="741" width="3.42578125" style="1" customWidth="1"/>
    <col min="742" max="742" width="0" style="1" hidden="1" customWidth="1"/>
    <col min="743" max="743" width="17.7109375" style="1" customWidth="1"/>
    <col min="744" max="744" width="3.42578125" style="1" customWidth="1"/>
    <col min="745" max="745" width="0" style="1" hidden="1" customWidth="1"/>
    <col min="746" max="746" width="23.7109375" style="1" customWidth="1"/>
    <col min="747" max="747" width="10" style="1" customWidth="1"/>
    <col min="748" max="748" width="0" style="1" hidden="1" customWidth="1"/>
    <col min="749" max="750" width="14.7109375" style="1" customWidth="1"/>
    <col min="751" max="751" width="12.85546875" style="1" customWidth="1"/>
    <col min="752" max="752" width="3.28515625" style="1" customWidth="1"/>
    <col min="753" max="753" width="30.28515625" style="1" customWidth="1"/>
    <col min="754" max="754" width="5" style="1" customWidth="1"/>
    <col min="755" max="755" width="0" style="1" hidden="1" customWidth="1"/>
    <col min="756" max="756" width="14.28515625" style="1" customWidth="1"/>
    <col min="757" max="757" width="5.7109375" style="1" customWidth="1"/>
    <col min="758" max="758" width="0" style="1" hidden="1" customWidth="1"/>
    <col min="759" max="759" width="17.28515625" style="1" customWidth="1"/>
    <col min="760" max="760" width="12.7109375" style="1" customWidth="1"/>
    <col min="761" max="761" width="0" style="1" hidden="1" customWidth="1"/>
    <col min="762" max="762" width="5.28515625" style="1" customWidth="1"/>
    <col min="763" max="763" width="0" style="1" hidden="1" customWidth="1"/>
    <col min="764" max="764" width="17" style="1" customWidth="1"/>
    <col min="765" max="765" width="6.28515625" style="1" customWidth="1"/>
    <col min="766" max="766" width="0" style="1" hidden="1" customWidth="1"/>
    <col min="767" max="767" width="14.28515625" style="1" customWidth="1"/>
    <col min="768" max="768" width="7.5703125" style="1" customWidth="1"/>
    <col min="769" max="769" width="0" style="1" hidden="1" customWidth="1"/>
    <col min="770" max="771" width="14.28515625" style="1" customWidth="1"/>
    <col min="772" max="772" width="20.85546875" style="1" customWidth="1"/>
    <col min="773" max="773" width="14.42578125" style="1" customWidth="1"/>
    <col min="774" max="774" width="15" style="1" customWidth="1"/>
    <col min="775" max="775" width="2.7109375" style="1" customWidth="1"/>
    <col min="776" max="776" width="11.7109375" style="1" customWidth="1"/>
    <col min="777" max="777" width="11.5703125" style="1" customWidth="1"/>
    <col min="778" max="778" width="2.28515625" style="1" customWidth="1"/>
    <col min="779" max="779" width="41" style="1" customWidth="1"/>
    <col min="780" max="780" width="14.28515625" style="1" customWidth="1"/>
    <col min="781" max="782" width="11.5703125" style="1" customWidth="1"/>
    <col min="783" max="783" width="21.85546875" style="1" customWidth="1"/>
    <col min="784" max="975" width="11.5703125" style="1"/>
    <col min="976" max="976" width="21.85546875" style="1" customWidth="1"/>
    <col min="977" max="977" width="13.85546875" style="1" customWidth="1"/>
    <col min="978" max="978" width="38.7109375" style="1" customWidth="1"/>
    <col min="979" max="979" width="3" style="1" bestFit="1" customWidth="1"/>
    <col min="980" max="980" width="32.28515625" style="1" customWidth="1"/>
    <col min="981" max="981" width="46.28515625" style="1" customWidth="1"/>
    <col min="982" max="982" width="19" style="1" customWidth="1"/>
    <col min="983" max="983" width="0" style="1" hidden="1" customWidth="1"/>
    <col min="984" max="984" width="17.7109375" style="1" customWidth="1"/>
    <col min="985" max="985" width="0" style="1" hidden="1" customWidth="1"/>
    <col min="986" max="986" width="22.28515625" style="1" customWidth="1"/>
    <col min="987" max="987" width="5.28515625" style="1" customWidth="1"/>
    <col min="988" max="988" width="36.28515625" style="1" customWidth="1"/>
    <col min="989" max="989" width="5.7109375" style="1" customWidth="1"/>
    <col min="990" max="990" width="0" style="1" hidden="1" customWidth="1"/>
    <col min="991" max="991" width="20.7109375" style="1" customWidth="1"/>
    <col min="992" max="992" width="4.85546875" style="1" customWidth="1"/>
    <col min="993" max="993" width="0" style="1" hidden="1" customWidth="1"/>
    <col min="994" max="994" width="24.7109375" style="1" customWidth="1"/>
    <col min="995" max="995" width="12.28515625" style="1" customWidth="1"/>
    <col min="996" max="996" width="0" style="1" hidden="1" customWidth="1"/>
    <col min="997" max="997" width="3.42578125" style="1" customWidth="1"/>
    <col min="998" max="998" width="0" style="1" hidden="1" customWidth="1"/>
    <col min="999" max="999" width="17.7109375" style="1" customWidth="1"/>
    <col min="1000" max="1000" width="3.42578125" style="1" customWidth="1"/>
    <col min="1001" max="1001" width="0" style="1" hidden="1" customWidth="1"/>
    <col min="1002" max="1002" width="23.7109375" style="1" customWidth="1"/>
    <col min="1003" max="1003" width="10" style="1" customWidth="1"/>
    <col min="1004" max="1004" width="0" style="1" hidden="1" customWidth="1"/>
    <col min="1005" max="1006" width="14.7109375" style="1" customWidth="1"/>
    <col min="1007" max="1007" width="12.85546875" style="1" customWidth="1"/>
    <col min="1008" max="1008" width="3.28515625" style="1" customWidth="1"/>
    <col min="1009" max="1009" width="30.28515625" style="1" customWidth="1"/>
    <col min="1010" max="1010" width="5" style="1" customWidth="1"/>
    <col min="1011" max="1011" width="0" style="1" hidden="1" customWidth="1"/>
    <col min="1012" max="1012" width="14.28515625" style="1" customWidth="1"/>
    <col min="1013" max="1013" width="5.7109375" style="1" customWidth="1"/>
    <col min="1014" max="1014" width="0" style="1" hidden="1" customWidth="1"/>
    <col min="1015" max="1015" width="17.28515625" style="1" customWidth="1"/>
    <col min="1016" max="1016" width="12.7109375" style="1" customWidth="1"/>
    <col min="1017" max="1017" width="0" style="1" hidden="1" customWidth="1"/>
    <col min="1018" max="1018" width="5.28515625" style="1" customWidth="1"/>
    <col min="1019" max="1019" width="0" style="1" hidden="1" customWidth="1"/>
    <col min="1020" max="1020" width="17" style="1" customWidth="1"/>
    <col min="1021" max="1021" width="6.28515625" style="1" customWidth="1"/>
    <col min="1022" max="1022" width="0" style="1" hidden="1" customWidth="1"/>
    <col min="1023" max="1023" width="14.28515625" style="1" customWidth="1"/>
    <col min="1024" max="1024" width="7.5703125" style="1" customWidth="1"/>
    <col min="1025" max="1025" width="0" style="1" hidden="1" customWidth="1"/>
    <col min="1026" max="1027" width="14.28515625" style="1" customWidth="1"/>
    <col min="1028" max="1028" width="20.85546875" style="1" customWidth="1"/>
    <col min="1029" max="1029" width="14.42578125" style="1" customWidth="1"/>
    <col min="1030" max="1030" width="15" style="1" customWidth="1"/>
    <col min="1031" max="1031" width="2.7109375" style="1" customWidth="1"/>
    <col min="1032" max="1032" width="11.7109375" style="1" customWidth="1"/>
    <col min="1033" max="1033" width="11.5703125" style="1" customWidth="1"/>
    <col min="1034" max="1034" width="2.28515625" style="1" customWidth="1"/>
    <col min="1035" max="1035" width="41" style="1" customWidth="1"/>
    <col min="1036" max="1036" width="14.28515625" style="1" customWidth="1"/>
    <col min="1037" max="1038" width="11.5703125" style="1" customWidth="1"/>
    <col min="1039" max="1039" width="21.85546875" style="1" customWidth="1"/>
    <col min="1040" max="1231" width="11.5703125" style="1"/>
    <col min="1232" max="1232" width="21.85546875" style="1" customWidth="1"/>
    <col min="1233" max="1233" width="13.85546875" style="1" customWidth="1"/>
    <col min="1234" max="1234" width="38.7109375" style="1" customWidth="1"/>
    <col min="1235" max="1235" width="3" style="1" bestFit="1" customWidth="1"/>
    <col min="1236" max="1236" width="32.28515625" style="1" customWidth="1"/>
    <col min="1237" max="1237" width="46.28515625" style="1" customWidth="1"/>
    <col min="1238" max="1238" width="19" style="1" customWidth="1"/>
    <col min="1239" max="1239" width="0" style="1" hidden="1" customWidth="1"/>
    <col min="1240" max="1240" width="17.7109375" style="1" customWidth="1"/>
    <col min="1241" max="1241" width="0" style="1" hidden="1" customWidth="1"/>
    <col min="1242" max="1242" width="22.28515625" style="1" customWidth="1"/>
    <col min="1243" max="1243" width="5.28515625" style="1" customWidth="1"/>
    <col min="1244" max="1244" width="36.28515625" style="1" customWidth="1"/>
    <col min="1245" max="1245" width="5.7109375" style="1" customWidth="1"/>
    <col min="1246" max="1246" width="0" style="1" hidden="1" customWidth="1"/>
    <col min="1247" max="1247" width="20.7109375" style="1" customWidth="1"/>
    <col min="1248" max="1248" width="4.85546875" style="1" customWidth="1"/>
    <col min="1249" max="1249" width="0" style="1" hidden="1" customWidth="1"/>
    <col min="1250" max="1250" width="24.7109375" style="1" customWidth="1"/>
    <col min="1251" max="1251" width="12.28515625" style="1" customWidth="1"/>
    <col min="1252" max="1252" width="0" style="1" hidden="1" customWidth="1"/>
    <col min="1253" max="1253" width="3.42578125" style="1" customWidth="1"/>
    <col min="1254" max="1254" width="0" style="1" hidden="1" customWidth="1"/>
    <col min="1255" max="1255" width="17.7109375" style="1" customWidth="1"/>
    <col min="1256" max="1256" width="3.42578125" style="1" customWidth="1"/>
    <col min="1257" max="1257" width="0" style="1" hidden="1" customWidth="1"/>
    <col min="1258" max="1258" width="23.7109375" style="1" customWidth="1"/>
    <col min="1259" max="1259" width="10" style="1" customWidth="1"/>
    <col min="1260" max="1260" width="0" style="1" hidden="1" customWidth="1"/>
    <col min="1261" max="1262" width="14.7109375" style="1" customWidth="1"/>
    <col min="1263" max="1263" width="12.85546875" style="1" customWidth="1"/>
    <col min="1264" max="1264" width="3.28515625" style="1" customWidth="1"/>
    <col min="1265" max="1265" width="30.28515625" style="1" customWidth="1"/>
    <col min="1266" max="1266" width="5" style="1" customWidth="1"/>
    <col min="1267" max="1267" width="0" style="1" hidden="1" customWidth="1"/>
    <col min="1268" max="1268" width="14.28515625" style="1" customWidth="1"/>
    <col min="1269" max="1269" width="5.7109375" style="1" customWidth="1"/>
    <col min="1270" max="1270" width="0" style="1" hidden="1" customWidth="1"/>
    <col min="1271" max="1271" width="17.28515625" style="1" customWidth="1"/>
    <col min="1272" max="1272" width="12.7109375" style="1" customWidth="1"/>
    <col min="1273" max="1273" width="0" style="1" hidden="1" customWidth="1"/>
    <col min="1274" max="1274" width="5.28515625" style="1" customWidth="1"/>
    <col min="1275" max="1275" width="0" style="1" hidden="1" customWidth="1"/>
    <col min="1276" max="1276" width="17" style="1" customWidth="1"/>
    <col min="1277" max="1277" width="6.28515625" style="1" customWidth="1"/>
    <col min="1278" max="1278" width="0" style="1" hidden="1" customWidth="1"/>
    <col min="1279" max="1279" width="14.28515625" style="1" customWidth="1"/>
    <col min="1280" max="1280" width="7.5703125" style="1" customWidth="1"/>
    <col min="1281" max="1281" width="0" style="1" hidden="1" customWidth="1"/>
    <col min="1282" max="1283" width="14.28515625" style="1" customWidth="1"/>
    <col min="1284" max="1284" width="20.85546875" style="1" customWidth="1"/>
    <col min="1285" max="1285" width="14.42578125" style="1" customWidth="1"/>
    <col min="1286" max="1286" width="15" style="1" customWidth="1"/>
    <col min="1287" max="1287" width="2.7109375" style="1" customWidth="1"/>
    <col min="1288" max="1288" width="11.7109375" style="1" customWidth="1"/>
    <col min="1289" max="1289" width="11.5703125" style="1" customWidth="1"/>
    <col min="1290" max="1290" width="2.28515625" style="1" customWidth="1"/>
    <col min="1291" max="1291" width="41" style="1" customWidth="1"/>
    <col min="1292" max="1292" width="14.28515625" style="1" customWidth="1"/>
    <col min="1293" max="1294" width="11.5703125" style="1" customWidth="1"/>
    <col min="1295" max="1295" width="21.85546875" style="1" customWidth="1"/>
    <col min="1296" max="1487" width="11.5703125" style="1"/>
    <col min="1488" max="1488" width="21.85546875" style="1" customWidth="1"/>
    <col min="1489" max="1489" width="13.85546875" style="1" customWidth="1"/>
    <col min="1490" max="1490" width="38.7109375" style="1" customWidth="1"/>
    <col min="1491" max="1491" width="3" style="1" bestFit="1" customWidth="1"/>
    <col min="1492" max="1492" width="32.28515625" style="1" customWidth="1"/>
    <col min="1493" max="1493" width="46.28515625" style="1" customWidth="1"/>
    <col min="1494" max="1494" width="19" style="1" customWidth="1"/>
    <col min="1495" max="1495" width="0" style="1" hidden="1" customWidth="1"/>
    <col min="1496" max="1496" width="17.7109375" style="1" customWidth="1"/>
    <col min="1497" max="1497" width="0" style="1" hidden="1" customWidth="1"/>
    <col min="1498" max="1498" width="22.28515625" style="1" customWidth="1"/>
    <col min="1499" max="1499" width="5.28515625" style="1" customWidth="1"/>
    <col min="1500" max="1500" width="36.28515625" style="1" customWidth="1"/>
    <col min="1501" max="1501" width="5.7109375" style="1" customWidth="1"/>
    <col min="1502" max="1502" width="0" style="1" hidden="1" customWidth="1"/>
    <col min="1503" max="1503" width="20.7109375" style="1" customWidth="1"/>
    <col min="1504" max="1504" width="4.85546875" style="1" customWidth="1"/>
    <col min="1505" max="1505" width="0" style="1" hidden="1" customWidth="1"/>
    <col min="1506" max="1506" width="24.7109375" style="1" customWidth="1"/>
    <col min="1507" max="1507" width="12.28515625" style="1" customWidth="1"/>
    <col min="1508" max="1508" width="0" style="1" hidden="1" customWidth="1"/>
    <col min="1509" max="1509" width="3.42578125" style="1" customWidth="1"/>
    <col min="1510" max="1510" width="0" style="1" hidden="1" customWidth="1"/>
    <col min="1511" max="1511" width="17.7109375" style="1" customWidth="1"/>
    <col min="1512" max="1512" width="3.42578125" style="1" customWidth="1"/>
    <col min="1513" max="1513" width="0" style="1" hidden="1" customWidth="1"/>
    <col min="1514" max="1514" width="23.7109375" style="1" customWidth="1"/>
    <col min="1515" max="1515" width="10" style="1" customWidth="1"/>
    <col min="1516" max="1516" width="0" style="1" hidden="1" customWidth="1"/>
    <col min="1517" max="1518" width="14.7109375" style="1" customWidth="1"/>
    <col min="1519" max="1519" width="12.85546875" style="1" customWidth="1"/>
    <col min="1520" max="1520" width="3.28515625" style="1" customWidth="1"/>
    <col min="1521" max="1521" width="30.28515625" style="1" customWidth="1"/>
    <col min="1522" max="1522" width="5" style="1" customWidth="1"/>
    <col min="1523" max="1523" width="0" style="1" hidden="1" customWidth="1"/>
    <col min="1524" max="1524" width="14.28515625" style="1" customWidth="1"/>
    <col min="1525" max="1525" width="5.7109375" style="1" customWidth="1"/>
    <col min="1526" max="1526" width="0" style="1" hidden="1" customWidth="1"/>
    <col min="1527" max="1527" width="17.28515625" style="1" customWidth="1"/>
    <col min="1528" max="1528" width="12.7109375" style="1" customWidth="1"/>
    <col min="1529" max="1529" width="0" style="1" hidden="1" customWidth="1"/>
    <col min="1530" max="1530" width="5.28515625" style="1" customWidth="1"/>
    <col min="1531" max="1531" width="0" style="1" hidden="1" customWidth="1"/>
    <col min="1532" max="1532" width="17" style="1" customWidth="1"/>
    <col min="1533" max="1533" width="6.28515625" style="1" customWidth="1"/>
    <col min="1534" max="1534" width="0" style="1" hidden="1" customWidth="1"/>
    <col min="1535" max="1535" width="14.28515625" style="1" customWidth="1"/>
    <col min="1536" max="1536" width="7.5703125" style="1" customWidth="1"/>
    <col min="1537" max="1537" width="0" style="1" hidden="1" customWidth="1"/>
    <col min="1538" max="1539" width="14.28515625" style="1" customWidth="1"/>
    <col min="1540" max="1540" width="20.85546875" style="1" customWidth="1"/>
    <col min="1541" max="1541" width="14.42578125" style="1" customWidth="1"/>
    <col min="1542" max="1542" width="15" style="1" customWidth="1"/>
    <col min="1543" max="1543" width="2.7109375" style="1" customWidth="1"/>
    <col min="1544" max="1544" width="11.7109375" style="1" customWidth="1"/>
    <col min="1545" max="1545" width="11.5703125" style="1" customWidth="1"/>
    <col min="1546" max="1546" width="2.28515625" style="1" customWidth="1"/>
    <col min="1547" max="1547" width="41" style="1" customWidth="1"/>
    <col min="1548" max="1548" width="14.28515625" style="1" customWidth="1"/>
    <col min="1549" max="1550" width="11.5703125" style="1" customWidth="1"/>
    <col min="1551" max="1551" width="21.85546875" style="1" customWidth="1"/>
    <col min="1552" max="1743" width="11.5703125" style="1"/>
    <col min="1744" max="1744" width="21.85546875" style="1" customWidth="1"/>
    <col min="1745" max="1745" width="13.85546875" style="1" customWidth="1"/>
    <col min="1746" max="1746" width="38.7109375" style="1" customWidth="1"/>
    <col min="1747" max="1747" width="3" style="1" bestFit="1" customWidth="1"/>
    <col min="1748" max="1748" width="32.28515625" style="1" customWidth="1"/>
    <col min="1749" max="1749" width="46.28515625" style="1" customWidth="1"/>
    <col min="1750" max="1750" width="19" style="1" customWidth="1"/>
    <col min="1751" max="1751" width="0" style="1" hidden="1" customWidth="1"/>
    <col min="1752" max="1752" width="17.7109375" style="1" customWidth="1"/>
    <col min="1753" max="1753" width="0" style="1" hidden="1" customWidth="1"/>
    <col min="1754" max="1754" width="22.28515625" style="1" customWidth="1"/>
    <col min="1755" max="1755" width="5.28515625" style="1" customWidth="1"/>
    <col min="1756" max="1756" width="36.28515625" style="1" customWidth="1"/>
    <col min="1757" max="1757" width="5.7109375" style="1" customWidth="1"/>
    <col min="1758" max="1758" width="0" style="1" hidden="1" customWidth="1"/>
    <col min="1759" max="1759" width="20.7109375" style="1" customWidth="1"/>
    <col min="1760" max="1760" width="4.85546875" style="1" customWidth="1"/>
    <col min="1761" max="1761" width="0" style="1" hidden="1" customWidth="1"/>
    <col min="1762" max="1762" width="24.7109375" style="1" customWidth="1"/>
    <col min="1763" max="1763" width="12.28515625" style="1" customWidth="1"/>
    <col min="1764" max="1764" width="0" style="1" hidden="1" customWidth="1"/>
    <col min="1765" max="1765" width="3.42578125" style="1" customWidth="1"/>
    <col min="1766" max="1766" width="0" style="1" hidden="1" customWidth="1"/>
    <col min="1767" max="1767" width="17.7109375" style="1" customWidth="1"/>
    <col min="1768" max="1768" width="3.42578125" style="1" customWidth="1"/>
    <col min="1769" max="1769" width="0" style="1" hidden="1" customWidth="1"/>
    <col min="1770" max="1770" width="23.7109375" style="1" customWidth="1"/>
    <col min="1771" max="1771" width="10" style="1" customWidth="1"/>
    <col min="1772" max="1772" width="0" style="1" hidden="1" customWidth="1"/>
    <col min="1773" max="1774" width="14.7109375" style="1" customWidth="1"/>
    <col min="1775" max="1775" width="12.85546875" style="1" customWidth="1"/>
    <col min="1776" max="1776" width="3.28515625" style="1" customWidth="1"/>
    <col min="1777" max="1777" width="30.28515625" style="1" customWidth="1"/>
    <col min="1778" max="1778" width="5" style="1" customWidth="1"/>
    <col min="1779" max="1779" width="0" style="1" hidden="1" customWidth="1"/>
    <col min="1780" max="1780" width="14.28515625" style="1" customWidth="1"/>
    <col min="1781" max="1781" width="5.7109375" style="1" customWidth="1"/>
    <col min="1782" max="1782" width="0" style="1" hidden="1" customWidth="1"/>
    <col min="1783" max="1783" width="17.28515625" style="1" customWidth="1"/>
    <col min="1784" max="1784" width="12.7109375" style="1" customWidth="1"/>
    <col min="1785" max="1785" width="0" style="1" hidden="1" customWidth="1"/>
    <col min="1786" max="1786" width="5.28515625" style="1" customWidth="1"/>
    <col min="1787" max="1787" width="0" style="1" hidden="1" customWidth="1"/>
    <col min="1788" max="1788" width="17" style="1" customWidth="1"/>
    <col min="1789" max="1789" width="6.28515625" style="1" customWidth="1"/>
    <col min="1790" max="1790" width="0" style="1" hidden="1" customWidth="1"/>
    <col min="1791" max="1791" width="14.28515625" style="1" customWidth="1"/>
    <col min="1792" max="1792" width="7.5703125" style="1" customWidth="1"/>
    <col min="1793" max="1793" width="0" style="1" hidden="1" customWidth="1"/>
    <col min="1794" max="1795" width="14.28515625" style="1" customWidth="1"/>
    <col min="1796" max="1796" width="20.85546875" style="1" customWidth="1"/>
    <col min="1797" max="1797" width="14.42578125" style="1" customWidth="1"/>
    <col min="1798" max="1798" width="15" style="1" customWidth="1"/>
    <col min="1799" max="1799" width="2.7109375" style="1" customWidth="1"/>
    <col min="1800" max="1800" width="11.7109375" style="1" customWidth="1"/>
    <col min="1801" max="1801" width="11.5703125" style="1" customWidth="1"/>
    <col min="1802" max="1802" width="2.28515625" style="1" customWidth="1"/>
    <col min="1803" max="1803" width="41" style="1" customWidth="1"/>
    <col min="1804" max="1804" width="14.28515625" style="1" customWidth="1"/>
    <col min="1805" max="1806" width="11.5703125" style="1" customWidth="1"/>
    <col min="1807" max="1807" width="21.85546875" style="1" customWidth="1"/>
    <col min="1808" max="1999" width="11.5703125" style="1"/>
    <col min="2000" max="2000" width="21.85546875" style="1" customWidth="1"/>
    <col min="2001" max="2001" width="13.85546875" style="1" customWidth="1"/>
    <col min="2002" max="2002" width="38.7109375" style="1" customWidth="1"/>
    <col min="2003" max="2003" width="3" style="1" bestFit="1" customWidth="1"/>
    <col min="2004" max="2004" width="32.28515625" style="1" customWidth="1"/>
    <col min="2005" max="2005" width="46.28515625" style="1" customWidth="1"/>
    <col min="2006" max="2006" width="19" style="1" customWidth="1"/>
    <col min="2007" max="2007" width="0" style="1" hidden="1" customWidth="1"/>
    <col min="2008" max="2008" width="17.7109375" style="1" customWidth="1"/>
    <col min="2009" max="2009" width="0" style="1" hidden="1" customWidth="1"/>
    <col min="2010" max="2010" width="22.28515625" style="1" customWidth="1"/>
    <col min="2011" max="2011" width="5.28515625" style="1" customWidth="1"/>
    <col min="2012" max="2012" width="36.28515625" style="1" customWidth="1"/>
    <col min="2013" max="2013" width="5.7109375" style="1" customWidth="1"/>
    <col min="2014" max="2014" width="0" style="1" hidden="1" customWidth="1"/>
    <col min="2015" max="2015" width="20.7109375" style="1" customWidth="1"/>
    <col min="2016" max="2016" width="4.85546875" style="1" customWidth="1"/>
    <col min="2017" max="2017" width="0" style="1" hidden="1" customWidth="1"/>
    <col min="2018" max="2018" width="24.7109375" style="1" customWidth="1"/>
    <col min="2019" max="2019" width="12.28515625" style="1" customWidth="1"/>
    <col min="2020" max="2020" width="0" style="1" hidden="1" customWidth="1"/>
    <col min="2021" max="2021" width="3.42578125" style="1" customWidth="1"/>
    <col min="2022" max="2022" width="0" style="1" hidden="1" customWidth="1"/>
    <col min="2023" max="2023" width="17.7109375" style="1" customWidth="1"/>
    <col min="2024" max="2024" width="3.42578125" style="1" customWidth="1"/>
    <col min="2025" max="2025" width="0" style="1" hidden="1" customWidth="1"/>
    <col min="2026" max="2026" width="23.7109375" style="1" customWidth="1"/>
    <col min="2027" max="2027" width="10" style="1" customWidth="1"/>
    <col min="2028" max="2028" width="0" style="1" hidden="1" customWidth="1"/>
    <col min="2029" max="2030" width="14.7109375" style="1" customWidth="1"/>
    <col min="2031" max="2031" width="12.85546875" style="1" customWidth="1"/>
    <col min="2032" max="2032" width="3.28515625" style="1" customWidth="1"/>
    <col min="2033" max="2033" width="30.28515625" style="1" customWidth="1"/>
    <col min="2034" max="2034" width="5" style="1" customWidth="1"/>
    <col min="2035" max="2035" width="0" style="1" hidden="1" customWidth="1"/>
    <col min="2036" max="2036" width="14.28515625" style="1" customWidth="1"/>
    <col min="2037" max="2037" width="5.7109375" style="1" customWidth="1"/>
    <col min="2038" max="2038" width="0" style="1" hidden="1" customWidth="1"/>
    <col min="2039" max="2039" width="17.28515625" style="1" customWidth="1"/>
    <col min="2040" max="2040" width="12.7109375" style="1" customWidth="1"/>
    <col min="2041" max="2041" width="0" style="1" hidden="1" customWidth="1"/>
    <col min="2042" max="2042" width="5.28515625" style="1" customWidth="1"/>
    <col min="2043" max="2043" width="0" style="1" hidden="1" customWidth="1"/>
    <col min="2044" max="2044" width="17" style="1" customWidth="1"/>
    <col min="2045" max="2045" width="6.28515625" style="1" customWidth="1"/>
    <col min="2046" max="2046" width="0" style="1" hidden="1" customWidth="1"/>
    <col min="2047" max="2047" width="14.28515625" style="1" customWidth="1"/>
    <col min="2048" max="2048" width="7.5703125" style="1" customWidth="1"/>
    <col min="2049" max="2049" width="0" style="1" hidden="1" customWidth="1"/>
    <col min="2050" max="2051" width="14.28515625" style="1" customWidth="1"/>
    <col min="2052" max="2052" width="20.85546875" style="1" customWidth="1"/>
    <col min="2053" max="2053" width="14.42578125" style="1" customWidth="1"/>
    <col min="2054" max="2054" width="15" style="1" customWidth="1"/>
    <col min="2055" max="2055" width="2.7109375" style="1" customWidth="1"/>
    <col min="2056" max="2056" width="11.7109375" style="1" customWidth="1"/>
    <col min="2057" max="2057" width="11.5703125" style="1" customWidth="1"/>
    <col min="2058" max="2058" width="2.28515625" style="1" customWidth="1"/>
    <col min="2059" max="2059" width="41" style="1" customWidth="1"/>
    <col min="2060" max="2060" width="14.28515625" style="1" customWidth="1"/>
    <col min="2061" max="2062" width="11.5703125" style="1" customWidth="1"/>
    <col min="2063" max="2063" width="21.85546875" style="1" customWidth="1"/>
    <col min="2064" max="2255" width="11.5703125" style="1"/>
    <col min="2256" max="2256" width="21.85546875" style="1" customWidth="1"/>
    <col min="2257" max="2257" width="13.85546875" style="1" customWidth="1"/>
    <col min="2258" max="2258" width="38.7109375" style="1" customWidth="1"/>
    <col min="2259" max="2259" width="3" style="1" bestFit="1" customWidth="1"/>
    <col min="2260" max="2260" width="32.28515625" style="1" customWidth="1"/>
    <col min="2261" max="2261" width="46.28515625" style="1" customWidth="1"/>
    <col min="2262" max="2262" width="19" style="1" customWidth="1"/>
    <col min="2263" max="2263" width="0" style="1" hidden="1" customWidth="1"/>
    <col min="2264" max="2264" width="17.7109375" style="1" customWidth="1"/>
    <col min="2265" max="2265" width="0" style="1" hidden="1" customWidth="1"/>
    <col min="2266" max="2266" width="22.28515625" style="1" customWidth="1"/>
    <col min="2267" max="2267" width="5.28515625" style="1" customWidth="1"/>
    <col min="2268" max="2268" width="36.28515625" style="1" customWidth="1"/>
    <col min="2269" max="2269" width="5.7109375" style="1" customWidth="1"/>
    <col min="2270" max="2270" width="0" style="1" hidden="1" customWidth="1"/>
    <col min="2271" max="2271" width="20.7109375" style="1" customWidth="1"/>
    <col min="2272" max="2272" width="4.85546875" style="1" customWidth="1"/>
    <col min="2273" max="2273" width="0" style="1" hidden="1" customWidth="1"/>
    <col min="2274" max="2274" width="24.7109375" style="1" customWidth="1"/>
    <col min="2275" max="2275" width="12.28515625" style="1" customWidth="1"/>
    <col min="2276" max="2276" width="0" style="1" hidden="1" customWidth="1"/>
    <col min="2277" max="2277" width="3.42578125" style="1" customWidth="1"/>
    <col min="2278" max="2278" width="0" style="1" hidden="1" customWidth="1"/>
    <col min="2279" max="2279" width="17.7109375" style="1" customWidth="1"/>
    <col min="2280" max="2280" width="3.42578125" style="1" customWidth="1"/>
    <col min="2281" max="2281" width="0" style="1" hidden="1" customWidth="1"/>
    <col min="2282" max="2282" width="23.7109375" style="1" customWidth="1"/>
    <col min="2283" max="2283" width="10" style="1" customWidth="1"/>
    <col min="2284" max="2284" width="0" style="1" hidden="1" customWidth="1"/>
    <col min="2285" max="2286" width="14.7109375" style="1" customWidth="1"/>
    <col min="2287" max="2287" width="12.85546875" style="1" customWidth="1"/>
    <col min="2288" max="2288" width="3.28515625" style="1" customWidth="1"/>
    <col min="2289" max="2289" width="30.28515625" style="1" customWidth="1"/>
    <col min="2290" max="2290" width="5" style="1" customWidth="1"/>
    <col min="2291" max="2291" width="0" style="1" hidden="1" customWidth="1"/>
    <col min="2292" max="2292" width="14.28515625" style="1" customWidth="1"/>
    <col min="2293" max="2293" width="5.7109375" style="1" customWidth="1"/>
    <col min="2294" max="2294" width="0" style="1" hidden="1" customWidth="1"/>
    <col min="2295" max="2295" width="17.28515625" style="1" customWidth="1"/>
    <col min="2296" max="2296" width="12.7109375" style="1" customWidth="1"/>
    <col min="2297" max="2297" width="0" style="1" hidden="1" customWidth="1"/>
    <col min="2298" max="2298" width="5.28515625" style="1" customWidth="1"/>
    <col min="2299" max="2299" width="0" style="1" hidden="1" customWidth="1"/>
    <col min="2300" max="2300" width="17" style="1" customWidth="1"/>
    <col min="2301" max="2301" width="6.28515625" style="1" customWidth="1"/>
    <col min="2302" max="2302" width="0" style="1" hidden="1" customWidth="1"/>
    <col min="2303" max="2303" width="14.28515625" style="1" customWidth="1"/>
    <col min="2304" max="2304" width="7.5703125" style="1" customWidth="1"/>
    <col min="2305" max="2305" width="0" style="1" hidden="1" customWidth="1"/>
    <col min="2306" max="2307" width="14.28515625" style="1" customWidth="1"/>
    <col min="2308" max="2308" width="20.85546875" style="1" customWidth="1"/>
    <col min="2309" max="2309" width="14.42578125" style="1" customWidth="1"/>
    <col min="2310" max="2310" width="15" style="1" customWidth="1"/>
    <col min="2311" max="2311" width="2.7109375" style="1" customWidth="1"/>
    <col min="2312" max="2312" width="11.7109375" style="1" customWidth="1"/>
    <col min="2313" max="2313" width="11.5703125" style="1" customWidth="1"/>
    <col min="2314" max="2314" width="2.28515625" style="1" customWidth="1"/>
    <col min="2315" max="2315" width="41" style="1" customWidth="1"/>
    <col min="2316" max="2316" width="14.28515625" style="1" customWidth="1"/>
    <col min="2317" max="2318" width="11.5703125" style="1" customWidth="1"/>
    <col min="2319" max="2319" width="21.85546875" style="1" customWidth="1"/>
    <col min="2320" max="2511" width="11.5703125" style="1"/>
    <col min="2512" max="2512" width="21.85546875" style="1" customWidth="1"/>
    <col min="2513" max="2513" width="13.85546875" style="1" customWidth="1"/>
    <col min="2514" max="2514" width="38.7109375" style="1" customWidth="1"/>
    <col min="2515" max="2515" width="3" style="1" bestFit="1" customWidth="1"/>
    <col min="2516" max="2516" width="32.28515625" style="1" customWidth="1"/>
    <col min="2517" max="2517" width="46.28515625" style="1" customWidth="1"/>
    <col min="2518" max="2518" width="19" style="1" customWidth="1"/>
    <col min="2519" max="2519" width="0" style="1" hidden="1" customWidth="1"/>
    <col min="2520" max="2520" width="17.7109375" style="1" customWidth="1"/>
    <col min="2521" max="2521" width="0" style="1" hidden="1" customWidth="1"/>
    <col min="2522" max="2522" width="22.28515625" style="1" customWidth="1"/>
    <col min="2523" max="2523" width="5.28515625" style="1" customWidth="1"/>
    <col min="2524" max="2524" width="36.28515625" style="1" customWidth="1"/>
    <col min="2525" max="2525" width="5.7109375" style="1" customWidth="1"/>
    <col min="2526" max="2526" width="0" style="1" hidden="1" customWidth="1"/>
    <col min="2527" max="2527" width="20.7109375" style="1" customWidth="1"/>
    <col min="2528" max="2528" width="4.85546875" style="1" customWidth="1"/>
    <col min="2529" max="2529" width="0" style="1" hidden="1" customWidth="1"/>
    <col min="2530" max="2530" width="24.7109375" style="1" customWidth="1"/>
    <col min="2531" max="2531" width="12.28515625" style="1" customWidth="1"/>
    <col min="2532" max="2532" width="0" style="1" hidden="1" customWidth="1"/>
    <col min="2533" max="2533" width="3.42578125" style="1" customWidth="1"/>
    <col min="2534" max="2534" width="0" style="1" hidden="1" customWidth="1"/>
    <col min="2535" max="2535" width="17.7109375" style="1" customWidth="1"/>
    <col min="2536" max="2536" width="3.42578125" style="1" customWidth="1"/>
    <col min="2537" max="2537" width="0" style="1" hidden="1" customWidth="1"/>
    <col min="2538" max="2538" width="23.7109375" style="1" customWidth="1"/>
    <col min="2539" max="2539" width="10" style="1" customWidth="1"/>
    <col min="2540" max="2540" width="0" style="1" hidden="1" customWidth="1"/>
    <col min="2541" max="2542" width="14.7109375" style="1" customWidth="1"/>
    <col min="2543" max="2543" width="12.85546875" style="1" customWidth="1"/>
    <col min="2544" max="2544" width="3.28515625" style="1" customWidth="1"/>
    <col min="2545" max="2545" width="30.28515625" style="1" customWidth="1"/>
    <col min="2546" max="2546" width="5" style="1" customWidth="1"/>
    <col min="2547" max="2547" width="0" style="1" hidden="1" customWidth="1"/>
    <col min="2548" max="2548" width="14.28515625" style="1" customWidth="1"/>
    <col min="2549" max="2549" width="5.7109375" style="1" customWidth="1"/>
    <col min="2550" max="2550" width="0" style="1" hidden="1" customWidth="1"/>
    <col min="2551" max="2551" width="17.28515625" style="1" customWidth="1"/>
    <col min="2552" max="2552" width="12.7109375" style="1" customWidth="1"/>
    <col min="2553" max="2553" width="0" style="1" hidden="1" customWidth="1"/>
    <col min="2554" max="2554" width="5.28515625" style="1" customWidth="1"/>
    <col min="2555" max="2555" width="0" style="1" hidden="1" customWidth="1"/>
    <col min="2556" max="2556" width="17" style="1" customWidth="1"/>
    <col min="2557" max="2557" width="6.28515625" style="1" customWidth="1"/>
    <col min="2558" max="2558" width="0" style="1" hidden="1" customWidth="1"/>
    <col min="2559" max="2559" width="14.28515625" style="1" customWidth="1"/>
    <col min="2560" max="2560" width="7.5703125" style="1" customWidth="1"/>
    <col min="2561" max="2561" width="0" style="1" hidden="1" customWidth="1"/>
    <col min="2562" max="2563" width="14.28515625" style="1" customWidth="1"/>
    <col min="2564" max="2564" width="20.85546875" style="1" customWidth="1"/>
    <col min="2565" max="2565" width="14.42578125" style="1" customWidth="1"/>
    <col min="2566" max="2566" width="15" style="1" customWidth="1"/>
    <col min="2567" max="2567" width="2.7109375" style="1" customWidth="1"/>
    <col min="2568" max="2568" width="11.7109375" style="1" customWidth="1"/>
    <col min="2569" max="2569" width="11.5703125" style="1" customWidth="1"/>
    <col min="2570" max="2570" width="2.28515625" style="1" customWidth="1"/>
    <col min="2571" max="2571" width="41" style="1" customWidth="1"/>
    <col min="2572" max="2572" width="14.28515625" style="1" customWidth="1"/>
    <col min="2573" max="2574" width="11.5703125" style="1" customWidth="1"/>
    <col min="2575" max="2575" width="21.85546875" style="1" customWidth="1"/>
    <col min="2576" max="2767" width="11.5703125" style="1"/>
    <col min="2768" max="2768" width="21.85546875" style="1" customWidth="1"/>
    <col min="2769" max="2769" width="13.85546875" style="1" customWidth="1"/>
    <col min="2770" max="2770" width="38.7109375" style="1" customWidth="1"/>
    <col min="2771" max="2771" width="3" style="1" bestFit="1" customWidth="1"/>
    <col min="2772" max="2772" width="32.28515625" style="1" customWidth="1"/>
    <col min="2773" max="2773" width="46.28515625" style="1" customWidth="1"/>
    <col min="2774" max="2774" width="19" style="1" customWidth="1"/>
    <col min="2775" max="2775" width="0" style="1" hidden="1" customWidth="1"/>
    <col min="2776" max="2776" width="17.7109375" style="1" customWidth="1"/>
    <col min="2777" max="2777" width="0" style="1" hidden="1" customWidth="1"/>
    <col min="2778" max="2778" width="22.28515625" style="1" customWidth="1"/>
    <col min="2779" max="2779" width="5.28515625" style="1" customWidth="1"/>
    <col min="2780" max="2780" width="36.28515625" style="1" customWidth="1"/>
    <col min="2781" max="2781" width="5.7109375" style="1" customWidth="1"/>
    <col min="2782" max="2782" width="0" style="1" hidden="1" customWidth="1"/>
    <col min="2783" max="2783" width="20.7109375" style="1" customWidth="1"/>
    <col min="2784" max="2784" width="4.85546875" style="1" customWidth="1"/>
    <col min="2785" max="2785" width="0" style="1" hidden="1" customWidth="1"/>
    <col min="2786" max="2786" width="24.7109375" style="1" customWidth="1"/>
    <col min="2787" max="2787" width="12.28515625" style="1" customWidth="1"/>
    <col min="2788" max="2788" width="0" style="1" hidden="1" customWidth="1"/>
    <col min="2789" max="2789" width="3.42578125" style="1" customWidth="1"/>
    <col min="2790" max="2790" width="0" style="1" hidden="1" customWidth="1"/>
    <col min="2791" max="2791" width="17.7109375" style="1" customWidth="1"/>
    <col min="2792" max="2792" width="3.42578125" style="1" customWidth="1"/>
    <col min="2793" max="2793" width="0" style="1" hidden="1" customWidth="1"/>
    <col min="2794" max="2794" width="23.7109375" style="1" customWidth="1"/>
    <col min="2795" max="2795" width="10" style="1" customWidth="1"/>
    <col min="2796" max="2796" width="0" style="1" hidden="1" customWidth="1"/>
    <col min="2797" max="2798" width="14.7109375" style="1" customWidth="1"/>
    <col min="2799" max="2799" width="12.85546875" style="1" customWidth="1"/>
    <col min="2800" max="2800" width="3.28515625" style="1" customWidth="1"/>
    <col min="2801" max="2801" width="30.28515625" style="1" customWidth="1"/>
    <col min="2802" max="2802" width="5" style="1" customWidth="1"/>
    <col min="2803" max="2803" width="0" style="1" hidden="1" customWidth="1"/>
    <col min="2804" max="2804" width="14.28515625" style="1" customWidth="1"/>
    <col min="2805" max="2805" width="5.7109375" style="1" customWidth="1"/>
    <col min="2806" max="2806" width="0" style="1" hidden="1" customWidth="1"/>
    <col min="2807" max="2807" width="17.28515625" style="1" customWidth="1"/>
    <col min="2808" max="2808" width="12.7109375" style="1" customWidth="1"/>
    <col min="2809" max="2809" width="0" style="1" hidden="1" customWidth="1"/>
    <col min="2810" max="2810" width="5.28515625" style="1" customWidth="1"/>
    <col min="2811" max="2811" width="0" style="1" hidden="1" customWidth="1"/>
    <col min="2812" max="2812" width="17" style="1" customWidth="1"/>
    <col min="2813" max="2813" width="6.28515625" style="1" customWidth="1"/>
    <col min="2814" max="2814" width="0" style="1" hidden="1" customWidth="1"/>
    <col min="2815" max="2815" width="14.28515625" style="1" customWidth="1"/>
    <col min="2816" max="2816" width="7.5703125" style="1" customWidth="1"/>
    <col min="2817" max="2817" width="0" style="1" hidden="1" customWidth="1"/>
    <col min="2818" max="2819" width="14.28515625" style="1" customWidth="1"/>
    <col min="2820" max="2820" width="20.85546875" style="1" customWidth="1"/>
    <col min="2821" max="2821" width="14.42578125" style="1" customWidth="1"/>
    <col min="2822" max="2822" width="15" style="1" customWidth="1"/>
    <col min="2823" max="2823" width="2.7109375" style="1" customWidth="1"/>
    <col min="2824" max="2824" width="11.7109375" style="1" customWidth="1"/>
    <col min="2825" max="2825" width="11.5703125" style="1" customWidth="1"/>
    <col min="2826" max="2826" width="2.28515625" style="1" customWidth="1"/>
    <col min="2827" max="2827" width="41" style="1" customWidth="1"/>
    <col min="2828" max="2828" width="14.28515625" style="1" customWidth="1"/>
    <col min="2829" max="2830" width="11.5703125" style="1" customWidth="1"/>
    <col min="2831" max="2831" width="21.85546875" style="1" customWidth="1"/>
    <col min="2832" max="3023" width="11.5703125" style="1"/>
    <col min="3024" max="3024" width="21.85546875" style="1" customWidth="1"/>
    <col min="3025" max="3025" width="13.85546875" style="1" customWidth="1"/>
    <col min="3026" max="3026" width="38.7109375" style="1" customWidth="1"/>
    <col min="3027" max="3027" width="3" style="1" bestFit="1" customWidth="1"/>
    <col min="3028" max="3028" width="32.28515625" style="1" customWidth="1"/>
    <col min="3029" max="3029" width="46.28515625" style="1" customWidth="1"/>
    <col min="3030" max="3030" width="19" style="1" customWidth="1"/>
    <col min="3031" max="3031" width="0" style="1" hidden="1" customWidth="1"/>
    <col min="3032" max="3032" width="17.7109375" style="1" customWidth="1"/>
    <col min="3033" max="3033" width="0" style="1" hidden="1" customWidth="1"/>
    <col min="3034" max="3034" width="22.28515625" style="1" customWidth="1"/>
    <col min="3035" max="3035" width="5.28515625" style="1" customWidth="1"/>
    <col min="3036" max="3036" width="36.28515625" style="1" customWidth="1"/>
    <col min="3037" max="3037" width="5.7109375" style="1" customWidth="1"/>
    <col min="3038" max="3038" width="0" style="1" hidden="1" customWidth="1"/>
    <col min="3039" max="3039" width="20.7109375" style="1" customWidth="1"/>
    <col min="3040" max="3040" width="4.85546875" style="1" customWidth="1"/>
    <col min="3041" max="3041" width="0" style="1" hidden="1" customWidth="1"/>
    <col min="3042" max="3042" width="24.7109375" style="1" customWidth="1"/>
    <col min="3043" max="3043" width="12.28515625" style="1" customWidth="1"/>
    <col min="3044" max="3044" width="0" style="1" hidden="1" customWidth="1"/>
    <col min="3045" max="3045" width="3.42578125" style="1" customWidth="1"/>
    <col min="3046" max="3046" width="0" style="1" hidden="1" customWidth="1"/>
    <col min="3047" max="3047" width="17.7109375" style="1" customWidth="1"/>
    <col min="3048" max="3048" width="3.42578125" style="1" customWidth="1"/>
    <col min="3049" max="3049" width="0" style="1" hidden="1" customWidth="1"/>
    <col min="3050" max="3050" width="23.7109375" style="1" customWidth="1"/>
    <col min="3051" max="3051" width="10" style="1" customWidth="1"/>
    <col min="3052" max="3052" width="0" style="1" hidden="1" customWidth="1"/>
    <col min="3053" max="3054" width="14.7109375" style="1" customWidth="1"/>
    <col min="3055" max="3055" width="12.85546875" style="1" customWidth="1"/>
    <col min="3056" max="3056" width="3.28515625" style="1" customWidth="1"/>
    <col min="3057" max="3057" width="30.28515625" style="1" customWidth="1"/>
    <col min="3058" max="3058" width="5" style="1" customWidth="1"/>
    <col min="3059" max="3059" width="0" style="1" hidden="1" customWidth="1"/>
    <col min="3060" max="3060" width="14.28515625" style="1" customWidth="1"/>
    <col min="3061" max="3061" width="5.7109375" style="1" customWidth="1"/>
    <col min="3062" max="3062" width="0" style="1" hidden="1" customWidth="1"/>
    <col min="3063" max="3063" width="17.28515625" style="1" customWidth="1"/>
    <col min="3064" max="3064" width="12.7109375" style="1" customWidth="1"/>
    <col min="3065" max="3065" width="0" style="1" hidden="1" customWidth="1"/>
    <col min="3066" max="3066" width="5.28515625" style="1" customWidth="1"/>
    <col min="3067" max="3067" width="0" style="1" hidden="1" customWidth="1"/>
    <col min="3068" max="3068" width="17" style="1" customWidth="1"/>
    <col min="3069" max="3069" width="6.28515625" style="1" customWidth="1"/>
    <col min="3070" max="3070" width="0" style="1" hidden="1" customWidth="1"/>
    <col min="3071" max="3071" width="14.28515625" style="1" customWidth="1"/>
    <col min="3072" max="3072" width="7.5703125" style="1" customWidth="1"/>
    <col min="3073" max="3073" width="0" style="1" hidden="1" customWidth="1"/>
    <col min="3074" max="3075" width="14.28515625" style="1" customWidth="1"/>
    <col min="3076" max="3076" width="20.85546875" style="1" customWidth="1"/>
    <col min="3077" max="3077" width="14.42578125" style="1" customWidth="1"/>
    <col min="3078" max="3078" width="15" style="1" customWidth="1"/>
    <col min="3079" max="3079" width="2.7109375" style="1" customWidth="1"/>
    <col min="3080" max="3080" width="11.7109375" style="1" customWidth="1"/>
    <col min="3081" max="3081" width="11.5703125" style="1" customWidth="1"/>
    <col min="3082" max="3082" width="2.28515625" style="1" customWidth="1"/>
    <col min="3083" max="3083" width="41" style="1" customWidth="1"/>
    <col min="3084" max="3084" width="14.28515625" style="1" customWidth="1"/>
    <col min="3085" max="3086" width="11.5703125" style="1" customWidth="1"/>
    <col min="3087" max="3087" width="21.85546875" style="1" customWidth="1"/>
    <col min="3088" max="3279" width="11.5703125" style="1"/>
    <col min="3280" max="3280" width="21.85546875" style="1" customWidth="1"/>
    <col min="3281" max="3281" width="13.85546875" style="1" customWidth="1"/>
    <col min="3282" max="3282" width="38.7109375" style="1" customWidth="1"/>
    <col min="3283" max="3283" width="3" style="1" bestFit="1" customWidth="1"/>
    <col min="3284" max="3284" width="32.28515625" style="1" customWidth="1"/>
    <col min="3285" max="3285" width="46.28515625" style="1" customWidth="1"/>
    <col min="3286" max="3286" width="19" style="1" customWidth="1"/>
    <col min="3287" max="3287" width="0" style="1" hidden="1" customWidth="1"/>
    <col min="3288" max="3288" width="17.7109375" style="1" customWidth="1"/>
    <col min="3289" max="3289" width="0" style="1" hidden="1" customWidth="1"/>
    <col min="3290" max="3290" width="22.28515625" style="1" customWidth="1"/>
    <col min="3291" max="3291" width="5.28515625" style="1" customWidth="1"/>
    <col min="3292" max="3292" width="36.28515625" style="1" customWidth="1"/>
    <col min="3293" max="3293" width="5.7109375" style="1" customWidth="1"/>
    <col min="3294" max="3294" width="0" style="1" hidden="1" customWidth="1"/>
    <col min="3295" max="3295" width="20.7109375" style="1" customWidth="1"/>
    <col min="3296" max="3296" width="4.85546875" style="1" customWidth="1"/>
    <col min="3297" max="3297" width="0" style="1" hidden="1" customWidth="1"/>
    <col min="3298" max="3298" width="24.7109375" style="1" customWidth="1"/>
    <col min="3299" max="3299" width="12.28515625" style="1" customWidth="1"/>
    <col min="3300" max="3300" width="0" style="1" hidden="1" customWidth="1"/>
    <col min="3301" max="3301" width="3.42578125" style="1" customWidth="1"/>
    <col min="3302" max="3302" width="0" style="1" hidden="1" customWidth="1"/>
    <col min="3303" max="3303" width="17.7109375" style="1" customWidth="1"/>
    <col min="3304" max="3304" width="3.42578125" style="1" customWidth="1"/>
    <col min="3305" max="3305" width="0" style="1" hidden="1" customWidth="1"/>
    <col min="3306" max="3306" width="23.7109375" style="1" customWidth="1"/>
    <col min="3307" max="3307" width="10" style="1" customWidth="1"/>
    <col min="3308" max="3308" width="0" style="1" hidden="1" customWidth="1"/>
    <col min="3309" max="3310" width="14.7109375" style="1" customWidth="1"/>
    <col min="3311" max="3311" width="12.85546875" style="1" customWidth="1"/>
    <col min="3312" max="3312" width="3.28515625" style="1" customWidth="1"/>
    <col min="3313" max="3313" width="30.28515625" style="1" customWidth="1"/>
    <col min="3314" max="3314" width="5" style="1" customWidth="1"/>
    <col min="3315" max="3315" width="0" style="1" hidden="1" customWidth="1"/>
    <col min="3316" max="3316" width="14.28515625" style="1" customWidth="1"/>
    <col min="3317" max="3317" width="5.7109375" style="1" customWidth="1"/>
    <col min="3318" max="3318" width="0" style="1" hidden="1" customWidth="1"/>
    <col min="3319" max="3319" width="17.28515625" style="1" customWidth="1"/>
    <col min="3320" max="3320" width="12.7109375" style="1" customWidth="1"/>
    <col min="3321" max="3321" width="0" style="1" hidden="1" customWidth="1"/>
    <col min="3322" max="3322" width="5.28515625" style="1" customWidth="1"/>
    <col min="3323" max="3323" width="0" style="1" hidden="1" customWidth="1"/>
    <col min="3324" max="3324" width="17" style="1" customWidth="1"/>
    <col min="3325" max="3325" width="6.28515625" style="1" customWidth="1"/>
    <col min="3326" max="3326" width="0" style="1" hidden="1" customWidth="1"/>
    <col min="3327" max="3327" width="14.28515625" style="1" customWidth="1"/>
    <col min="3328" max="3328" width="7.5703125" style="1" customWidth="1"/>
    <col min="3329" max="3329" width="0" style="1" hidden="1" customWidth="1"/>
    <col min="3330" max="3331" width="14.28515625" style="1" customWidth="1"/>
    <col min="3332" max="3332" width="20.85546875" style="1" customWidth="1"/>
    <col min="3333" max="3333" width="14.42578125" style="1" customWidth="1"/>
    <col min="3334" max="3334" width="15" style="1" customWidth="1"/>
    <col min="3335" max="3335" width="2.7109375" style="1" customWidth="1"/>
    <col min="3336" max="3336" width="11.7109375" style="1" customWidth="1"/>
    <col min="3337" max="3337" width="11.5703125" style="1" customWidth="1"/>
    <col min="3338" max="3338" width="2.28515625" style="1" customWidth="1"/>
    <col min="3339" max="3339" width="41" style="1" customWidth="1"/>
    <col min="3340" max="3340" width="14.28515625" style="1" customWidth="1"/>
    <col min="3341" max="3342" width="11.5703125" style="1" customWidth="1"/>
    <col min="3343" max="3343" width="21.85546875" style="1" customWidth="1"/>
    <col min="3344" max="3535" width="11.5703125" style="1"/>
    <col min="3536" max="3536" width="21.85546875" style="1" customWidth="1"/>
    <col min="3537" max="3537" width="13.85546875" style="1" customWidth="1"/>
    <col min="3538" max="3538" width="38.7109375" style="1" customWidth="1"/>
    <col min="3539" max="3539" width="3" style="1" bestFit="1" customWidth="1"/>
    <col min="3540" max="3540" width="32.28515625" style="1" customWidth="1"/>
    <col min="3541" max="3541" width="46.28515625" style="1" customWidth="1"/>
    <col min="3542" max="3542" width="19" style="1" customWidth="1"/>
    <col min="3543" max="3543" width="0" style="1" hidden="1" customWidth="1"/>
    <col min="3544" max="3544" width="17.7109375" style="1" customWidth="1"/>
    <col min="3545" max="3545" width="0" style="1" hidden="1" customWidth="1"/>
    <col min="3546" max="3546" width="22.28515625" style="1" customWidth="1"/>
    <col min="3547" max="3547" width="5.28515625" style="1" customWidth="1"/>
    <col min="3548" max="3548" width="36.28515625" style="1" customWidth="1"/>
    <col min="3549" max="3549" width="5.7109375" style="1" customWidth="1"/>
    <col min="3550" max="3550" width="0" style="1" hidden="1" customWidth="1"/>
    <col min="3551" max="3551" width="20.7109375" style="1" customWidth="1"/>
    <col min="3552" max="3552" width="4.85546875" style="1" customWidth="1"/>
    <col min="3553" max="3553" width="0" style="1" hidden="1" customWidth="1"/>
    <col min="3554" max="3554" width="24.7109375" style="1" customWidth="1"/>
    <col min="3555" max="3555" width="12.28515625" style="1" customWidth="1"/>
    <col min="3556" max="3556" width="0" style="1" hidden="1" customWidth="1"/>
    <col min="3557" max="3557" width="3.42578125" style="1" customWidth="1"/>
    <col min="3558" max="3558" width="0" style="1" hidden="1" customWidth="1"/>
    <col min="3559" max="3559" width="17.7109375" style="1" customWidth="1"/>
    <col min="3560" max="3560" width="3.42578125" style="1" customWidth="1"/>
    <col min="3561" max="3561" width="0" style="1" hidden="1" customWidth="1"/>
    <col min="3562" max="3562" width="23.7109375" style="1" customWidth="1"/>
    <col min="3563" max="3563" width="10" style="1" customWidth="1"/>
    <col min="3564" max="3564" width="0" style="1" hidden="1" customWidth="1"/>
    <col min="3565" max="3566" width="14.7109375" style="1" customWidth="1"/>
    <col min="3567" max="3567" width="12.85546875" style="1" customWidth="1"/>
    <col min="3568" max="3568" width="3.28515625" style="1" customWidth="1"/>
    <col min="3569" max="3569" width="30.28515625" style="1" customWidth="1"/>
    <col min="3570" max="3570" width="5" style="1" customWidth="1"/>
    <col min="3571" max="3571" width="0" style="1" hidden="1" customWidth="1"/>
    <col min="3572" max="3572" width="14.28515625" style="1" customWidth="1"/>
    <col min="3573" max="3573" width="5.7109375" style="1" customWidth="1"/>
    <col min="3574" max="3574" width="0" style="1" hidden="1" customWidth="1"/>
    <col min="3575" max="3575" width="17.28515625" style="1" customWidth="1"/>
    <col min="3576" max="3576" width="12.7109375" style="1" customWidth="1"/>
    <col min="3577" max="3577" width="0" style="1" hidden="1" customWidth="1"/>
    <col min="3578" max="3578" width="5.28515625" style="1" customWidth="1"/>
    <col min="3579" max="3579" width="0" style="1" hidden="1" customWidth="1"/>
    <col min="3580" max="3580" width="17" style="1" customWidth="1"/>
    <col min="3581" max="3581" width="6.28515625" style="1" customWidth="1"/>
    <col min="3582" max="3582" width="0" style="1" hidden="1" customWidth="1"/>
    <col min="3583" max="3583" width="14.28515625" style="1" customWidth="1"/>
    <col min="3584" max="3584" width="7.5703125" style="1" customWidth="1"/>
    <col min="3585" max="3585" width="0" style="1" hidden="1" customWidth="1"/>
    <col min="3586" max="3587" width="14.28515625" style="1" customWidth="1"/>
    <col min="3588" max="3588" width="20.85546875" style="1" customWidth="1"/>
    <col min="3589" max="3589" width="14.42578125" style="1" customWidth="1"/>
    <col min="3590" max="3590" width="15" style="1" customWidth="1"/>
    <col min="3591" max="3591" width="2.7109375" style="1" customWidth="1"/>
    <col min="3592" max="3592" width="11.7109375" style="1" customWidth="1"/>
    <col min="3593" max="3593" width="11.5703125" style="1" customWidth="1"/>
    <col min="3594" max="3594" width="2.28515625" style="1" customWidth="1"/>
    <col min="3595" max="3595" width="41" style="1" customWidth="1"/>
    <col min="3596" max="3596" width="14.28515625" style="1" customWidth="1"/>
    <col min="3597" max="3598" width="11.5703125" style="1" customWidth="1"/>
    <col min="3599" max="3599" width="21.85546875" style="1" customWidth="1"/>
    <col min="3600" max="3791" width="11.5703125" style="1"/>
    <col min="3792" max="3792" width="21.85546875" style="1" customWidth="1"/>
    <col min="3793" max="3793" width="13.85546875" style="1" customWidth="1"/>
    <col min="3794" max="3794" width="38.7109375" style="1" customWidth="1"/>
    <col min="3795" max="3795" width="3" style="1" bestFit="1" customWidth="1"/>
    <col min="3796" max="3796" width="32.28515625" style="1" customWidth="1"/>
    <col min="3797" max="3797" width="46.28515625" style="1" customWidth="1"/>
    <col min="3798" max="3798" width="19" style="1" customWidth="1"/>
    <col min="3799" max="3799" width="0" style="1" hidden="1" customWidth="1"/>
    <col min="3800" max="3800" width="17.7109375" style="1" customWidth="1"/>
    <col min="3801" max="3801" width="0" style="1" hidden="1" customWidth="1"/>
    <col min="3802" max="3802" width="22.28515625" style="1" customWidth="1"/>
    <col min="3803" max="3803" width="5.28515625" style="1" customWidth="1"/>
    <col min="3804" max="3804" width="36.28515625" style="1" customWidth="1"/>
    <col min="3805" max="3805" width="5.7109375" style="1" customWidth="1"/>
    <col min="3806" max="3806" width="0" style="1" hidden="1" customWidth="1"/>
    <col min="3807" max="3807" width="20.7109375" style="1" customWidth="1"/>
    <col min="3808" max="3808" width="4.85546875" style="1" customWidth="1"/>
    <col min="3809" max="3809" width="0" style="1" hidden="1" customWidth="1"/>
    <col min="3810" max="3810" width="24.7109375" style="1" customWidth="1"/>
    <col min="3811" max="3811" width="12.28515625" style="1" customWidth="1"/>
    <col min="3812" max="3812" width="0" style="1" hidden="1" customWidth="1"/>
    <col min="3813" max="3813" width="3.42578125" style="1" customWidth="1"/>
    <col min="3814" max="3814" width="0" style="1" hidden="1" customWidth="1"/>
    <col min="3815" max="3815" width="17.7109375" style="1" customWidth="1"/>
    <col min="3816" max="3816" width="3.42578125" style="1" customWidth="1"/>
    <col min="3817" max="3817" width="0" style="1" hidden="1" customWidth="1"/>
    <col min="3818" max="3818" width="23.7109375" style="1" customWidth="1"/>
    <col min="3819" max="3819" width="10" style="1" customWidth="1"/>
    <col min="3820" max="3820" width="0" style="1" hidden="1" customWidth="1"/>
    <col min="3821" max="3822" width="14.7109375" style="1" customWidth="1"/>
    <col min="3823" max="3823" width="12.85546875" style="1" customWidth="1"/>
    <col min="3824" max="3824" width="3.28515625" style="1" customWidth="1"/>
    <col min="3825" max="3825" width="30.28515625" style="1" customWidth="1"/>
    <col min="3826" max="3826" width="5" style="1" customWidth="1"/>
    <col min="3827" max="3827" width="0" style="1" hidden="1" customWidth="1"/>
    <col min="3828" max="3828" width="14.28515625" style="1" customWidth="1"/>
    <col min="3829" max="3829" width="5.7109375" style="1" customWidth="1"/>
    <col min="3830" max="3830" width="0" style="1" hidden="1" customWidth="1"/>
    <col min="3831" max="3831" width="17.28515625" style="1" customWidth="1"/>
    <col min="3832" max="3832" width="12.7109375" style="1" customWidth="1"/>
    <col min="3833" max="3833" width="0" style="1" hidden="1" customWidth="1"/>
    <col min="3834" max="3834" width="5.28515625" style="1" customWidth="1"/>
    <col min="3835" max="3835" width="0" style="1" hidden="1" customWidth="1"/>
    <col min="3836" max="3836" width="17" style="1" customWidth="1"/>
    <col min="3837" max="3837" width="6.28515625" style="1" customWidth="1"/>
    <col min="3838" max="3838" width="0" style="1" hidden="1" customWidth="1"/>
    <col min="3839" max="3839" width="14.28515625" style="1" customWidth="1"/>
    <col min="3840" max="3840" width="7.5703125" style="1" customWidth="1"/>
    <col min="3841" max="3841" width="0" style="1" hidden="1" customWidth="1"/>
    <col min="3842" max="3843" width="14.28515625" style="1" customWidth="1"/>
    <col min="3844" max="3844" width="20.85546875" style="1" customWidth="1"/>
    <col min="3845" max="3845" width="14.42578125" style="1" customWidth="1"/>
    <col min="3846" max="3846" width="15" style="1" customWidth="1"/>
    <col min="3847" max="3847" width="2.7109375" style="1" customWidth="1"/>
    <col min="3848" max="3848" width="11.7109375" style="1" customWidth="1"/>
    <col min="3849" max="3849" width="11.5703125" style="1" customWidth="1"/>
    <col min="3850" max="3850" width="2.28515625" style="1" customWidth="1"/>
    <col min="3851" max="3851" width="41" style="1" customWidth="1"/>
    <col min="3852" max="3852" width="14.28515625" style="1" customWidth="1"/>
    <col min="3853" max="3854" width="11.5703125" style="1" customWidth="1"/>
    <col min="3855" max="3855" width="21.85546875" style="1" customWidth="1"/>
    <col min="3856" max="4047" width="11.5703125" style="1"/>
    <col min="4048" max="4048" width="21.85546875" style="1" customWidth="1"/>
    <col min="4049" max="4049" width="13.85546875" style="1" customWidth="1"/>
    <col min="4050" max="4050" width="38.7109375" style="1" customWidth="1"/>
    <col min="4051" max="4051" width="3" style="1" bestFit="1" customWidth="1"/>
    <col min="4052" max="4052" width="32.28515625" style="1" customWidth="1"/>
    <col min="4053" max="4053" width="46.28515625" style="1" customWidth="1"/>
    <col min="4054" max="4054" width="19" style="1" customWidth="1"/>
    <col min="4055" max="4055" width="0" style="1" hidden="1" customWidth="1"/>
    <col min="4056" max="4056" width="17.7109375" style="1" customWidth="1"/>
    <col min="4057" max="4057" width="0" style="1" hidden="1" customWidth="1"/>
    <col min="4058" max="4058" width="22.28515625" style="1" customWidth="1"/>
    <col min="4059" max="4059" width="5.28515625" style="1" customWidth="1"/>
    <col min="4060" max="4060" width="36.28515625" style="1" customWidth="1"/>
    <col min="4061" max="4061" width="5.7109375" style="1" customWidth="1"/>
    <col min="4062" max="4062" width="0" style="1" hidden="1" customWidth="1"/>
    <col min="4063" max="4063" width="20.7109375" style="1" customWidth="1"/>
    <col min="4064" max="4064" width="4.85546875" style="1" customWidth="1"/>
    <col min="4065" max="4065" width="0" style="1" hidden="1" customWidth="1"/>
    <col min="4066" max="4066" width="24.7109375" style="1" customWidth="1"/>
    <col min="4067" max="4067" width="12.28515625" style="1" customWidth="1"/>
    <col min="4068" max="4068" width="0" style="1" hidden="1" customWidth="1"/>
    <col min="4069" max="4069" width="3.42578125" style="1" customWidth="1"/>
    <col min="4070" max="4070" width="0" style="1" hidden="1" customWidth="1"/>
    <col min="4071" max="4071" width="17.7109375" style="1" customWidth="1"/>
    <col min="4072" max="4072" width="3.42578125" style="1" customWidth="1"/>
    <col min="4073" max="4073" width="0" style="1" hidden="1" customWidth="1"/>
    <col min="4074" max="4074" width="23.7109375" style="1" customWidth="1"/>
    <col min="4075" max="4075" width="10" style="1" customWidth="1"/>
    <col min="4076" max="4076" width="0" style="1" hidden="1" customWidth="1"/>
    <col min="4077" max="4078" width="14.7109375" style="1" customWidth="1"/>
    <col min="4079" max="4079" width="12.85546875" style="1" customWidth="1"/>
    <col min="4080" max="4080" width="3.28515625" style="1" customWidth="1"/>
    <col min="4081" max="4081" width="30.28515625" style="1" customWidth="1"/>
    <col min="4082" max="4082" width="5" style="1" customWidth="1"/>
    <col min="4083" max="4083" width="0" style="1" hidden="1" customWidth="1"/>
    <col min="4084" max="4084" width="14.28515625" style="1" customWidth="1"/>
    <col min="4085" max="4085" width="5.7109375" style="1" customWidth="1"/>
    <col min="4086" max="4086" width="0" style="1" hidden="1" customWidth="1"/>
    <col min="4087" max="4087" width="17.28515625" style="1" customWidth="1"/>
    <col min="4088" max="4088" width="12.7109375" style="1" customWidth="1"/>
    <col min="4089" max="4089" width="0" style="1" hidden="1" customWidth="1"/>
    <col min="4090" max="4090" width="5.28515625" style="1" customWidth="1"/>
    <col min="4091" max="4091" width="0" style="1" hidden="1" customWidth="1"/>
    <col min="4092" max="4092" width="17" style="1" customWidth="1"/>
    <col min="4093" max="4093" width="6.28515625" style="1" customWidth="1"/>
    <col min="4094" max="4094" width="0" style="1" hidden="1" customWidth="1"/>
    <col min="4095" max="4095" width="14.28515625" style="1" customWidth="1"/>
    <col min="4096" max="4096" width="7.5703125" style="1" customWidth="1"/>
    <col min="4097" max="4097" width="0" style="1" hidden="1" customWidth="1"/>
    <col min="4098" max="4099" width="14.28515625" style="1" customWidth="1"/>
    <col min="4100" max="4100" width="20.85546875" style="1" customWidth="1"/>
    <col min="4101" max="4101" width="14.42578125" style="1" customWidth="1"/>
    <col min="4102" max="4102" width="15" style="1" customWidth="1"/>
    <col min="4103" max="4103" width="2.7109375" style="1" customWidth="1"/>
    <col min="4104" max="4104" width="11.7109375" style="1" customWidth="1"/>
    <col min="4105" max="4105" width="11.5703125" style="1" customWidth="1"/>
    <col min="4106" max="4106" width="2.28515625" style="1" customWidth="1"/>
    <col min="4107" max="4107" width="41" style="1" customWidth="1"/>
    <col min="4108" max="4108" width="14.28515625" style="1" customWidth="1"/>
    <col min="4109" max="4110" width="11.5703125" style="1" customWidth="1"/>
    <col min="4111" max="4111" width="21.85546875" style="1" customWidth="1"/>
    <col min="4112" max="4303" width="11.5703125" style="1"/>
    <col min="4304" max="4304" width="21.85546875" style="1" customWidth="1"/>
    <col min="4305" max="4305" width="13.85546875" style="1" customWidth="1"/>
    <col min="4306" max="4306" width="38.7109375" style="1" customWidth="1"/>
    <col min="4307" max="4307" width="3" style="1" bestFit="1" customWidth="1"/>
    <col min="4308" max="4308" width="32.28515625" style="1" customWidth="1"/>
    <col min="4309" max="4309" width="46.28515625" style="1" customWidth="1"/>
    <col min="4310" max="4310" width="19" style="1" customWidth="1"/>
    <col min="4311" max="4311" width="0" style="1" hidden="1" customWidth="1"/>
    <col min="4312" max="4312" width="17.7109375" style="1" customWidth="1"/>
    <col min="4313" max="4313" width="0" style="1" hidden="1" customWidth="1"/>
    <col min="4314" max="4314" width="22.28515625" style="1" customWidth="1"/>
    <col min="4315" max="4315" width="5.28515625" style="1" customWidth="1"/>
    <col min="4316" max="4316" width="36.28515625" style="1" customWidth="1"/>
    <col min="4317" max="4317" width="5.7109375" style="1" customWidth="1"/>
    <col min="4318" max="4318" width="0" style="1" hidden="1" customWidth="1"/>
    <col min="4319" max="4319" width="20.7109375" style="1" customWidth="1"/>
    <col min="4320" max="4320" width="4.85546875" style="1" customWidth="1"/>
    <col min="4321" max="4321" width="0" style="1" hidden="1" customWidth="1"/>
    <col min="4322" max="4322" width="24.7109375" style="1" customWidth="1"/>
    <col min="4323" max="4323" width="12.28515625" style="1" customWidth="1"/>
    <col min="4324" max="4324" width="0" style="1" hidden="1" customWidth="1"/>
    <col min="4325" max="4325" width="3.42578125" style="1" customWidth="1"/>
    <col min="4326" max="4326" width="0" style="1" hidden="1" customWidth="1"/>
    <col min="4327" max="4327" width="17.7109375" style="1" customWidth="1"/>
    <col min="4328" max="4328" width="3.42578125" style="1" customWidth="1"/>
    <col min="4329" max="4329" width="0" style="1" hidden="1" customWidth="1"/>
    <col min="4330" max="4330" width="23.7109375" style="1" customWidth="1"/>
    <col min="4331" max="4331" width="10" style="1" customWidth="1"/>
    <col min="4332" max="4332" width="0" style="1" hidden="1" customWidth="1"/>
    <col min="4333" max="4334" width="14.7109375" style="1" customWidth="1"/>
    <col min="4335" max="4335" width="12.85546875" style="1" customWidth="1"/>
    <col min="4336" max="4336" width="3.28515625" style="1" customWidth="1"/>
    <col min="4337" max="4337" width="30.28515625" style="1" customWidth="1"/>
    <col min="4338" max="4338" width="5" style="1" customWidth="1"/>
    <col min="4339" max="4339" width="0" style="1" hidden="1" customWidth="1"/>
    <col min="4340" max="4340" width="14.28515625" style="1" customWidth="1"/>
    <col min="4341" max="4341" width="5.7109375" style="1" customWidth="1"/>
    <col min="4342" max="4342" width="0" style="1" hidden="1" customWidth="1"/>
    <col min="4343" max="4343" width="17.28515625" style="1" customWidth="1"/>
    <col min="4344" max="4344" width="12.7109375" style="1" customWidth="1"/>
    <col min="4345" max="4345" width="0" style="1" hidden="1" customWidth="1"/>
    <col min="4346" max="4346" width="5.28515625" style="1" customWidth="1"/>
    <col min="4347" max="4347" width="0" style="1" hidden="1" customWidth="1"/>
    <col min="4348" max="4348" width="17" style="1" customWidth="1"/>
    <col min="4349" max="4349" width="6.28515625" style="1" customWidth="1"/>
    <col min="4350" max="4350" width="0" style="1" hidden="1" customWidth="1"/>
    <col min="4351" max="4351" width="14.28515625" style="1" customWidth="1"/>
    <col min="4352" max="4352" width="7.5703125" style="1" customWidth="1"/>
    <col min="4353" max="4353" width="0" style="1" hidden="1" customWidth="1"/>
    <col min="4354" max="4355" width="14.28515625" style="1" customWidth="1"/>
    <col min="4356" max="4356" width="20.85546875" style="1" customWidth="1"/>
    <col min="4357" max="4357" width="14.42578125" style="1" customWidth="1"/>
    <col min="4358" max="4358" width="15" style="1" customWidth="1"/>
    <col min="4359" max="4359" width="2.7109375" style="1" customWidth="1"/>
    <col min="4360" max="4360" width="11.7109375" style="1" customWidth="1"/>
    <col min="4361" max="4361" width="11.5703125" style="1" customWidth="1"/>
    <col min="4362" max="4362" width="2.28515625" style="1" customWidth="1"/>
    <col min="4363" max="4363" width="41" style="1" customWidth="1"/>
    <col min="4364" max="4364" width="14.28515625" style="1" customWidth="1"/>
    <col min="4365" max="4366" width="11.5703125" style="1" customWidth="1"/>
    <col min="4367" max="4367" width="21.85546875" style="1" customWidth="1"/>
    <col min="4368" max="4559" width="11.5703125" style="1"/>
    <col min="4560" max="4560" width="21.85546875" style="1" customWidth="1"/>
    <col min="4561" max="4561" width="13.85546875" style="1" customWidth="1"/>
    <col min="4562" max="4562" width="38.7109375" style="1" customWidth="1"/>
    <col min="4563" max="4563" width="3" style="1" bestFit="1" customWidth="1"/>
    <col min="4564" max="4564" width="32.28515625" style="1" customWidth="1"/>
    <col min="4565" max="4565" width="46.28515625" style="1" customWidth="1"/>
    <col min="4566" max="4566" width="19" style="1" customWidth="1"/>
    <col min="4567" max="4567" width="0" style="1" hidden="1" customWidth="1"/>
    <col min="4568" max="4568" width="17.7109375" style="1" customWidth="1"/>
    <col min="4569" max="4569" width="0" style="1" hidden="1" customWidth="1"/>
    <col min="4570" max="4570" width="22.28515625" style="1" customWidth="1"/>
    <col min="4571" max="4571" width="5.28515625" style="1" customWidth="1"/>
    <col min="4572" max="4572" width="36.28515625" style="1" customWidth="1"/>
    <col min="4573" max="4573" width="5.7109375" style="1" customWidth="1"/>
    <col min="4574" max="4574" width="0" style="1" hidden="1" customWidth="1"/>
    <col min="4575" max="4575" width="20.7109375" style="1" customWidth="1"/>
    <col min="4576" max="4576" width="4.85546875" style="1" customWidth="1"/>
    <col min="4577" max="4577" width="0" style="1" hidden="1" customWidth="1"/>
    <col min="4578" max="4578" width="24.7109375" style="1" customWidth="1"/>
    <col min="4579" max="4579" width="12.28515625" style="1" customWidth="1"/>
    <col min="4580" max="4580" width="0" style="1" hidden="1" customWidth="1"/>
    <col min="4581" max="4581" width="3.42578125" style="1" customWidth="1"/>
    <col min="4582" max="4582" width="0" style="1" hidden="1" customWidth="1"/>
    <col min="4583" max="4583" width="17.7109375" style="1" customWidth="1"/>
    <col min="4584" max="4584" width="3.42578125" style="1" customWidth="1"/>
    <col min="4585" max="4585" width="0" style="1" hidden="1" customWidth="1"/>
    <col min="4586" max="4586" width="23.7109375" style="1" customWidth="1"/>
    <col min="4587" max="4587" width="10" style="1" customWidth="1"/>
    <col min="4588" max="4588" width="0" style="1" hidden="1" customWidth="1"/>
    <col min="4589" max="4590" width="14.7109375" style="1" customWidth="1"/>
    <col min="4591" max="4591" width="12.85546875" style="1" customWidth="1"/>
    <col min="4592" max="4592" width="3.28515625" style="1" customWidth="1"/>
    <col min="4593" max="4593" width="30.28515625" style="1" customWidth="1"/>
    <col min="4594" max="4594" width="5" style="1" customWidth="1"/>
    <col min="4595" max="4595" width="0" style="1" hidden="1" customWidth="1"/>
    <col min="4596" max="4596" width="14.28515625" style="1" customWidth="1"/>
    <col min="4597" max="4597" width="5.7109375" style="1" customWidth="1"/>
    <col min="4598" max="4598" width="0" style="1" hidden="1" customWidth="1"/>
    <col min="4599" max="4599" width="17.28515625" style="1" customWidth="1"/>
    <col min="4600" max="4600" width="12.7109375" style="1" customWidth="1"/>
    <col min="4601" max="4601" width="0" style="1" hidden="1" customWidth="1"/>
    <col min="4602" max="4602" width="5.28515625" style="1" customWidth="1"/>
    <col min="4603" max="4603" width="0" style="1" hidden="1" customWidth="1"/>
    <col min="4604" max="4604" width="17" style="1" customWidth="1"/>
    <col min="4605" max="4605" width="6.28515625" style="1" customWidth="1"/>
    <col min="4606" max="4606" width="0" style="1" hidden="1" customWidth="1"/>
    <col min="4607" max="4607" width="14.28515625" style="1" customWidth="1"/>
    <col min="4608" max="4608" width="7.5703125" style="1" customWidth="1"/>
    <col min="4609" max="4609" width="0" style="1" hidden="1" customWidth="1"/>
    <col min="4610" max="4611" width="14.28515625" style="1" customWidth="1"/>
    <col min="4612" max="4612" width="20.85546875" style="1" customWidth="1"/>
    <col min="4613" max="4613" width="14.42578125" style="1" customWidth="1"/>
    <col min="4614" max="4614" width="15" style="1" customWidth="1"/>
    <col min="4615" max="4615" width="2.7109375" style="1" customWidth="1"/>
    <col min="4616" max="4616" width="11.7109375" style="1" customWidth="1"/>
    <col min="4617" max="4617" width="11.5703125" style="1" customWidth="1"/>
    <col min="4618" max="4618" width="2.28515625" style="1" customWidth="1"/>
    <col min="4619" max="4619" width="41" style="1" customWidth="1"/>
    <col min="4620" max="4620" width="14.28515625" style="1" customWidth="1"/>
    <col min="4621" max="4622" width="11.5703125" style="1" customWidth="1"/>
    <col min="4623" max="4623" width="21.85546875" style="1" customWidth="1"/>
    <col min="4624" max="4815" width="11.5703125" style="1"/>
    <col min="4816" max="4816" width="21.85546875" style="1" customWidth="1"/>
    <col min="4817" max="4817" width="13.85546875" style="1" customWidth="1"/>
    <col min="4818" max="4818" width="38.7109375" style="1" customWidth="1"/>
    <col min="4819" max="4819" width="3" style="1" bestFit="1" customWidth="1"/>
    <col min="4820" max="4820" width="32.28515625" style="1" customWidth="1"/>
    <col min="4821" max="4821" width="46.28515625" style="1" customWidth="1"/>
    <col min="4822" max="4822" width="19" style="1" customWidth="1"/>
    <col min="4823" max="4823" width="0" style="1" hidden="1" customWidth="1"/>
    <col min="4824" max="4824" width="17.7109375" style="1" customWidth="1"/>
    <col min="4825" max="4825" width="0" style="1" hidden="1" customWidth="1"/>
    <col min="4826" max="4826" width="22.28515625" style="1" customWidth="1"/>
    <col min="4827" max="4827" width="5.28515625" style="1" customWidth="1"/>
    <col min="4828" max="4828" width="36.28515625" style="1" customWidth="1"/>
    <col min="4829" max="4829" width="5.7109375" style="1" customWidth="1"/>
    <col min="4830" max="4830" width="0" style="1" hidden="1" customWidth="1"/>
    <col min="4831" max="4831" width="20.7109375" style="1" customWidth="1"/>
    <col min="4832" max="4832" width="4.85546875" style="1" customWidth="1"/>
    <col min="4833" max="4833" width="0" style="1" hidden="1" customWidth="1"/>
    <col min="4834" max="4834" width="24.7109375" style="1" customWidth="1"/>
    <col min="4835" max="4835" width="12.28515625" style="1" customWidth="1"/>
    <col min="4836" max="4836" width="0" style="1" hidden="1" customWidth="1"/>
    <col min="4837" max="4837" width="3.42578125" style="1" customWidth="1"/>
    <col min="4838" max="4838" width="0" style="1" hidden="1" customWidth="1"/>
    <col min="4839" max="4839" width="17.7109375" style="1" customWidth="1"/>
    <col min="4840" max="4840" width="3.42578125" style="1" customWidth="1"/>
    <col min="4841" max="4841" width="0" style="1" hidden="1" customWidth="1"/>
    <col min="4842" max="4842" width="23.7109375" style="1" customWidth="1"/>
    <col min="4843" max="4843" width="10" style="1" customWidth="1"/>
    <col min="4844" max="4844" width="0" style="1" hidden="1" customWidth="1"/>
    <col min="4845" max="4846" width="14.7109375" style="1" customWidth="1"/>
    <col min="4847" max="4847" width="12.85546875" style="1" customWidth="1"/>
    <col min="4848" max="4848" width="3.28515625" style="1" customWidth="1"/>
    <col min="4849" max="4849" width="30.28515625" style="1" customWidth="1"/>
    <col min="4850" max="4850" width="5" style="1" customWidth="1"/>
    <col min="4851" max="4851" width="0" style="1" hidden="1" customWidth="1"/>
    <col min="4852" max="4852" width="14.28515625" style="1" customWidth="1"/>
    <col min="4853" max="4853" width="5.7109375" style="1" customWidth="1"/>
    <col min="4854" max="4854" width="0" style="1" hidden="1" customWidth="1"/>
    <col min="4855" max="4855" width="17.28515625" style="1" customWidth="1"/>
    <col min="4856" max="4856" width="12.7109375" style="1" customWidth="1"/>
    <col min="4857" max="4857" width="0" style="1" hidden="1" customWidth="1"/>
    <col min="4858" max="4858" width="5.28515625" style="1" customWidth="1"/>
    <col min="4859" max="4859" width="0" style="1" hidden="1" customWidth="1"/>
    <col min="4860" max="4860" width="17" style="1" customWidth="1"/>
    <col min="4861" max="4861" width="6.28515625" style="1" customWidth="1"/>
    <col min="4862" max="4862" width="0" style="1" hidden="1" customWidth="1"/>
    <col min="4863" max="4863" width="14.28515625" style="1" customWidth="1"/>
    <col min="4864" max="4864" width="7.5703125" style="1" customWidth="1"/>
    <col min="4865" max="4865" width="0" style="1" hidden="1" customWidth="1"/>
    <col min="4866" max="4867" width="14.28515625" style="1" customWidth="1"/>
    <col min="4868" max="4868" width="20.85546875" style="1" customWidth="1"/>
    <col min="4869" max="4869" width="14.42578125" style="1" customWidth="1"/>
    <col min="4870" max="4870" width="15" style="1" customWidth="1"/>
    <col min="4871" max="4871" width="2.7109375" style="1" customWidth="1"/>
    <col min="4872" max="4872" width="11.7109375" style="1" customWidth="1"/>
    <col min="4873" max="4873" width="11.5703125" style="1" customWidth="1"/>
    <col min="4874" max="4874" width="2.28515625" style="1" customWidth="1"/>
    <col min="4875" max="4875" width="41" style="1" customWidth="1"/>
    <col min="4876" max="4876" width="14.28515625" style="1" customWidth="1"/>
    <col min="4877" max="4878" width="11.5703125" style="1" customWidth="1"/>
    <col min="4879" max="4879" width="21.85546875" style="1" customWidth="1"/>
    <col min="4880" max="5071" width="11.5703125" style="1"/>
    <col min="5072" max="5072" width="21.85546875" style="1" customWidth="1"/>
    <col min="5073" max="5073" width="13.85546875" style="1" customWidth="1"/>
    <col min="5074" max="5074" width="38.7109375" style="1" customWidth="1"/>
    <col min="5075" max="5075" width="3" style="1" bestFit="1" customWidth="1"/>
    <col min="5076" max="5076" width="32.28515625" style="1" customWidth="1"/>
    <col min="5077" max="5077" width="46.28515625" style="1" customWidth="1"/>
    <col min="5078" max="5078" width="19" style="1" customWidth="1"/>
    <col min="5079" max="5079" width="0" style="1" hidden="1" customWidth="1"/>
    <col min="5080" max="5080" width="17.7109375" style="1" customWidth="1"/>
    <col min="5081" max="5081" width="0" style="1" hidden="1" customWidth="1"/>
    <col min="5082" max="5082" width="22.28515625" style="1" customWidth="1"/>
    <col min="5083" max="5083" width="5.28515625" style="1" customWidth="1"/>
    <col min="5084" max="5084" width="36.28515625" style="1" customWidth="1"/>
    <col min="5085" max="5085" width="5.7109375" style="1" customWidth="1"/>
    <col min="5086" max="5086" width="0" style="1" hidden="1" customWidth="1"/>
    <col min="5087" max="5087" width="20.7109375" style="1" customWidth="1"/>
    <col min="5088" max="5088" width="4.85546875" style="1" customWidth="1"/>
    <col min="5089" max="5089" width="0" style="1" hidden="1" customWidth="1"/>
    <col min="5090" max="5090" width="24.7109375" style="1" customWidth="1"/>
    <col min="5091" max="5091" width="12.28515625" style="1" customWidth="1"/>
    <col min="5092" max="5092" width="0" style="1" hidden="1" customWidth="1"/>
    <col min="5093" max="5093" width="3.42578125" style="1" customWidth="1"/>
    <col min="5094" max="5094" width="0" style="1" hidden="1" customWidth="1"/>
    <col min="5095" max="5095" width="17.7109375" style="1" customWidth="1"/>
    <col min="5096" max="5096" width="3.42578125" style="1" customWidth="1"/>
    <col min="5097" max="5097" width="0" style="1" hidden="1" customWidth="1"/>
    <col min="5098" max="5098" width="23.7109375" style="1" customWidth="1"/>
    <col min="5099" max="5099" width="10" style="1" customWidth="1"/>
    <col min="5100" max="5100" width="0" style="1" hidden="1" customWidth="1"/>
    <col min="5101" max="5102" width="14.7109375" style="1" customWidth="1"/>
    <col min="5103" max="5103" width="12.85546875" style="1" customWidth="1"/>
    <col min="5104" max="5104" width="3.28515625" style="1" customWidth="1"/>
    <col min="5105" max="5105" width="30.28515625" style="1" customWidth="1"/>
    <col min="5106" max="5106" width="5" style="1" customWidth="1"/>
    <col min="5107" max="5107" width="0" style="1" hidden="1" customWidth="1"/>
    <col min="5108" max="5108" width="14.28515625" style="1" customWidth="1"/>
    <col min="5109" max="5109" width="5.7109375" style="1" customWidth="1"/>
    <col min="5110" max="5110" width="0" style="1" hidden="1" customWidth="1"/>
    <col min="5111" max="5111" width="17.28515625" style="1" customWidth="1"/>
    <col min="5112" max="5112" width="12.7109375" style="1" customWidth="1"/>
    <col min="5113" max="5113" width="0" style="1" hidden="1" customWidth="1"/>
    <col min="5114" max="5114" width="5.28515625" style="1" customWidth="1"/>
    <col min="5115" max="5115" width="0" style="1" hidden="1" customWidth="1"/>
    <col min="5116" max="5116" width="17" style="1" customWidth="1"/>
    <col min="5117" max="5117" width="6.28515625" style="1" customWidth="1"/>
    <col min="5118" max="5118" width="0" style="1" hidden="1" customWidth="1"/>
    <col min="5119" max="5119" width="14.28515625" style="1" customWidth="1"/>
    <col min="5120" max="5120" width="7.5703125" style="1" customWidth="1"/>
    <col min="5121" max="5121" width="0" style="1" hidden="1" customWidth="1"/>
    <col min="5122" max="5123" width="14.28515625" style="1" customWidth="1"/>
    <col min="5124" max="5124" width="20.85546875" style="1" customWidth="1"/>
    <col min="5125" max="5125" width="14.42578125" style="1" customWidth="1"/>
    <col min="5126" max="5126" width="15" style="1" customWidth="1"/>
    <col min="5127" max="5127" width="2.7109375" style="1" customWidth="1"/>
    <col min="5128" max="5128" width="11.7109375" style="1" customWidth="1"/>
    <col min="5129" max="5129" width="11.5703125" style="1" customWidth="1"/>
    <col min="5130" max="5130" width="2.28515625" style="1" customWidth="1"/>
    <col min="5131" max="5131" width="41" style="1" customWidth="1"/>
    <col min="5132" max="5132" width="14.28515625" style="1" customWidth="1"/>
    <col min="5133" max="5134" width="11.5703125" style="1" customWidth="1"/>
    <col min="5135" max="5135" width="21.85546875" style="1" customWidth="1"/>
    <col min="5136" max="5327" width="11.5703125" style="1"/>
    <col min="5328" max="5328" width="21.85546875" style="1" customWidth="1"/>
    <col min="5329" max="5329" width="13.85546875" style="1" customWidth="1"/>
    <col min="5330" max="5330" width="38.7109375" style="1" customWidth="1"/>
    <col min="5331" max="5331" width="3" style="1" bestFit="1" customWidth="1"/>
    <col min="5332" max="5332" width="32.28515625" style="1" customWidth="1"/>
    <col min="5333" max="5333" width="46.28515625" style="1" customWidth="1"/>
    <col min="5334" max="5334" width="19" style="1" customWidth="1"/>
    <col min="5335" max="5335" width="0" style="1" hidden="1" customWidth="1"/>
    <col min="5336" max="5336" width="17.7109375" style="1" customWidth="1"/>
    <col min="5337" max="5337" width="0" style="1" hidden="1" customWidth="1"/>
    <col min="5338" max="5338" width="22.28515625" style="1" customWidth="1"/>
    <col min="5339" max="5339" width="5.28515625" style="1" customWidth="1"/>
    <col min="5340" max="5340" width="36.28515625" style="1" customWidth="1"/>
    <col min="5341" max="5341" width="5.7109375" style="1" customWidth="1"/>
    <col min="5342" max="5342" width="0" style="1" hidden="1" customWidth="1"/>
    <col min="5343" max="5343" width="20.7109375" style="1" customWidth="1"/>
    <col min="5344" max="5344" width="4.85546875" style="1" customWidth="1"/>
    <col min="5345" max="5345" width="0" style="1" hidden="1" customWidth="1"/>
    <col min="5346" max="5346" width="24.7109375" style="1" customWidth="1"/>
    <col min="5347" max="5347" width="12.28515625" style="1" customWidth="1"/>
    <col min="5348" max="5348" width="0" style="1" hidden="1" customWidth="1"/>
    <col min="5349" max="5349" width="3.42578125" style="1" customWidth="1"/>
    <col min="5350" max="5350" width="0" style="1" hidden="1" customWidth="1"/>
    <col min="5351" max="5351" width="17.7109375" style="1" customWidth="1"/>
    <col min="5352" max="5352" width="3.42578125" style="1" customWidth="1"/>
    <col min="5353" max="5353" width="0" style="1" hidden="1" customWidth="1"/>
    <col min="5354" max="5354" width="23.7109375" style="1" customWidth="1"/>
    <col min="5355" max="5355" width="10" style="1" customWidth="1"/>
    <col min="5356" max="5356" width="0" style="1" hidden="1" customWidth="1"/>
    <col min="5357" max="5358" width="14.7109375" style="1" customWidth="1"/>
    <col min="5359" max="5359" width="12.85546875" style="1" customWidth="1"/>
    <col min="5360" max="5360" width="3.28515625" style="1" customWidth="1"/>
    <col min="5361" max="5361" width="30.28515625" style="1" customWidth="1"/>
    <col min="5362" max="5362" width="5" style="1" customWidth="1"/>
    <col min="5363" max="5363" width="0" style="1" hidden="1" customWidth="1"/>
    <col min="5364" max="5364" width="14.28515625" style="1" customWidth="1"/>
    <col min="5365" max="5365" width="5.7109375" style="1" customWidth="1"/>
    <col min="5366" max="5366" width="0" style="1" hidden="1" customWidth="1"/>
    <col min="5367" max="5367" width="17.28515625" style="1" customWidth="1"/>
    <col min="5368" max="5368" width="12.7109375" style="1" customWidth="1"/>
    <col min="5369" max="5369" width="0" style="1" hidden="1" customWidth="1"/>
    <col min="5370" max="5370" width="5.28515625" style="1" customWidth="1"/>
    <col min="5371" max="5371" width="0" style="1" hidden="1" customWidth="1"/>
    <col min="5372" max="5372" width="17" style="1" customWidth="1"/>
    <col min="5373" max="5373" width="6.28515625" style="1" customWidth="1"/>
    <col min="5374" max="5374" width="0" style="1" hidden="1" customWidth="1"/>
    <col min="5375" max="5375" width="14.28515625" style="1" customWidth="1"/>
    <col min="5376" max="5376" width="7.5703125" style="1" customWidth="1"/>
    <col min="5377" max="5377" width="0" style="1" hidden="1" customWidth="1"/>
    <col min="5378" max="5379" width="14.28515625" style="1" customWidth="1"/>
    <col min="5380" max="5380" width="20.85546875" style="1" customWidth="1"/>
    <col min="5381" max="5381" width="14.42578125" style="1" customWidth="1"/>
    <col min="5382" max="5382" width="15" style="1" customWidth="1"/>
    <col min="5383" max="5383" width="2.7109375" style="1" customWidth="1"/>
    <col min="5384" max="5384" width="11.7109375" style="1" customWidth="1"/>
    <col min="5385" max="5385" width="11.5703125" style="1" customWidth="1"/>
    <col min="5386" max="5386" width="2.28515625" style="1" customWidth="1"/>
    <col min="5387" max="5387" width="41" style="1" customWidth="1"/>
    <col min="5388" max="5388" width="14.28515625" style="1" customWidth="1"/>
    <col min="5389" max="5390" width="11.5703125" style="1" customWidth="1"/>
    <col min="5391" max="5391" width="21.85546875" style="1" customWidth="1"/>
    <col min="5392" max="5583" width="11.5703125" style="1"/>
    <col min="5584" max="5584" width="21.85546875" style="1" customWidth="1"/>
    <col min="5585" max="5585" width="13.85546875" style="1" customWidth="1"/>
    <col min="5586" max="5586" width="38.7109375" style="1" customWidth="1"/>
    <col min="5587" max="5587" width="3" style="1" bestFit="1" customWidth="1"/>
    <col min="5588" max="5588" width="32.28515625" style="1" customWidth="1"/>
    <col min="5589" max="5589" width="46.28515625" style="1" customWidth="1"/>
    <col min="5590" max="5590" width="19" style="1" customWidth="1"/>
    <col min="5591" max="5591" width="0" style="1" hidden="1" customWidth="1"/>
    <col min="5592" max="5592" width="17.7109375" style="1" customWidth="1"/>
    <col min="5593" max="5593" width="0" style="1" hidden="1" customWidth="1"/>
    <col min="5594" max="5594" width="22.28515625" style="1" customWidth="1"/>
    <col min="5595" max="5595" width="5.28515625" style="1" customWidth="1"/>
    <col min="5596" max="5596" width="36.28515625" style="1" customWidth="1"/>
    <col min="5597" max="5597" width="5.7109375" style="1" customWidth="1"/>
    <col min="5598" max="5598" width="0" style="1" hidden="1" customWidth="1"/>
    <col min="5599" max="5599" width="20.7109375" style="1" customWidth="1"/>
    <col min="5600" max="5600" width="4.85546875" style="1" customWidth="1"/>
    <col min="5601" max="5601" width="0" style="1" hidden="1" customWidth="1"/>
    <col min="5602" max="5602" width="24.7109375" style="1" customWidth="1"/>
    <col min="5603" max="5603" width="12.28515625" style="1" customWidth="1"/>
    <col min="5604" max="5604" width="0" style="1" hidden="1" customWidth="1"/>
    <col min="5605" max="5605" width="3.42578125" style="1" customWidth="1"/>
    <col min="5606" max="5606" width="0" style="1" hidden="1" customWidth="1"/>
    <col min="5607" max="5607" width="17.7109375" style="1" customWidth="1"/>
    <col min="5608" max="5608" width="3.42578125" style="1" customWidth="1"/>
    <col min="5609" max="5609" width="0" style="1" hidden="1" customWidth="1"/>
    <col min="5610" max="5610" width="23.7109375" style="1" customWidth="1"/>
    <col min="5611" max="5611" width="10" style="1" customWidth="1"/>
    <col min="5612" max="5612" width="0" style="1" hidden="1" customWidth="1"/>
    <col min="5613" max="5614" width="14.7109375" style="1" customWidth="1"/>
    <col min="5615" max="5615" width="12.85546875" style="1" customWidth="1"/>
    <col min="5616" max="5616" width="3.28515625" style="1" customWidth="1"/>
    <col min="5617" max="5617" width="30.28515625" style="1" customWidth="1"/>
    <col min="5618" max="5618" width="5" style="1" customWidth="1"/>
    <col min="5619" max="5619" width="0" style="1" hidden="1" customWidth="1"/>
    <col min="5620" max="5620" width="14.28515625" style="1" customWidth="1"/>
    <col min="5621" max="5621" width="5.7109375" style="1" customWidth="1"/>
    <col min="5622" max="5622" width="0" style="1" hidden="1" customWidth="1"/>
    <col min="5623" max="5623" width="17.28515625" style="1" customWidth="1"/>
    <col min="5624" max="5624" width="12.7109375" style="1" customWidth="1"/>
    <col min="5625" max="5625" width="0" style="1" hidden="1" customWidth="1"/>
    <col min="5626" max="5626" width="5.28515625" style="1" customWidth="1"/>
    <col min="5627" max="5627" width="0" style="1" hidden="1" customWidth="1"/>
    <col min="5628" max="5628" width="17" style="1" customWidth="1"/>
    <col min="5629" max="5629" width="6.28515625" style="1" customWidth="1"/>
    <col min="5630" max="5630" width="0" style="1" hidden="1" customWidth="1"/>
    <col min="5631" max="5631" width="14.28515625" style="1" customWidth="1"/>
    <col min="5632" max="5632" width="7.5703125" style="1" customWidth="1"/>
    <col min="5633" max="5633" width="0" style="1" hidden="1" customWidth="1"/>
    <col min="5634" max="5635" width="14.28515625" style="1" customWidth="1"/>
    <col min="5636" max="5636" width="20.85546875" style="1" customWidth="1"/>
    <col min="5637" max="5637" width="14.42578125" style="1" customWidth="1"/>
    <col min="5638" max="5638" width="15" style="1" customWidth="1"/>
    <col min="5639" max="5639" width="2.7109375" style="1" customWidth="1"/>
    <col min="5640" max="5640" width="11.7109375" style="1" customWidth="1"/>
    <col min="5641" max="5641" width="11.5703125" style="1" customWidth="1"/>
    <col min="5642" max="5642" width="2.28515625" style="1" customWidth="1"/>
    <col min="5643" max="5643" width="41" style="1" customWidth="1"/>
    <col min="5644" max="5644" width="14.28515625" style="1" customWidth="1"/>
    <col min="5645" max="5646" width="11.5703125" style="1" customWidth="1"/>
    <col min="5647" max="5647" width="21.85546875" style="1" customWidth="1"/>
    <col min="5648" max="5839" width="11.5703125" style="1"/>
    <col min="5840" max="5840" width="21.85546875" style="1" customWidth="1"/>
    <col min="5841" max="5841" width="13.85546875" style="1" customWidth="1"/>
    <col min="5842" max="5842" width="38.7109375" style="1" customWidth="1"/>
    <col min="5843" max="5843" width="3" style="1" bestFit="1" customWidth="1"/>
    <col min="5844" max="5844" width="32.28515625" style="1" customWidth="1"/>
    <col min="5845" max="5845" width="46.28515625" style="1" customWidth="1"/>
    <col min="5846" max="5846" width="19" style="1" customWidth="1"/>
    <col min="5847" max="5847" width="0" style="1" hidden="1" customWidth="1"/>
    <col min="5848" max="5848" width="17.7109375" style="1" customWidth="1"/>
    <col min="5849" max="5849" width="0" style="1" hidden="1" customWidth="1"/>
    <col min="5850" max="5850" width="22.28515625" style="1" customWidth="1"/>
    <col min="5851" max="5851" width="5.28515625" style="1" customWidth="1"/>
    <col min="5852" max="5852" width="36.28515625" style="1" customWidth="1"/>
    <col min="5853" max="5853" width="5.7109375" style="1" customWidth="1"/>
    <col min="5854" max="5854" width="0" style="1" hidden="1" customWidth="1"/>
    <col min="5855" max="5855" width="20.7109375" style="1" customWidth="1"/>
    <col min="5856" max="5856" width="4.85546875" style="1" customWidth="1"/>
    <col min="5857" max="5857" width="0" style="1" hidden="1" customWidth="1"/>
    <col min="5858" max="5858" width="24.7109375" style="1" customWidth="1"/>
    <col min="5859" max="5859" width="12.28515625" style="1" customWidth="1"/>
    <col min="5860" max="5860" width="0" style="1" hidden="1" customWidth="1"/>
    <col min="5861" max="5861" width="3.42578125" style="1" customWidth="1"/>
    <col min="5862" max="5862" width="0" style="1" hidden="1" customWidth="1"/>
    <col min="5863" max="5863" width="17.7109375" style="1" customWidth="1"/>
    <col min="5864" max="5864" width="3.42578125" style="1" customWidth="1"/>
    <col min="5865" max="5865" width="0" style="1" hidden="1" customWidth="1"/>
    <col min="5866" max="5866" width="23.7109375" style="1" customWidth="1"/>
    <col min="5867" max="5867" width="10" style="1" customWidth="1"/>
    <col min="5868" max="5868" width="0" style="1" hidden="1" customWidth="1"/>
    <col min="5869" max="5870" width="14.7109375" style="1" customWidth="1"/>
    <col min="5871" max="5871" width="12.85546875" style="1" customWidth="1"/>
    <col min="5872" max="5872" width="3.28515625" style="1" customWidth="1"/>
    <col min="5873" max="5873" width="30.28515625" style="1" customWidth="1"/>
    <col min="5874" max="5874" width="5" style="1" customWidth="1"/>
    <col min="5875" max="5875" width="0" style="1" hidden="1" customWidth="1"/>
    <col min="5876" max="5876" width="14.28515625" style="1" customWidth="1"/>
    <col min="5877" max="5877" width="5.7109375" style="1" customWidth="1"/>
    <col min="5878" max="5878" width="0" style="1" hidden="1" customWidth="1"/>
    <col min="5879" max="5879" width="17.28515625" style="1" customWidth="1"/>
    <col min="5880" max="5880" width="12.7109375" style="1" customWidth="1"/>
    <col min="5881" max="5881" width="0" style="1" hidden="1" customWidth="1"/>
    <col min="5882" max="5882" width="5.28515625" style="1" customWidth="1"/>
    <col min="5883" max="5883" width="0" style="1" hidden="1" customWidth="1"/>
    <col min="5884" max="5884" width="17" style="1" customWidth="1"/>
    <col min="5885" max="5885" width="6.28515625" style="1" customWidth="1"/>
    <col min="5886" max="5886" width="0" style="1" hidden="1" customWidth="1"/>
    <col min="5887" max="5887" width="14.28515625" style="1" customWidth="1"/>
    <col min="5888" max="5888" width="7.5703125" style="1" customWidth="1"/>
    <col min="5889" max="5889" width="0" style="1" hidden="1" customWidth="1"/>
    <col min="5890" max="5891" width="14.28515625" style="1" customWidth="1"/>
    <col min="5892" max="5892" width="20.85546875" style="1" customWidth="1"/>
    <col min="5893" max="5893" width="14.42578125" style="1" customWidth="1"/>
    <col min="5894" max="5894" width="15" style="1" customWidth="1"/>
    <col min="5895" max="5895" width="2.7109375" style="1" customWidth="1"/>
    <col min="5896" max="5896" width="11.7109375" style="1" customWidth="1"/>
    <col min="5897" max="5897" width="11.5703125" style="1" customWidth="1"/>
    <col min="5898" max="5898" width="2.28515625" style="1" customWidth="1"/>
    <col min="5899" max="5899" width="41" style="1" customWidth="1"/>
    <col min="5900" max="5900" width="14.28515625" style="1" customWidth="1"/>
    <col min="5901" max="5902" width="11.5703125" style="1" customWidth="1"/>
    <col min="5903" max="5903" width="21.85546875" style="1" customWidth="1"/>
    <col min="5904" max="6095" width="11.5703125" style="1"/>
    <col min="6096" max="6096" width="21.85546875" style="1" customWidth="1"/>
    <col min="6097" max="6097" width="13.85546875" style="1" customWidth="1"/>
    <col min="6098" max="6098" width="38.7109375" style="1" customWidth="1"/>
    <col min="6099" max="6099" width="3" style="1" bestFit="1" customWidth="1"/>
    <col min="6100" max="6100" width="32.28515625" style="1" customWidth="1"/>
    <col min="6101" max="6101" width="46.28515625" style="1" customWidth="1"/>
    <col min="6102" max="6102" width="19" style="1" customWidth="1"/>
    <col min="6103" max="6103" width="0" style="1" hidden="1" customWidth="1"/>
    <col min="6104" max="6104" width="17.7109375" style="1" customWidth="1"/>
    <col min="6105" max="6105" width="0" style="1" hidden="1" customWidth="1"/>
    <col min="6106" max="6106" width="22.28515625" style="1" customWidth="1"/>
    <col min="6107" max="6107" width="5.28515625" style="1" customWidth="1"/>
    <col min="6108" max="6108" width="36.28515625" style="1" customWidth="1"/>
    <col min="6109" max="6109" width="5.7109375" style="1" customWidth="1"/>
    <col min="6110" max="6110" width="0" style="1" hidden="1" customWidth="1"/>
    <col min="6111" max="6111" width="20.7109375" style="1" customWidth="1"/>
    <col min="6112" max="6112" width="4.85546875" style="1" customWidth="1"/>
    <col min="6113" max="6113" width="0" style="1" hidden="1" customWidth="1"/>
    <col min="6114" max="6114" width="24.7109375" style="1" customWidth="1"/>
    <col min="6115" max="6115" width="12.28515625" style="1" customWidth="1"/>
    <col min="6116" max="6116" width="0" style="1" hidden="1" customWidth="1"/>
    <col min="6117" max="6117" width="3.42578125" style="1" customWidth="1"/>
    <col min="6118" max="6118" width="0" style="1" hidden="1" customWidth="1"/>
    <col min="6119" max="6119" width="17.7109375" style="1" customWidth="1"/>
    <col min="6120" max="6120" width="3.42578125" style="1" customWidth="1"/>
    <col min="6121" max="6121" width="0" style="1" hidden="1" customWidth="1"/>
    <col min="6122" max="6122" width="23.7109375" style="1" customWidth="1"/>
    <col min="6123" max="6123" width="10" style="1" customWidth="1"/>
    <col min="6124" max="6124" width="0" style="1" hidden="1" customWidth="1"/>
    <col min="6125" max="6126" width="14.7109375" style="1" customWidth="1"/>
    <col min="6127" max="6127" width="12.85546875" style="1" customWidth="1"/>
    <col min="6128" max="6128" width="3.28515625" style="1" customWidth="1"/>
    <col min="6129" max="6129" width="30.28515625" style="1" customWidth="1"/>
    <col min="6130" max="6130" width="5" style="1" customWidth="1"/>
    <col min="6131" max="6131" width="0" style="1" hidden="1" customWidth="1"/>
    <col min="6132" max="6132" width="14.28515625" style="1" customWidth="1"/>
    <col min="6133" max="6133" width="5.7109375" style="1" customWidth="1"/>
    <col min="6134" max="6134" width="0" style="1" hidden="1" customWidth="1"/>
    <col min="6135" max="6135" width="17.28515625" style="1" customWidth="1"/>
    <col min="6136" max="6136" width="12.7109375" style="1" customWidth="1"/>
    <col min="6137" max="6137" width="0" style="1" hidden="1" customWidth="1"/>
    <col min="6138" max="6138" width="5.28515625" style="1" customWidth="1"/>
    <col min="6139" max="6139" width="0" style="1" hidden="1" customWidth="1"/>
    <col min="6140" max="6140" width="17" style="1" customWidth="1"/>
    <col min="6141" max="6141" width="6.28515625" style="1" customWidth="1"/>
    <col min="6142" max="6142" width="0" style="1" hidden="1" customWidth="1"/>
    <col min="6143" max="6143" width="14.28515625" style="1" customWidth="1"/>
    <col min="6144" max="6144" width="7.5703125" style="1" customWidth="1"/>
    <col min="6145" max="6145" width="0" style="1" hidden="1" customWidth="1"/>
    <col min="6146" max="6147" width="14.28515625" style="1" customWidth="1"/>
    <col min="6148" max="6148" width="20.85546875" style="1" customWidth="1"/>
    <col min="6149" max="6149" width="14.42578125" style="1" customWidth="1"/>
    <col min="6150" max="6150" width="15" style="1" customWidth="1"/>
    <col min="6151" max="6151" width="2.7109375" style="1" customWidth="1"/>
    <col min="6152" max="6152" width="11.7109375" style="1" customWidth="1"/>
    <col min="6153" max="6153" width="11.5703125" style="1" customWidth="1"/>
    <col min="6154" max="6154" width="2.28515625" style="1" customWidth="1"/>
    <col min="6155" max="6155" width="41" style="1" customWidth="1"/>
    <col min="6156" max="6156" width="14.28515625" style="1" customWidth="1"/>
    <col min="6157" max="6158" width="11.5703125" style="1" customWidth="1"/>
    <col min="6159" max="6159" width="21.85546875" style="1" customWidth="1"/>
    <col min="6160" max="6351" width="11.5703125" style="1"/>
    <col min="6352" max="6352" width="21.85546875" style="1" customWidth="1"/>
    <col min="6353" max="6353" width="13.85546875" style="1" customWidth="1"/>
    <col min="6354" max="6354" width="38.7109375" style="1" customWidth="1"/>
    <col min="6355" max="6355" width="3" style="1" bestFit="1" customWidth="1"/>
    <col min="6356" max="6356" width="32.28515625" style="1" customWidth="1"/>
    <col min="6357" max="6357" width="46.28515625" style="1" customWidth="1"/>
    <col min="6358" max="6358" width="19" style="1" customWidth="1"/>
    <col min="6359" max="6359" width="0" style="1" hidden="1" customWidth="1"/>
    <col min="6360" max="6360" width="17.7109375" style="1" customWidth="1"/>
    <col min="6361" max="6361" width="0" style="1" hidden="1" customWidth="1"/>
    <col min="6362" max="6362" width="22.28515625" style="1" customWidth="1"/>
    <col min="6363" max="6363" width="5.28515625" style="1" customWidth="1"/>
    <col min="6364" max="6364" width="36.28515625" style="1" customWidth="1"/>
    <col min="6365" max="6365" width="5.7109375" style="1" customWidth="1"/>
    <col min="6366" max="6366" width="0" style="1" hidden="1" customWidth="1"/>
    <col min="6367" max="6367" width="20.7109375" style="1" customWidth="1"/>
    <col min="6368" max="6368" width="4.85546875" style="1" customWidth="1"/>
    <col min="6369" max="6369" width="0" style="1" hidden="1" customWidth="1"/>
    <col min="6370" max="6370" width="24.7109375" style="1" customWidth="1"/>
    <col min="6371" max="6371" width="12.28515625" style="1" customWidth="1"/>
    <col min="6372" max="6372" width="0" style="1" hidden="1" customWidth="1"/>
    <col min="6373" max="6373" width="3.42578125" style="1" customWidth="1"/>
    <col min="6374" max="6374" width="0" style="1" hidden="1" customWidth="1"/>
    <col min="6375" max="6375" width="17.7109375" style="1" customWidth="1"/>
    <col min="6376" max="6376" width="3.42578125" style="1" customWidth="1"/>
    <col min="6377" max="6377" width="0" style="1" hidden="1" customWidth="1"/>
    <col min="6378" max="6378" width="23.7109375" style="1" customWidth="1"/>
    <col min="6379" max="6379" width="10" style="1" customWidth="1"/>
    <col min="6380" max="6380" width="0" style="1" hidden="1" customWidth="1"/>
    <col min="6381" max="6382" width="14.7109375" style="1" customWidth="1"/>
    <col min="6383" max="6383" width="12.85546875" style="1" customWidth="1"/>
    <col min="6384" max="6384" width="3.28515625" style="1" customWidth="1"/>
    <col min="6385" max="6385" width="30.28515625" style="1" customWidth="1"/>
    <col min="6386" max="6386" width="5" style="1" customWidth="1"/>
    <col min="6387" max="6387" width="0" style="1" hidden="1" customWidth="1"/>
    <col min="6388" max="6388" width="14.28515625" style="1" customWidth="1"/>
    <col min="6389" max="6389" width="5.7109375" style="1" customWidth="1"/>
    <col min="6390" max="6390" width="0" style="1" hidden="1" customWidth="1"/>
    <col min="6391" max="6391" width="17.28515625" style="1" customWidth="1"/>
    <col min="6392" max="6392" width="12.7109375" style="1" customWidth="1"/>
    <col min="6393" max="6393" width="0" style="1" hidden="1" customWidth="1"/>
    <col min="6394" max="6394" width="5.28515625" style="1" customWidth="1"/>
    <col min="6395" max="6395" width="0" style="1" hidden="1" customWidth="1"/>
    <col min="6396" max="6396" width="17" style="1" customWidth="1"/>
    <col min="6397" max="6397" width="6.28515625" style="1" customWidth="1"/>
    <col min="6398" max="6398" width="0" style="1" hidden="1" customWidth="1"/>
    <col min="6399" max="6399" width="14.28515625" style="1" customWidth="1"/>
    <col min="6400" max="6400" width="7.5703125" style="1" customWidth="1"/>
    <col min="6401" max="6401" width="0" style="1" hidden="1" customWidth="1"/>
    <col min="6402" max="6403" width="14.28515625" style="1" customWidth="1"/>
    <col min="6404" max="6404" width="20.85546875" style="1" customWidth="1"/>
    <col min="6405" max="6405" width="14.42578125" style="1" customWidth="1"/>
    <col min="6406" max="6406" width="15" style="1" customWidth="1"/>
    <col min="6407" max="6407" width="2.7109375" style="1" customWidth="1"/>
    <col min="6408" max="6408" width="11.7109375" style="1" customWidth="1"/>
    <col min="6409" max="6409" width="11.5703125" style="1" customWidth="1"/>
    <col min="6410" max="6410" width="2.28515625" style="1" customWidth="1"/>
    <col min="6411" max="6411" width="41" style="1" customWidth="1"/>
    <col min="6412" max="6412" width="14.28515625" style="1" customWidth="1"/>
    <col min="6413" max="6414" width="11.5703125" style="1" customWidth="1"/>
    <col min="6415" max="6415" width="21.85546875" style="1" customWidth="1"/>
    <col min="6416" max="6607" width="11.5703125" style="1"/>
    <col min="6608" max="6608" width="21.85546875" style="1" customWidth="1"/>
    <col min="6609" max="6609" width="13.85546875" style="1" customWidth="1"/>
    <col min="6610" max="6610" width="38.7109375" style="1" customWidth="1"/>
    <col min="6611" max="6611" width="3" style="1" bestFit="1" customWidth="1"/>
    <col min="6612" max="6612" width="32.28515625" style="1" customWidth="1"/>
    <col min="6613" max="6613" width="46.28515625" style="1" customWidth="1"/>
    <col min="6614" max="6614" width="19" style="1" customWidth="1"/>
    <col min="6615" max="6615" width="0" style="1" hidden="1" customWidth="1"/>
    <col min="6616" max="6616" width="17.7109375" style="1" customWidth="1"/>
    <col min="6617" max="6617" width="0" style="1" hidden="1" customWidth="1"/>
    <col min="6618" max="6618" width="22.28515625" style="1" customWidth="1"/>
    <col min="6619" max="6619" width="5.28515625" style="1" customWidth="1"/>
    <col min="6620" max="6620" width="36.28515625" style="1" customWidth="1"/>
    <col min="6621" max="6621" width="5.7109375" style="1" customWidth="1"/>
    <col min="6622" max="6622" width="0" style="1" hidden="1" customWidth="1"/>
    <col min="6623" max="6623" width="20.7109375" style="1" customWidth="1"/>
    <col min="6624" max="6624" width="4.85546875" style="1" customWidth="1"/>
    <col min="6625" max="6625" width="0" style="1" hidden="1" customWidth="1"/>
    <col min="6626" max="6626" width="24.7109375" style="1" customWidth="1"/>
    <col min="6627" max="6627" width="12.28515625" style="1" customWidth="1"/>
    <col min="6628" max="6628" width="0" style="1" hidden="1" customWidth="1"/>
    <col min="6629" max="6629" width="3.42578125" style="1" customWidth="1"/>
    <col min="6630" max="6630" width="0" style="1" hidden="1" customWidth="1"/>
    <col min="6631" max="6631" width="17.7109375" style="1" customWidth="1"/>
    <col min="6632" max="6632" width="3.42578125" style="1" customWidth="1"/>
    <col min="6633" max="6633" width="0" style="1" hidden="1" customWidth="1"/>
    <col min="6634" max="6634" width="23.7109375" style="1" customWidth="1"/>
    <col min="6635" max="6635" width="10" style="1" customWidth="1"/>
    <col min="6636" max="6636" width="0" style="1" hidden="1" customWidth="1"/>
    <col min="6637" max="6638" width="14.7109375" style="1" customWidth="1"/>
    <col min="6639" max="6639" width="12.85546875" style="1" customWidth="1"/>
    <col min="6640" max="6640" width="3.28515625" style="1" customWidth="1"/>
    <col min="6641" max="6641" width="30.28515625" style="1" customWidth="1"/>
    <col min="6642" max="6642" width="5" style="1" customWidth="1"/>
    <col min="6643" max="6643" width="0" style="1" hidden="1" customWidth="1"/>
    <col min="6644" max="6644" width="14.28515625" style="1" customWidth="1"/>
    <col min="6645" max="6645" width="5.7109375" style="1" customWidth="1"/>
    <col min="6646" max="6646" width="0" style="1" hidden="1" customWidth="1"/>
    <col min="6647" max="6647" width="17.28515625" style="1" customWidth="1"/>
    <col min="6648" max="6648" width="12.7109375" style="1" customWidth="1"/>
    <col min="6649" max="6649" width="0" style="1" hidden="1" customWidth="1"/>
    <col min="6650" max="6650" width="5.28515625" style="1" customWidth="1"/>
    <col min="6651" max="6651" width="0" style="1" hidden="1" customWidth="1"/>
    <col min="6652" max="6652" width="17" style="1" customWidth="1"/>
    <col min="6653" max="6653" width="6.28515625" style="1" customWidth="1"/>
    <col min="6654" max="6654" width="0" style="1" hidden="1" customWidth="1"/>
    <col min="6655" max="6655" width="14.28515625" style="1" customWidth="1"/>
    <col min="6656" max="6656" width="7.5703125" style="1" customWidth="1"/>
    <col min="6657" max="6657" width="0" style="1" hidden="1" customWidth="1"/>
    <col min="6658" max="6659" width="14.28515625" style="1" customWidth="1"/>
    <col min="6660" max="6660" width="20.85546875" style="1" customWidth="1"/>
    <col min="6661" max="6661" width="14.42578125" style="1" customWidth="1"/>
    <col min="6662" max="6662" width="15" style="1" customWidth="1"/>
    <col min="6663" max="6663" width="2.7109375" style="1" customWidth="1"/>
    <col min="6664" max="6664" width="11.7109375" style="1" customWidth="1"/>
    <col min="6665" max="6665" width="11.5703125" style="1" customWidth="1"/>
    <col min="6666" max="6666" width="2.28515625" style="1" customWidth="1"/>
    <col min="6667" max="6667" width="41" style="1" customWidth="1"/>
    <col min="6668" max="6668" width="14.28515625" style="1" customWidth="1"/>
    <col min="6669" max="6670" width="11.5703125" style="1" customWidth="1"/>
    <col min="6671" max="6671" width="21.85546875" style="1" customWidth="1"/>
    <col min="6672" max="6863" width="11.5703125" style="1"/>
    <col min="6864" max="6864" width="21.85546875" style="1" customWidth="1"/>
    <col min="6865" max="6865" width="13.85546875" style="1" customWidth="1"/>
    <col min="6866" max="6866" width="38.7109375" style="1" customWidth="1"/>
    <col min="6867" max="6867" width="3" style="1" bestFit="1" customWidth="1"/>
    <col min="6868" max="6868" width="32.28515625" style="1" customWidth="1"/>
    <col min="6869" max="6869" width="46.28515625" style="1" customWidth="1"/>
    <col min="6870" max="6870" width="19" style="1" customWidth="1"/>
    <col min="6871" max="6871" width="0" style="1" hidden="1" customWidth="1"/>
    <col min="6872" max="6872" width="17.7109375" style="1" customWidth="1"/>
    <col min="6873" max="6873" width="0" style="1" hidden="1" customWidth="1"/>
    <col min="6874" max="6874" width="22.28515625" style="1" customWidth="1"/>
    <col min="6875" max="6875" width="5.28515625" style="1" customWidth="1"/>
    <col min="6876" max="6876" width="36.28515625" style="1" customWidth="1"/>
    <col min="6877" max="6877" width="5.7109375" style="1" customWidth="1"/>
    <col min="6878" max="6878" width="0" style="1" hidden="1" customWidth="1"/>
    <col min="6879" max="6879" width="20.7109375" style="1" customWidth="1"/>
    <col min="6880" max="6880" width="4.85546875" style="1" customWidth="1"/>
    <col min="6881" max="6881" width="0" style="1" hidden="1" customWidth="1"/>
    <col min="6882" max="6882" width="24.7109375" style="1" customWidth="1"/>
    <col min="6883" max="6883" width="12.28515625" style="1" customWidth="1"/>
    <col min="6884" max="6884" width="0" style="1" hidden="1" customWidth="1"/>
    <col min="6885" max="6885" width="3.42578125" style="1" customWidth="1"/>
    <col min="6886" max="6886" width="0" style="1" hidden="1" customWidth="1"/>
    <col min="6887" max="6887" width="17.7109375" style="1" customWidth="1"/>
    <col min="6888" max="6888" width="3.42578125" style="1" customWidth="1"/>
    <col min="6889" max="6889" width="0" style="1" hidden="1" customWidth="1"/>
    <col min="6890" max="6890" width="23.7109375" style="1" customWidth="1"/>
    <col min="6891" max="6891" width="10" style="1" customWidth="1"/>
    <col min="6892" max="6892" width="0" style="1" hidden="1" customWidth="1"/>
    <col min="6893" max="6894" width="14.7109375" style="1" customWidth="1"/>
    <col min="6895" max="6895" width="12.85546875" style="1" customWidth="1"/>
    <col min="6896" max="6896" width="3.28515625" style="1" customWidth="1"/>
    <col min="6897" max="6897" width="30.28515625" style="1" customWidth="1"/>
    <col min="6898" max="6898" width="5" style="1" customWidth="1"/>
    <col min="6899" max="6899" width="0" style="1" hidden="1" customWidth="1"/>
    <col min="6900" max="6900" width="14.28515625" style="1" customWidth="1"/>
    <col min="6901" max="6901" width="5.7109375" style="1" customWidth="1"/>
    <col min="6902" max="6902" width="0" style="1" hidden="1" customWidth="1"/>
    <col min="6903" max="6903" width="17.28515625" style="1" customWidth="1"/>
    <col min="6904" max="6904" width="12.7109375" style="1" customWidth="1"/>
    <col min="6905" max="6905" width="0" style="1" hidden="1" customWidth="1"/>
    <col min="6906" max="6906" width="5.28515625" style="1" customWidth="1"/>
    <col min="6907" max="6907" width="0" style="1" hidden="1" customWidth="1"/>
    <col min="6908" max="6908" width="17" style="1" customWidth="1"/>
    <col min="6909" max="6909" width="6.28515625" style="1" customWidth="1"/>
    <col min="6910" max="6910" width="0" style="1" hidden="1" customWidth="1"/>
    <col min="6911" max="6911" width="14.28515625" style="1" customWidth="1"/>
    <col min="6912" max="6912" width="7.5703125" style="1" customWidth="1"/>
    <col min="6913" max="6913" width="0" style="1" hidden="1" customWidth="1"/>
    <col min="6914" max="6915" width="14.28515625" style="1" customWidth="1"/>
    <col min="6916" max="6916" width="20.85546875" style="1" customWidth="1"/>
    <col min="6917" max="6917" width="14.42578125" style="1" customWidth="1"/>
    <col min="6918" max="6918" width="15" style="1" customWidth="1"/>
    <col min="6919" max="6919" width="2.7109375" style="1" customWidth="1"/>
    <col min="6920" max="6920" width="11.7109375" style="1" customWidth="1"/>
    <col min="6921" max="6921" width="11.5703125" style="1" customWidth="1"/>
    <col min="6922" max="6922" width="2.28515625" style="1" customWidth="1"/>
    <col min="6923" max="6923" width="41" style="1" customWidth="1"/>
    <col min="6924" max="6924" width="14.28515625" style="1" customWidth="1"/>
    <col min="6925" max="6926" width="11.5703125" style="1" customWidth="1"/>
    <col min="6927" max="6927" width="21.85546875" style="1" customWidth="1"/>
    <col min="6928" max="7119" width="11.5703125" style="1"/>
    <col min="7120" max="7120" width="21.85546875" style="1" customWidth="1"/>
    <col min="7121" max="7121" width="13.85546875" style="1" customWidth="1"/>
    <col min="7122" max="7122" width="38.7109375" style="1" customWidth="1"/>
    <col min="7123" max="7123" width="3" style="1" bestFit="1" customWidth="1"/>
    <col min="7124" max="7124" width="32.28515625" style="1" customWidth="1"/>
    <col min="7125" max="7125" width="46.28515625" style="1" customWidth="1"/>
    <col min="7126" max="7126" width="19" style="1" customWidth="1"/>
    <col min="7127" max="7127" width="0" style="1" hidden="1" customWidth="1"/>
    <col min="7128" max="7128" width="17.7109375" style="1" customWidth="1"/>
    <col min="7129" max="7129" width="0" style="1" hidden="1" customWidth="1"/>
    <col min="7130" max="7130" width="22.28515625" style="1" customWidth="1"/>
    <col min="7131" max="7131" width="5.28515625" style="1" customWidth="1"/>
    <col min="7132" max="7132" width="36.28515625" style="1" customWidth="1"/>
    <col min="7133" max="7133" width="5.7109375" style="1" customWidth="1"/>
    <col min="7134" max="7134" width="0" style="1" hidden="1" customWidth="1"/>
    <col min="7135" max="7135" width="20.7109375" style="1" customWidth="1"/>
    <col min="7136" max="7136" width="4.85546875" style="1" customWidth="1"/>
    <col min="7137" max="7137" width="0" style="1" hidden="1" customWidth="1"/>
    <col min="7138" max="7138" width="24.7109375" style="1" customWidth="1"/>
    <col min="7139" max="7139" width="12.28515625" style="1" customWidth="1"/>
    <col min="7140" max="7140" width="0" style="1" hidden="1" customWidth="1"/>
    <col min="7141" max="7141" width="3.42578125" style="1" customWidth="1"/>
    <col min="7142" max="7142" width="0" style="1" hidden="1" customWidth="1"/>
    <col min="7143" max="7143" width="17.7109375" style="1" customWidth="1"/>
    <col min="7144" max="7144" width="3.42578125" style="1" customWidth="1"/>
    <col min="7145" max="7145" width="0" style="1" hidden="1" customWidth="1"/>
    <col min="7146" max="7146" width="23.7109375" style="1" customWidth="1"/>
    <col min="7147" max="7147" width="10" style="1" customWidth="1"/>
    <col min="7148" max="7148" width="0" style="1" hidden="1" customWidth="1"/>
    <col min="7149" max="7150" width="14.7109375" style="1" customWidth="1"/>
    <col min="7151" max="7151" width="12.85546875" style="1" customWidth="1"/>
    <col min="7152" max="7152" width="3.28515625" style="1" customWidth="1"/>
    <col min="7153" max="7153" width="30.28515625" style="1" customWidth="1"/>
    <col min="7154" max="7154" width="5" style="1" customWidth="1"/>
    <col min="7155" max="7155" width="0" style="1" hidden="1" customWidth="1"/>
    <col min="7156" max="7156" width="14.28515625" style="1" customWidth="1"/>
    <col min="7157" max="7157" width="5.7109375" style="1" customWidth="1"/>
    <col min="7158" max="7158" width="0" style="1" hidden="1" customWidth="1"/>
    <col min="7159" max="7159" width="17.28515625" style="1" customWidth="1"/>
    <col min="7160" max="7160" width="12.7109375" style="1" customWidth="1"/>
    <col min="7161" max="7161" width="0" style="1" hidden="1" customWidth="1"/>
    <col min="7162" max="7162" width="5.28515625" style="1" customWidth="1"/>
    <col min="7163" max="7163" width="0" style="1" hidden="1" customWidth="1"/>
    <col min="7164" max="7164" width="17" style="1" customWidth="1"/>
    <col min="7165" max="7165" width="6.28515625" style="1" customWidth="1"/>
    <col min="7166" max="7166" width="0" style="1" hidden="1" customWidth="1"/>
    <col min="7167" max="7167" width="14.28515625" style="1" customWidth="1"/>
    <col min="7168" max="7168" width="7.5703125" style="1" customWidth="1"/>
    <col min="7169" max="7169" width="0" style="1" hidden="1" customWidth="1"/>
    <col min="7170" max="7171" width="14.28515625" style="1" customWidth="1"/>
    <col min="7172" max="7172" width="20.85546875" style="1" customWidth="1"/>
    <col min="7173" max="7173" width="14.42578125" style="1" customWidth="1"/>
    <col min="7174" max="7174" width="15" style="1" customWidth="1"/>
    <col min="7175" max="7175" width="2.7109375" style="1" customWidth="1"/>
    <col min="7176" max="7176" width="11.7109375" style="1" customWidth="1"/>
    <col min="7177" max="7177" width="11.5703125" style="1" customWidth="1"/>
    <col min="7178" max="7178" width="2.28515625" style="1" customWidth="1"/>
    <col min="7179" max="7179" width="41" style="1" customWidth="1"/>
    <col min="7180" max="7180" width="14.28515625" style="1" customWidth="1"/>
    <col min="7181" max="7182" width="11.5703125" style="1" customWidth="1"/>
    <col min="7183" max="7183" width="21.85546875" style="1" customWidth="1"/>
    <col min="7184" max="7375" width="11.5703125" style="1"/>
    <col min="7376" max="7376" width="21.85546875" style="1" customWidth="1"/>
    <col min="7377" max="7377" width="13.85546875" style="1" customWidth="1"/>
    <col min="7378" max="7378" width="38.7109375" style="1" customWidth="1"/>
    <col min="7379" max="7379" width="3" style="1" bestFit="1" customWidth="1"/>
    <col min="7380" max="7380" width="32.28515625" style="1" customWidth="1"/>
    <col min="7381" max="7381" width="46.28515625" style="1" customWidth="1"/>
    <col min="7382" max="7382" width="19" style="1" customWidth="1"/>
    <col min="7383" max="7383" width="0" style="1" hidden="1" customWidth="1"/>
    <col min="7384" max="7384" width="17.7109375" style="1" customWidth="1"/>
    <col min="7385" max="7385" width="0" style="1" hidden="1" customWidth="1"/>
    <col min="7386" max="7386" width="22.28515625" style="1" customWidth="1"/>
    <col min="7387" max="7387" width="5.28515625" style="1" customWidth="1"/>
    <col min="7388" max="7388" width="36.28515625" style="1" customWidth="1"/>
    <col min="7389" max="7389" width="5.7109375" style="1" customWidth="1"/>
    <col min="7390" max="7390" width="0" style="1" hidden="1" customWidth="1"/>
    <col min="7391" max="7391" width="20.7109375" style="1" customWidth="1"/>
    <col min="7392" max="7392" width="4.85546875" style="1" customWidth="1"/>
    <col min="7393" max="7393" width="0" style="1" hidden="1" customWidth="1"/>
    <col min="7394" max="7394" width="24.7109375" style="1" customWidth="1"/>
    <col min="7395" max="7395" width="12.28515625" style="1" customWidth="1"/>
    <col min="7396" max="7396" width="0" style="1" hidden="1" customWidth="1"/>
    <col min="7397" max="7397" width="3.42578125" style="1" customWidth="1"/>
    <col min="7398" max="7398" width="0" style="1" hidden="1" customWidth="1"/>
    <col min="7399" max="7399" width="17.7109375" style="1" customWidth="1"/>
    <col min="7400" max="7400" width="3.42578125" style="1" customWidth="1"/>
    <col min="7401" max="7401" width="0" style="1" hidden="1" customWidth="1"/>
    <col min="7402" max="7402" width="23.7109375" style="1" customWidth="1"/>
    <col min="7403" max="7403" width="10" style="1" customWidth="1"/>
    <col min="7404" max="7404" width="0" style="1" hidden="1" customWidth="1"/>
    <col min="7405" max="7406" width="14.7109375" style="1" customWidth="1"/>
    <col min="7407" max="7407" width="12.85546875" style="1" customWidth="1"/>
    <col min="7408" max="7408" width="3.28515625" style="1" customWidth="1"/>
    <col min="7409" max="7409" width="30.28515625" style="1" customWidth="1"/>
    <col min="7410" max="7410" width="5" style="1" customWidth="1"/>
    <col min="7411" max="7411" width="0" style="1" hidden="1" customWidth="1"/>
    <col min="7412" max="7412" width="14.28515625" style="1" customWidth="1"/>
    <col min="7413" max="7413" width="5.7109375" style="1" customWidth="1"/>
    <col min="7414" max="7414" width="0" style="1" hidden="1" customWidth="1"/>
    <col min="7415" max="7415" width="17.28515625" style="1" customWidth="1"/>
    <col min="7416" max="7416" width="12.7109375" style="1" customWidth="1"/>
    <col min="7417" max="7417" width="0" style="1" hidden="1" customWidth="1"/>
    <col min="7418" max="7418" width="5.28515625" style="1" customWidth="1"/>
    <col min="7419" max="7419" width="0" style="1" hidden="1" customWidth="1"/>
    <col min="7420" max="7420" width="17" style="1" customWidth="1"/>
    <col min="7421" max="7421" width="6.28515625" style="1" customWidth="1"/>
    <col min="7422" max="7422" width="0" style="1" hidden="1" customWidth="1"/>
    <col min="7423" max="7423" width="14.28515625" style="1" customWidth="1"/>
    <col min="7424" max="7424" width="7.5703125" style="1" customWidth="1"/>
    <col min="7425" max="7425" width="0" style="1" hidden="1" customWidth="1"/>
    <col min="7426" max="7427" width="14.28515625" style="1" customWidth="1"/>
    <col min="7428" max="7428" width="20.85546875" style="1" customWidth="1"/>
    <col min="7429" max="7429" width="14.42578125" style="1" customWidth="1"/>
    <col min="7430" max="7430" width="15" style="1" customWidth="1"/>
    <col min="7431" max="7431" width="2.7109375" style="1" customWidth="1"/>
    <col min="7432" max="7432" width="11.7109375" style="1" customWidth="1"/>
    <col min="7433" max="7433" width="11.5703125" style="1" customWidth="1"/>
    <col min="7434" max="7434" width="2.28515625" style="1" customWidth="1"/>
    <col min="7435" max="7435" width="41" style="1" customWidth="1"/>
    <col min="7436" max="7436" width="14.28515625" style="1" customWidth="1"/>
    <col min="7437" max="7438" width="11.5703125" style="1" customWidth="1"/>
    <col min="7439" max="7439" width="21.85546875" style="1" customWidth="1"/>
    <col min="7440" max="7631" width="11.5703125" style="1"/>
    <col min="7632" max="7632" width="21.85546875" style="1" customWidth="1"/>
    <col min="7633" max="7633" width="13.85546875" style="1" customWidth="1"/>
    <col min="7634" max="7634" width="38.7109375" style="1" customWidth="1"/>
    <col min="7635" max="7635" width="3" style="1" bestFit="1" customWidth="1"/>
    <col min="7636" max="7636" width="32.28515625" style="1" customWidth="1"/>
    <col min="7637" max="7637" width="46.28515625" style="1" customWidth="1"/>
    <col min="7638" max="7638" width="19" style="1" customWidth="1"/>
    <col min="7639" max="7639" width="0" style="1" hidden="1" customWidth="1"/>
    <col min="7640" max="7640" width="17.7109375" style="1" customWidth="1"/>
    <col min="7641" max="7641" width="0" style="1" hidden="1" customWidth="1"/>
    <col min="7642" max="7642" width="22.28515625" style="1" customWidth="1"/>
    <col min="7643" max="7643" width="5.28515625" style="1" customWidth="1"/>
    <col min="7644" max="7644" width="36.28515625" style="1" customWidth="1"/>
    <col min="7645" max="7645" width="5.7109375" style="1" customWidth="1"/>
    <col min="7646" max="7646" width="0" style="1" hidden="1" customWidth="1"/>
    <col min="7647" max="7647" width="20.7109375" style="1" customWidth="1"/>
    <col min="7648" max="7648" width="4.85546875" style="1" customWidth="1"/>
    <col min="7649" max="7649" width="0" style="1" hidden="1" customWidth="1"/>
    <col min="7650" max="7650" width="24.7109375" style="1" customWidth="1"/>
    <col min="7651" max="7651" width="12.28515625" style="1" customWidth="1"/>
    <col min="7652" max="7652" width="0" style="1" hidden="1" customWidth="1"/>
    <col min="7653" max="7653" width="3.42578125" style="1" customWidth="1"/>
    <col min="7654" max="7654" width="0" style="1" hidden="1" customWidth="1"/>
    <col min="7655" max="7655" width="17.7109375" style="1" customWidth="1"/>
    <col min="7656" max="7656" width="3.42578125" style="1" customWidth="1"/>
    <col min="7657" max="7657" width="0" style="1" hidden="1" customWidth="1"/>
    <col min="7658" max="7658" width="23.7109375" style="1" customWidth="1"/>
    <col min="7659" max="7659" width="10" style="1" customWidth="1"/>
    <col min="7660" max="7660" width="0" style="1" hidden="1" customWidth="1"/>
    <col min="7661" max="7662" width="14.7109375" style="1" customWidth="1"/>
    <col min="7663" max="7663" width="12.85546875" style="1" customWidth="1"/>
    <col min="7664" max="7664" width="3.28515625" style="1" customWidth="1"/>
    <col min="7665" max="7665" width="30.28515625" style="1" customWidth="1"/>
    <col min="7666" max="7666" width="5" style="1" customWidth="1"/>
    <col min="7667" max="7667" width="0" style="1" hidden="1" customWidth="1"/>
    <col min="7668" max="7668" width="14.28515625" style="1" customWidth="1"/>
    <col min="7669" max="7669" width="5.7109375" style="1" customWidth="1"/>
    <col min="7670" max="7670" width="0" style="1" hidden="1" customWidth="1"/>
    <col min="7671" max="7671" width="17.28515625" style="1" customWidth="1"/>
    <col min="7672" max="7672" width="12.7109375" style="1" customWidth="1"/>
    <col min="7673" max="7673" width="0" style="1" hidden="1" customWidth="1"/>
    <col min="7674" max="7674" width="5.28515625" style="1" customWidth="1"/>
    <col min="7675" max="7675" width="0" style="1" hidden="1" customWidth="1"/>
    <col min="7676" max="7676" width="17" style="1" customWidth="1"/>
    <col min="7677" max="7677" width="6.28515625" style="1" customWidth="1"/>
    <col min="7678" max="7678" width="0" style="1" hidden="1" customWidth="1"/>
    <col min="7679" max="7679" width="14.28515625" style="1" customWidth="1"/>
    <col min="7680" max="7680" width="7.5703125" style="1" customWidth="1"/>
    <col min="7681" max="7681" width="0" style="1" hidden="1" customWidth="1"/>
    <col min="7682" max="7683" width="14.28515625" style="1" customWidth="1"/>
    <col min="7684" max="7684" width="20.85546875" style="1" customWidth="1"/>
    <col min="7685" max="7685" width="14.42578125" style="1" customWidth="1"/>
    <col min="7686" max="7686" width="15" style="1" customWidth="1"/>
    <col min="7687" max="7687" width="2.7109375" style="1" customWidth="1"/>
    <col min="7688" max="7688" width="11.7109375" style="1" customWidth="1"/>
    <col min="7689" max="7689" width="11.5703125" style="1" customWidth="1"/>
    <col min="7690" max="7690" width="2.28515625" style="1" customWidth="1"/>
    <col min="7691" max="7691" width="41" style="1" customWidth="1"/>
    <col min="7692" max="7692" width="14.28515625" style="1" customWidth="1"/>
    <col min="7693" max="7694" width="11.5703125" style="1" customWidth="1"/>
    <col min="7695" max="7695" width="21.85546875" style="1" customWidth="1"/>
    <col min="7696" max="7887" width="11.5703125" style="1"/>
    <col min="7888" max="7888" width="21.85546875" style="1" customWidth="1"/>
    <col min="7889" max="7889" width="13.85546875" style="1" customWidth="1"/>
    <col min="7890" max="7890" width="38.7109375" style="1" customWidth="1"/>
    <col min="7891" max="7891" width="3" style="1" bestFit="1" customWidth="1"/>
    <col min="7892" max="7892" width="32.28515625" style="1" customWidth="1"/>
    <col min="7893" max="7893" width="46.28515625" style="1" customWidth="1"/>
    <col min="7894" max="7894" width="19" style="1" customWidth="1"/>
    <col min="7895" max="7895" width="0" style="1" hidden="1" customWidth="1"/>
    <col min="7896" max="7896" width="17.7109375" style="1" customWidth="1"/>
    <col min="7897" max="7897" width="0" style="1" hidden="1" customWidth="1"/>
    <col min="7898" max="7898" width="22.28515625" style="1" customWidth="1"/>
    <col min="7899" max="7899" width="5.28515625" style="1" customWidth="1"/>
    <col min="7900" max="7900" width="36.28515625" style="1" customWidth="1"/>
    <col min="7901" max="7901" width="5.7109375" style="1" customWidth="1"/>
    <col min="7902" max="7902" width="0" style="1" hidden="1" customWidth="1"/>
    <col min="7903" max="7903" width="20.7109375" style="1" customWidth="1"/>
    <col min="7904" max="7904" width="4.85546875" style="1" customWidth="1"/>
    <col min="7905" max="7905" width="0" style="1" hidden="1" customWidth="1"/>
    <col min="7906" max="7906" width="24.7109375" style="1" customWidth="1"/>
    <col min="7907" max="7907" width="12.28515625" style="1" customWidth="1"/>
    <col min="7908" max="7908" width="0" style="1" hidden="1" customWidth="1"/>
    <col min="7909" max="7909" width="3.42578125" style="1" customWidth="1"/>
    <col min="7910" max="7910" width="0" style="1" hidden="1" customWidth="1"/>
    <col min="7911" max="7911" width="17.7109375" style="1" customWidth="1"/>
    <col min="7912" max="7912" width="3.42578125" style="1" customWidth="1"/>
    <col min="7913" max="7913" width="0" style="1" hidden="1" customWidth="1"/>
    <col min="7914" max="7914" width="23.7109375" style="1" customWidth="1"/>
    <col min="7915" max="7915" width="10" style="1" customWidth="1"/>
    <col min="7916" max="7916" width="0" style="1" hidden="1" customWidth="1"/>
    <col min="7917" max="7918" width="14.7109375" style="1" customWidth="1"/>
    <col min="7919" max="7919" width="12.85546875" style="1" customWidth="1"/>
    <col min="7920" max="7920" width="3.28515625" style="1" customWidth="1"/>
    <col min="7921" max="7921" width="30.28515625" style="1" customWidth="1"/>
    <col min="7922" max="7922" width="5" style="1" customWidth="1"/>
    <col min="7923" max="7923" width="0" style="1" hidden="1" customWidth="1"/>
    <col min="7924" max="7924" width="14.28515625" style="1" customWidth="1"/>
    <col min="7925" max="7925" width="5.7109375" style="1" customWidth="1"/>
    <col min="7926" max="7926" width="0" style="1" hidden="1" customWidth="1"/>
    <col min="7927" max="7927" width="17.28515625" style="1" customWidth="1"/>
    <col min="7928" max="7928" width="12.7109375" style="1" customWidth="1"/>
    <col min="7929" max="7929" width="0" style="1" hidden="1" customWidth="1"/>
    <col min="7930" max="7930" width="5.28515625" style="1" customWidth="1"/>
    <col min="7931" max="7931" width="0" style="1" hidden="1" customWidth="1"/>
    <col min="7932" max="7932" width="17" style="1" customWidth="1"/>
    <col min="7933" max="7933" width="6.28515625" style="1" customWidth="1"/>
    <col min="7934" max="7934" width="0" style="1" hidden="1" customWidth="1"/>
    <col min="7935" max="7935" width="14.28515625" style="1" customWidth="1"/>
    <col min="7936" max="7936" width="7.5703125" style="1" customWidth="1"/>
    <col min="7937" max="7937" width="0" style="1" hidden="1" customWidth="1"/>
    <col min="7938" max="7939" width="14.28515625" style="1" customWidth="1"/>
    <col min="7940" max="7940" width="20.85546875" style="1" customWidth="1"/>
    <col min="7941" max="7941" width="14.42578125" style="1" customWidth="1"/>
    <col min="7942" max="7942" width="15" style="1" customWidth="1"/>
    <col min="7943" max="7943" width="2.7109375" style="1" customWidth="1"/>
    <col min="7944" max="7944" width="11.7109375" style="1" customWidth="1"/>
    <col min="7945" max="7945" width="11.5703125" style="1" customWidth="1"/>
    <col min="7946" max="7946" width="2.28515625" style="1" customWidth="1"/>
    <col min="7947" max="7947" width="41" style="1" customWidth="1"/>
    <col min="7948" max="7948" width="14.28515625" style="1" customWidth="1"/>
    <col min="7949" max="7950" width="11.5703125" style="1" customWidth="1"/>
    <col min="7951" max="7951" width="21.85546875" style="1" customWidth="1"/>
    <col min="7952" max="8143" width="11.5703125" style="1"/>
    <col min="8144" max="8144" width="21.85546875" style="1" customWidth="1"/>
    <col min="8145" max="8145" width="13.85546875" style="1" customWidth="1"/>
    <col min="8146" max="8146" width="38.7109375" style="1" customWidth="1"/>
    <col min="8147" max="8147" width="3" style="1" bestFit="1" customWidth="1"/>
    <col min="8148" max="8148" width="32.28515625" style="1" customWidth="1"/>
    <col min="8149" max="8149" width="46.28515625" style="1" customWidth="1"/>
    <col min="8150" max="8150" width="19" style="1" customWidth="1"/>
    <col min="8151" max="8151" width="0" style="1" hidden="1" customWidth="1"/>
    <col min="8152" max="8152" width="17.7109375" style="1" customWidth="1"/>
    <col min="8153" max="8153" width="0" style="1" hidden="1" customWidth="1"/>
    <col min="8154" max="8154" width="22.28515625" style="1" customWidth="1"/>
    <col min="8155" max="8155" width="5.28515625" style="1" customWidth="1"/>
    <col min="8156" max="8156" width="36.28515625" style="1" customWidth="1"/>
    <col min="8157" max="8157" width="5.7109375" style="1" customWidth="1"/>
    <col min="8158" max="8158" width="0" style="1" hidden="1" customWidth="1"/>
    <col min="8159" max="8159" width="20.7109375" style="1" customWidth="1"/>
    <col min="8160" max="8160" width="4.85546875" style="1" customWidth="1"/>
    <col min="8161" max="8161" width="0" style="1" hidden="1" customWidth="1"/>
    <col min="8162" max="8162" width="24.7109375" style="1" customWidth="1"/>
    <col min="8163" max="8163" width="12.28515625" style="1" customWidth="1"/>
    <col min="8164" max="8164" width="0" style="1" hidden="1" customWidth="1"/>
    <col min="8165" max="8165" width="3.42578125" style="1" customWidth="1"/>
    <col min="8166" max="8166" width="0" style="1" hidden="1" customWidth="1"/>
    <col min="8167" max="8167" width="17.7109375" style="1" customWidth="1"/>
    <col min="8168" max="8168" width="3.42578125" style="1" customWidth="1"/>
    <col min="8169" max="8169" width="0" style="1" hidden="1" customWidth="1"/>
    <col min="8170" max="8170" width="23.7109375" style="1" customWidth="1"/>
    <col min="8171" max="8171" width="10" style="1" customWidth="1"/>
    <col min="8172" max="8172" width="0" style="1" hidden="1" customWidth="1"/>
    <col min="8173" max="8174" width="14.7109375" style="1" customWidth="1"/>
    <col min="8175" max="8175" width="12.85546875" style="1" customWidth="1"/>
    <col min="8176" max="8176" width="3.28515625" style="1" customWidth="1"/>
    <col min="8177" max="8177" width="30.28515625" style="1" customWidth="1"/>
    <col min="8178" max="8178" width="5" style="1" customWidth="1"/>
    <col min="8179" max="8179" width="0" style="1" hidden="1" customWidth="1"/>
    <col min="8180" max="8180" width="14.28515625" style="1" customWidth="1"/>
    <col min="8181" max="8181" width="5.7109375" style="1" customWidth="1"/>
    <col min="8182" max="8182" width="0" style="1" hidden="1" customWidth="1"/>
    <col min="8183" max="8183" width="17.28515625" style="1" customWidth="1"/>
    <col min="8184" max="8184" width="12.7109375" style="1" customWidth="1"/>
    <col min="8185" max="8185" width="0" style="1" hidden="1" customWidth="1"/>
    <col min="8186" max="8186" width="5.28515625" style="1" customWidth="1"/>
    <col min="8187" max="8187" width="0" style="1" hidden="1" customWidth="1"/>
    <col min="8188" max="8188" width="17" style="1" customWidth="1"/>
    <col min="8189" max="8189" width="6.28515625" style="1" customWidth="1"/>
    <col min="8190" max="8190" width="0" style="1" hidden="1" customWidth="1"/>
    <col min="8191" max="8191" width="14.28515625" style="1" customWidth="1"/>
    <col min="8192" max="8192" width="7.5703125" style="1" customWidth="1"/>
    <col min="8193" max="8193" width="0" style="1" hidden="1" customWidth="1"/>
    <col min="8194" max="8195" width="14.28515625" style="1" customWidth="1"/>
    <col min="8196" max="8196" width="20.85546875" style="1" customWidth="1"/>
    <col min="8197" max="8197" width="14.42578125" style="1" customWidth="1"/>
    <col min="8198" max="8198" width="15" style="1" customWidth="1"/>
    <col min="8199" max="8199" width="2.7109375" style="1" customWidth="1"/>
    <col min="8200" max="8200" width="11.7109375" style="1" customWidth="1"/>
    <col min="8201" max="8201" width="11.5703125" style="1" customWidth="1"/>
    <col min="8202" max="8202" width="2.28515625" style="1" customWidth="1"/>
    <col min="8203" max="8203" width="41" style="1" customWidth="1"/>
    <col min="8204" max="8204" width="14.28515625" style="1" customWidth="1"/>
    <col min="8205" max="8206" width="11.5703125" style="1" customWidth="1"/>
    <col min="8207" max="8207" width="21.85546875" style="1" customWidth="1"/>
    <col min="8208" max="8399" width="11.5703125" style="1"/>
    <col min="8400" max="8400" width="21.85546875" style="1" customWidth="1"/>
    <col min="8401" max="8401" width="13.85546875" style="1" customWidth="1"/>
    <col min="8402" max="8402" width="38.7109375" style="1" customWidth="1"/>
    <col min="8403" max="8403" width="3" style="1" bestFit="1" customWidth="1"/>
    <col min="8404" max="8404" width="32.28515625" style="1" customWidth="1"/>
    <col min="8405" max="8405" width="46.28515625" style="1" customWidth="1"/>
    <col min="8406" max="8406" width="19" style="1" customWidth="1"/>
    <col min="8407" max="8407" width="0" style="1" hidden="1" customWidth="1"/>
    <col min="8408" max="8408" width="17.7109375" style="1" customWidth="1"/>
    <col min="8409" max="8409" width="0" style="1" hidden="1" customWidth="1"/>
    <col min="8410" max="8410" width="22.28515625" style="1" customWidth="1"/>
    <col min="8411" max="8411" width="5.28515625" style="1" customWidth="1"/>
    <col min="8412" max="8412" width="36.28515625" style="1" customWidth="1"/>
    <col min="8413" max="8413" width="5.7109375" style="1" customWidth="1"/>
    <col min="8414" max="8414" width="0" style="1" hidden="1" customWidth="1"/>
    <col min="8415" max="8415" width="20.7109375" style="1" customWidth="1"/>
    <col min="8416" max="8416" width="4.85546875" style="1" customWidth="1"/>
    <col min="8417" max="8417" width="0" style="1" hidden="1" customWidth="1"/>
    <col min="8418" max="8418" width="24.7109375" style="1" customWidth="1"/>
    <col min="8419" max="8419" width="12.28515625" style="1" customWidth="1"/>
    <col min="8420" max="8420" width="0" style="1" hidden="1" customWidth="1"/>
    <col min="8421" max="8421" width="3.42578125" style="1" customWidth="1"/>
    <col min="8422" max="8422" width="0" style="1" hidden="1" customWidth="1"/>
    <col min="8423" max="8423" width="17.7109375" style="1" customWidth="1"/>
    <col min="8424" max="8424" width="3.42578125" style="1" customWidth="1"/>
    <col min="8425" max="8425" width="0" style="1" hidden="1" customWidth="1"/>
    <col min="8426" max="8426" width="23.7109375" style="1" customWidth="1"/>
    <col min="8427" max="8427" width="10" style="1" customWidth="1"/>
    <col min="8428" max="8428" width="0" style="1" hidden="1" customWidth="1"/>
    <col min="8429" max="8430" width="14.7109375" style="1" customWidth="1"/>
    <col min="8431" max="8431" width="12.85546875" style="1" customWidth="1"/>
    <col min="8432" max="8432" width="3.28515625" style="1" customWidth="1"/>
    <col min="8433" max="8433" width="30.28515625" style="1" customWidth="1"/>
    <col min="8434" max="8434" width="5" style="1" customWidth="1"/>
    <col min="8435" max="8435" width="0" style="1" hidden="1" customWidth="1"/>
    <col min="8436" max="8436" width="14.28515625" style="1" customWidth="1"/>
    <col min="8437" max="8437" width="5.7109375" style="1" customWidth="1"/>
    <col min="8438" max="8438" width="0" style="1" hidden="1" customWidth="1"/>
    <col min="8439" max="8439" width="17.28515625" style="1" customWidth="1"/>
    <col min="8440" max="8440" width="12.7109375" style="1" customWidth="1"/>
    <col min="8441" max="8441" width="0" style="1" hidden="1" customWidth="1"/>
    <col min="8442" max="8442" width="5.28515625" style="1" customWidth="1"/>
    <col min="8443" max="8443" width="0" style="1" hidden="1" customWidth="1"/>
    <col min="8444" max="8444" width="17" style="1" customWidth="1"/>
    <col min="8445" max="8445" width="6.28515625" style="1" customWidth="1"/>
    <col min="8446" max="8446" width="0" style="1" hidden="1" customWidth="1"/>
    <col min="8447" max="8447" width="14.28515625" style="1" customWidth="1"/>
    <col min="8448" max="8448" width="7.5703125" style="1" customWidth="1"/>
    <col min="8449" max="8449" width="0" style="1" hidden="1" customWidth="1"/>
    <col min="8450" max="8451" width="14.28515625" style="1" customWidth="1"/>
    <col min="8452" max="8452" width="20.85546875" style="1" customWidth="1"/>
    <col min="8453" max="8453" width="14.42578125" style="1" customWidth="1"/>
    <col min="8454" max="8454" width="15" style="1" customWidth="1"/>
    <col min="8455" max="8455" width="2.7109375" style="1" customWidth="1"/>
    <col min="8456" max="8456" width="11.7109375" style="1" customWidth="1"/>
    <col min="8457" max="8457" width="11.5703125" style="1" customWidth="1"/>
    <col min="8458" max="8458" width="2.28515625" style="1" customWidth="1"/>
    <col min="8459" max="8459" width="41" style="1" customWidth="1"/>
    <col min="8460" max="8460" width="14.28515625" style="1" customWidth="1"/>
    <col min="8461" max="8462" width="11.5703125" style="1" customWidth="1"/>
    <col min="8463" max="8463" width="21.85546875" style="1" customWidth="1"/>
    <col min="8464" max="8655" width="11.5703125" style="1"/>
    <col min="8656" max="8656" width="21.85546875" style="1" customWidth="1"/>
    <col min="8657" max="8657" width="13.85546875" style="1" customWidth="1"/>
    <col min="8658" max="8658" width="38.7109375" style="1" customWidth="1"/>
    <col min="8659" max="8659" width="3" style="1" bestFit="1" customWidth="1"/>
    <col min="8660" max="8660" width="32.28515625" style="1" customWidth="1"/>
    <col min="8661" max="8661" width="46.28515625" style="1" customWidth="1"/>
    <col min="8662" max="8662" width="19" style="1" customWidth="1"/>
    <col min="8663" max="8663" width="0" style="1" hidden="1" customWidth="1"/>
    <col min="8664" max="8664" width="17.7109375" style="1" customWidth="1"/>
    <col min="8665" max="8665" width="0" style="1" hidden="1" customWidth="1"/>
    <col min="8666" max="8666" width="22.28515625" style="1" customWidth="1"/>
    <col min="8667" max="8667" width="5.28515625" style="1" customWidth="1"/>
    <col min="8668" max="8668" width="36.28515625" style="1" customWidth="1"/>
    <col min="8669" max="8669" width="5.7109375" style="1" customWidth="1"/>
    <col min="8670" max="8670" width="0" style="1" hidden="1" customWidth="1"/>
    <col min="8671" max="8671" width="20.7109375" style="1" customWidth="1"/>
    <col min="8672" max="8672" width="4.85546875" style="1" customWidth="1"/>
    <col min="8673" max="8673" width="0" style="1" hidden="1" customWidth="1"/>
    <col min="8674" max="8674" width="24.7109375" style="1" customWidth="1"/>
    <col min="8675" max="8675" width="12.28515625" style="1" customWidth="1"/>
    <col min="8676" max="8676" width="0" style="1" hidden="1" customWidth="1"/>
    <col min="8677" max="8677" width="3.42578125" style="1" customWidth="1"/>
    <col min="8678" max="8678" width="0" style="1" hidden="1" customWidth="1"/>
    <col min="8679" max="8679" width="17.7109375" style="1" customWidth="1"/>
    <col min="8680" max="8680" width="3.42578125" style="1" customWidth="1"/>
    <col min="8681" max="8681" width="0" style="1" hidden="1" customWidth="1"/>
    <col min="8682" max="8682" width="23.7109375" style="1" customWidth="1"/>
    <col min="8683" max="8683" width="10" style="1" customWidth="1"/>
    <col min="8684" max="8684" width="0" style="1" hidden="1" customWidth="1"/>
    <col min="8685" max="8686" width="14.7109375" style="1" customWidth="1"/>
    <col min="8687" max="8687" width="12.85546875" style="1" customWidth="1"/>
    <col min="8688" max="8688" width="3.28515625" style="1" customWidth="1"/>
    <col min="8689" max="8689" width="30.28515625" style="1" customWidth="1"/>
    <col min="8690" max="8690" width="5" style="1" customWidth="1"/>
    <col min="8691" max="8691" width="0" style="1" hidden="1" customWidth="1"/>
    <col min="8692" max="8692" width="14.28515625" style="1" customWidth="1"/>
    <col min="8693" max="8693" width="5.7109375" style="1" customWidth="1"/>
    <col min="8694" max="8694" width="0" style="1" hidden="1" customWidth="1"/>
    <col min="8695" max="8695" width="17.28515625" style="1" customWidth="1"/>
    <col min="8696" max="8696" width="12.7109375" style="1" customWidth="1"/>
    <col min="8697" max="8697" width="0" style="1" hidden="1" customWidth="1"/>
    <col min="8698" max="8698" width="5.28515625" style="1" customWidth="1"/>
    <col min="8699" max="8699" width="0" style="1" hidden="1" customWidth="1"/>
    <col min="8700" max="8700" width="17" style="1" customWidth="1"/>
    <col min="8701" max="8701" width="6.28515625" style="1" customWidth="1"/>
    <col min="8702" max="8702" width="0" style="1" hidden="1" customWidth="1"/>
    <col min="8703" max="8703" width="14.28515625" style="1" customWidth="1"/>
    <col min="8704" max="8704" width="7.5703125" style="1" customWidth="1"/>
    <col min="8705" max="8705" width="0" style="1" hidden="1" customWidth="1"/>
    <col min="8706" max="8707" width="14.28515625" style="1" customWidth="1"/>
    <col min="8708" max="8708" width="20.85546875" style="1" customWidth="1"/>
    <col min="8709" max="8709" width="14.42578125" style="1" customWidth="1"/>
    <col min="8710" max="8710" width="15" style="1" customWidth="1"/>
    <col min="8711" max="8711" width="2.7109375" style="1" customWidth="1"/>
    <col min="8712" max="8712" width="11.7109375" style="1" customWidth="1"/>
    <col min="8713" max="8713" width="11.5703125" style="1" customWidth="1"/>
    <col min="8714" max="8714" width="2.28515625" style="1" customWidth="1"/>
    <col min="8715" max="8715" width="41" style="1" customWidth="1"/>
    <col min="8716" max="8716" width="14.28515625" style="1" customWidth="1"/>
    <col min="8717" max="8718" width="11.5703125" style="1" customWidth="1"/>
    <col min="8719" max="8719" width="21.85546875" style="1" customWidth="1"/>
    <col min="8720" max="8911" width="11.5703125" style="1"/>
    <col min="8912" max="8912" width="21.85546875" style="1" customWidth="1"/>
    <col min="8913" max="8913" width="13.85546875" style="1" customWidth="1"/>
    <col min="8914" max="8914" width="38.7109375" style="1" customWidth="1"/>
    <col min="8915" max="8915" width="3" style="1" bestFit="1" customWidth="1"/>
    <col min="8916" max="8916" width="32.28515625" style="1" customWidth="1"/>
    <col min="8917" max="8917" width="46.28515625" style="1" customWidth="1"/>
    <col min="8918" max="8918" width="19" style="1" customWidth="1"/>
    <col min="8919" max="8919" width="0" style="1" hidden="1" customWidth="1"/>
    <col min="8920" max="8920" width="17.7109375" style="1" customWidth="1"/>
    <col min="8921" max="8921" width="0" style="1" hidden="1" customWidth="1"/>
    <col min="8922" max="8922" width="22.28515625" style="1" customWidth="1"/>
    <col min="8923" max="8923" width="5.28515625" style="1" customWidth="1"/>
    <col min="8924" max="8924" width="36.28515625" style="1" customWidth="1"/>
    <col min="8925" max="8925" width="5.7109375" style="1" customWidth="1"/>
    <col min="8926" max="8926" width="0" style="1" hidden="1" customWidth="1"/>
    <col min="8927" max="8927" width="20.7109375" style="1" customWidth="1"/>
    <col min="8928" max="8928" width="4.85546875" style="1" customWidth="1"/>
    <col min="8929" max="8929" width="0" style="1" hidden="1" customWidth="1"/>
    <col min="8930" max="8930" width="24.7109375" style="1" customWidth="1"/>
    <col min="8931" max="8931" width="12.28515625" style="1" customWidth="1"/>
    <col min="8932" max="8932" width="0" style="1" hidden="1" customWidth="1"/>
    <col min="8933" max="8933" width="3.42578125" style="1" customWidth="1"/>
    <col min="8934" max="8934" width="0" style="1" hidden="1" customWidth="1"/>
    <col min="8935" max="8935" width="17.7109375" style="1" customWidth="1"/>
    <col min="8936" max="8936" width="3.42578125" style="1" customWidth="1"/>
    <col min="8937" max="8937" width="0" style="1" hidden="1" customWidth="1"/>
    <col min="8938" max="8938" width="23.7109375" style="1" customWidth="1"/>
    <col min="8939" max="8939" width="10" style="1" customWidth="1"/>
    <col min="8940" max="8940" width="0" style="1" hidden="1" customWidth="1"/>
    <col min="8941" max="8942" width="14.7109375" style="1" customWidth="1"/>
    <col min="8943" max="8943" width="12.85546875" style="1" customWidth="1"/>
    <col min="8944" max="8944" width="3.28515625" style="1" customWidth="1"/>
    <col min="8945" max="8945" width="30.28515625" style="1" customWidth="1"/>
    <col min="8946" max="8946" width="5" style="1" customWidth="1"/>
    <col min="8947" max="8947" width="0" style="1" hidden="1" customWidth="1"/>
    <col min="8948" max="8948" width="14.28515625" style="1" customWidth="1"/>
    <col min="8949" max="8949" width="5.7109375" style="1" customWidth="1"/>
    <col min="8950" max="8950" width="0" style="1" hidden="1" customWidth="1"/>
    <col min="8951" max="8951" width="17.28515625" style="1" customWidth="1"/>
    <col min="8952" max="8952" width="12.7109375" style="1" customWidth="1"/>
    <col min="8953" max="8953" width="0" style="1" hidden="1" customWidth="1"/>
    <col min="8954" max="8954" width="5.28515625" style="1" customWidth="1"/>
    <col min="8955" max="8955" width="0" style="1" hidden="1" customWidth="1"/>
    <col min="8956" max="8956" width="17" style="1" customWidth="1"/>
    <col min="8957" max="8957" width="6.28515625" style="1" customWidth="1"/>
    <col min="8958" max="8958" width="0" style="1" hidden="1" customWidth="1"/>
    <col min="8959" max="8959" width="14.28515625" style="1" customWidth="1"/>
    <col min="8960" max="8960" width="7.5703125" style="1" customWidth="1"/>
    <col min="8961" max="8961" width="0" style="1" hidden="1" customWidth="1"/>
    <col min="8962" max="8963" width="14.28515625" style="1" customWidth="1"/>
    <col min="8964" max="8964" width="20.85546875" style="1" customWidth="1"/>
    <col min="8965" max="8965" width="14.42578125" style="1" customWidth="1"/>
    <col min="8966" max="8966" width="15" style="1" customWidth="1"/>
    <col min="8967" max="8967" width="2.7109375" style="1" customWidth="1"/>
    <col min="8968" max="8968" width="11.7109375" style="1" customWidth="1"/>
    <col min="8969" max="8969" width="11.5703125" style="1" customWidth="1"/>
    <col min="8970" max="8970" width="2.28515625" style="1" customWidth="1"/>
    <col min="8971" max="8971" width="41" style="1" customWidth="1"/>
    <col min="8972" max="8972" width="14.28515625" style="1" customWidth="1"/>
    <col min="8973" max="8974" width="11.5703125" style="1" customWidth="1"/>
    <col min="8975" max="8975" width="21.85546875" style="1" customWidth="1"/>
    <col min="8976" max="9167" width="11.5703125" style="1"/>
    <col min="9168" max="9168" width="21.85546875" style="1" customWidth="1"/>
    <col min="9169" max="9169" width="13.85546875" style="1" customWidth="1"/>
    <col min="9170" max="9170" width="38.7109375" style="1" customWidth="1"/>
    <col min="9171" max="9171" width="3" style="1" bestFit="1" customWidth="1"/>
    <col min="9172" max="9172" width="32.28515625" style="1" customWidth="1"/>
    <col min="9173" max="9173" width="46.28515625" style="1" customWidth="1"/>
    <col min="9174" max="9174" width="19" style="1" customWidth="1"/>
    <col min="9175" max="9175" width="0" style="1" hidden="1" customWidth="1"/>
    <col min="9176" max="9176" width="17.7109375" style="1" customWidth="1"/>
    <col min="9177" max="9177" width="0" style="1" hidden="1" customWidth="1"/>
    <col min="9178" max="9178" width="22.28515625" style="1" customWidth="1"/>
    <col min="9179" max="9179" width="5.28515625" style="1" customWidth="1"/>
    <col min="9180" max="9180" width="36.28515625" style="1" customWidth="1"/>
    <col min="9181" max="9181" width="5.7109375" style="1" customWidth="1"/>
    <col min="9182" max="9182" width="0" style="1" hidden="1" customWidth="1"/>
    <col min="9183" max="9183" width="20.7109375" style="1" customWidth="1"/>
    <col min="9184" max="9184" width="4.85546875" style="1" customWidth="1"/>
    <col min="9185" max="9185" width="0" style="1" hidden="1" customWidth="1"/>
    <col min="9186" max="9186" width="24.7109375" style="1" customWidth="1"/>
    <col min="9187" max="9187" width="12.28515625" style="1" customWidth="1"/>
    <col min="9188" max="9188" width="0" style="1" hidden="1" customWidth="1"/>
    <col min="9189" max="9189" width="3.42578125" style="1" customWidth="1"/>
    <col min="9190" max="9190" width="0" style="1" hidden="1" customWidth="1"/>
    <col min="9191" max="9191" width="17.7109375" style="1" customWidth="1"/>
    <col min="9192" max="9192" width="3.42578125" style="1" customWidth="1"/>
    <col min="9193" max="9193" width="0" style="1" hidden="1" customWidth="1"/>
    <col min="9194" max="9194" width="23.7109375" style="1" customWidth="1"/>
    <col min="9195" max="9195" width="10" style="1" customWidth="1"/>
    <col min="9196" max="9196" width="0" style="1" hidden="1" customWidth="1"/>
    <col min="9197" max="9198" width="14.7109375" style="1" customWidth="1"/>
    <col min="9199" max="9199" width="12.85546875" style="1" customWidth="1"/>
    <col min="9200" max="9200" width="3.28515625" style="1" customWidth="1"/>
    <col min="9201" max="9201" width="30.28515625" style="1" customWidth="1"/>
    <col min="9202" max="9202" width="5" style="1" customWidth="1"/>
    <col min="9203" max="9203" width="0" style="1" hidden="1" customWidth="1"/>
    <col min="9204" max="9204" width="14.28515625" style="1" customWidth="1"/>
    <col min="9205" max="9205" width="5.7109375" style="1" customWidth="1"/>
    <col min="9206" max="9206" width="0" style="1" hidden="1" customWidth="1"/>
    <col min="9207" max="9207" width="17.28515625" style="1" customWidth="1"/>
    <col min="9208" max="9208" width="12.7109375" style="1" customWidth="1"/>
    <col min="9209" max="9209" width="0" style="1" hidden="1" customWidth="1"/>
    <col min="9210" max="9210" width="5.28515625" style="1" customWidth="1"/>
    <col min="9211" max="9211" width="0" style="1" hidden="1" customWidth="1"/>
    <col min="9212" max="9212" width="17" style="1" customWidth="1"/>
    <col min="9213" max="9213" width="6.28515625" style="1" customWidth="1"/>
    <col min="9214" max="9214" width="0" style="1" hidden="1" customWidth="1"/>
    <col min="9215" max="9215" width="14.28515625" style="1" customWidth="1"/>
    <col min="9216" max="9216" width="7.5703125" style="1" customWidth="1"/>
    <col min="9217" max="9217" width="0" style="1" hidden="1" customWidth="1"/>
    <col min="9218" max="9219" width="14.28515625" style="1" customWidth="1"/>
    <col min="9220" max="9220" width="20.85546875" style="1" customWidth="1"/>
    <col min="9221" max="9221" width="14.42578125" style="1" customWidth="1"/>
    <col min="9222" max="9222" width="15" style="1" customWidth="1"/>
    <col min="9223" max="9223" width="2.7109375" style="1" customWidth="1"/>
    <col min="9224" max="9224" width="11.7109375" style="1" customWidth="1"/>
    <col min="9225" max="9225" width="11.5703125" style="1" customWidth="1"/>
    <col min="9226" max="9226" width="2.28515625" style="1" customWidth="1"/>
    <col min="9227" max="9227" width="41" style="1" customWidth="1"/>
    <col min="9228" max="9228" width="14.28515625" style="1" customWidth="1"/>
    <col min="9229" max="9230" width="11.5703125" style="1" customWidth="1"/>
    <col min="9231" max="9231" width="21.85546875" style="1" customWidth="1"/>
    <col min="9232" max="9423" width="11.5703125" style="1"/>
    <col min="9424" max="9424" width="21.85546875" style="1" customWidth="1"/>
    <col min="9425" max="9425" width="13.85546875" style="1" customWidth="1"/>
    <col min="9426" max="9426" width="38.7109375" style="1" customWidth="1"/>
    <col min="9427" max="9427" width="3" style="1" bestFit="1" customWidth="1"/>
    <col min="9428" max="9428" width="32.28515625" style="1" customWidth="1"/>
    <col min="9429" max="9429" width="46.28515625" style="1" customWidth="1"/>
    <col min="9430" max="9430" width="19" style="1" customWidth="1"/>
    <col min="9431" max="9431" width="0" style="1" hidden="1" customWidth="1"/>
    <col min="9432" max="9432" width="17.7109375" style="1" customWidth="1"/>
    <col min="9433" max="9433" width="0" style="1" hidden="1" customWidth="1"/>
    <col min="9434" max="9434" width="22.28515625" style="1" customWidth="1"/>
    <col min="9435" max="9435" width="5.28515625" style="1" customWidth="1"/>
    <col min="9436" max="9436" width="36.28515625" style="1" customWidth="1"/>
    <col min="9437" max="9437" width="5.7109375" style="1" customWidth="1"/>
    <col min="9438" max="9438" width="0" style="1" hidden="1" customWidth="1"/>
    <col min="9439" max="9439" width="20.7109375" style="1" customWidth="1"/>
    <col min="9440" max="9440" width="4.85546875" style="1" customWidth="1"/>
    <col min="9441" max="9441" width="0" style="1" hidden="1" customWidth="1"/>
    <col min="9442" max="9442" width="24.7109375" style="1" customWidth="1"/>
    <col min="9443" max="9443" width="12.28515625" style="1" customWidth="1"/>
    <col min="9444" max="9444" width="0" style="1" hidden="1" customWidth="1"/>
    <col min="9445" max="9445" width="3.42578125" style="1" customWidth="1"/>
    <col min="9446" max="9446" width="0" style="1" hidden="1" customWidth="1"/>
    <col min="9447" max="9447" width="17.7109375" style="1" customWidth="1"/>
    <col min="9448" max="9448" width="3.42578125" style="1" customWidth="1"/>
    <col min="9449" max="9449" width="0" style="1" hidden="1" customWidth="1"/>
    <col min="9450" max="9450" width="23.7109375" style="1" customWidth="1"/>
    <col min="9451" max="9451" width="10" style="1" customWidth="1"/>
    <col min="9452" max="9452" width="0" style="1" hidden="1" customWidth="1"/>
    <col min="9453" max="9454" width="14.7109375" style="1" customWidth="1"/>
    <col min="9455" max="9455" width="12.85546875" style="1" customWidth="1"/>
    <col min="9456" max="9456" width="3.28515625" style="1" customWidth="1"/>
    <col min="9457" max="9457" width="30.28515625" style="1" customWidth="1"/>
    <col min="9458" max="9458" width="5" style="1" customWidth="1"/>
    <col min="9459" max="9459" width="0" style="1" hidden="1" customWidth="1"/>
    <col min="9460" max="9460" width="14.28515625" style="1" customWidth="1"/>
    <col min="9461" max="9461" width="5.7109375" style="1" customWidth="1"/>
    <col min="9462" max="9462" width="0" style="1" hidden="1" customWidth="1"/>
    <col min="9463" max="9463" width="17.28515625" style="1" customWidth="1"/>
    <col min="9464" max="9464" width="12.7109375" style="1" customWidth="1"/>
    <col min="9465" max="9465" width="0" style="1" hidden="1" customWidth="1"/>
    <col min="9466" max="9466" width="5.28515625" style="1" customWidth="1"/>
    <col min="9467" max="9467" width="0" style="1" hidden="1" customWidth="1"/>
    <col min="9468" max="9468" width="17" style="1" customWidth="1"/>
    <col min="9469" max="9469" width="6.28515625" style="1" customWidth="1"/>
    <col min="9470" max="9470" width="0" style="1" hidden="1" customWidth="1"/>
    <col min="9471" max="9471" width="14.28515625" style="1" customWidth="1"/>
    <col min="9472" max="9472" width="7.5703125" style="1" customWidth="1"/>
    <col min="9473" max="9473" width="0" style="1" hidden="1" customWidth="1"/>
    <col min="9474" max="9475" width="14.28515625" style="1" customWidth="1"/>
    <col min="9476" max="9476" width="20.85546875" style="1" customWidth="1"/>
    <col min="9477" max="9477" width="14.42578125" style="1" customWidth="1"/>
    <col min="9478" max="9478" width="15" style="1" customWidth="1"/>
    <col min="9479" max="9479" width="2.7109375" style="1" customWidth="1"/>
    <col min="9480" max="9480" width="11.7109375" style="1" customWidth="1"/>
    <col min="9481" max="9481" width="11.5703125" style="1" customWidth="1"/>
    <col min="9482" max="9482" width="2.28515625" style="1" customWidth="1"/>
    <col min="9483" max="9483" width="41" style="1" customWidth="1"/>
    <col min="9484" max="9484" width="14.28515625" style="1" customWidth="1"/>
    <col min="9485" max="9486" width="11.5703125" style="1" customWidth="1"/>
    <col min="9487" max="9487" width="21.85546875" style="1" customWidth="1"/>
    <col min="9488" max="9679" width="11.5703125" style="1"/>
    <col min="9680" max="9680" width="21.85546875" style="1" customWidth="1"/>
    <col min="9681" max="9681" width="13.85546875" style="1" customWidth="1"/>
    <col min="9682" max="9682" width="38.7109375" style="1" customWidth="1"/>
    <col min="9683" max="9683" width="3" style="1" bestFit="1" customWidth="1"/>
    <col min="9684" max="9684" width="32.28515625" style="1" customWidth="1"/>
    <col min="9685" max="9685" width="46.28515625" style="1" customWidth="1"/>
    <col min="9686" max="9686" width="19" style="1" customWidth="1"/>
    <col min="9687" max="9687" width="0" style="1" hidden="1" customWidth="1"/>
    <col min="9688" max="9688" width="17.7109375" style="1" customWidth="1"/>
    <col min="9689" max="9689" width="0" style="1" hidden="1" customWidth="1"/>
    <col min="9690" max="9690" width="22.28515625" style="1" customWidth="1"/>
    <col min="9691" max="9691" width="5.28515625" style="1" customWidth="1"/>
    <col min="9692" max="9692" width="36.28515625" style="1" customWidth="1"/>
    <col min="9693" max="9693" width="5.7109375" style="1" customWidth="1"/>
    <col min="9694" max="9694" width="0" style="1" hidden="1" customWidth="1"/>
    <col min="9695" max="9695" width="20.7109375" style="1" customWidth="1"/>
    <col min="9696" max="9696" width="4.85546875" style="1" customWidth="1"/>
    <col min="9697" max="9697" width="0" style="1" hidden="1" customWidth="1"/>
    <col min="9698" max="9698" width="24.7109375" style="1" customWidth="1"/>
    <col min="9699" max="9699" width="12.28515625" style="1" customWidth="1"/>
    <col min="9700" max="9700" width="0" style="1" hidden="1" customWidth="1"/>
    <col min="9701" max="9701" width="3.42578125" style="1" customWidth="1"/>
    <col min="9702" max="9702" width="0" style="1" hidden="1" customWidth="1"/>
    <col min="9703" max="9703" width="17.7109375" style="1" customWidth="1"/>
    <col min="9704" max="9704" width="3.42578125" style="1" customWidth="1"/>
    <col min="9705" max="9705" width="0" style="1" hidden="1" customWidth="1"/>
    <col min="9706" max="9706" width="23.7109375" style="1" customWidth="1"/>
    <col min="9707" max="9707" width="10" style="1" customWidth="1"/>
    <col min="9708" max="9708" width="0" style="1" hidden="1" customWidth="1"/>
    <col min="9709" max="9710" width="14.7109375" style="1" customWidth="1"/>
    <col min="9711" max="9711" width="12.85546875" style="1" customWidth="1"/>
    <col min="9712" max="9712" width="3.28515625" style="1" customWidth="1"/>
    <col min="9713" max="9713" width="30.28515625" style="1" customWidth="1"/>
    <col min="9714" max="9714" width="5" style="1" customWidth="1"/>
    <col min="9715" max="9715" width="0" style="1" hidden="1" customWidth="1"/>
    <col min="9716" max="9716" width="14.28515625" style="1" customWidth="1"/>
    <col min="9717" max="9717" width="5.7109375" style="1" customWidth="1"/>
    <col min="9718" max="9718" width="0" style="1" hidden="1" customWidth="1"/>
    <col min="9719" max="9719" width="17.28515625" style="1" customWidth="1"/>
    <col min="9720" max="9720" width="12.7109375" style="1" customWidth="1"/>
    <col min="9721" max="9721" width="0" style="1" hidden="1" customWidth="1"/>
    <col min="9722" max="9722" width="5.28515625" style="1" customWidth="1"/>
    <col min="9723" max="9723" width="0" style="1" hidden="1" customWidth="1"/>
    <col min="9724" max="9724" width="17" style="1" customWidth="1"/>
    <col min="9725" max="9725" width="6.28515625" style="1" customWidth="1"/>
    <col min="9726" max="9726" width="0" style="1" hidden="1" customWidth="1"/>
    <col min="9727" max="9727" width="14.28515625" style="1" customWidth="1"/>
    <col min="9728" max="9728" width="7.5703125" style="1" customWidth="1"/>
    <col min="9729" max="9729" width="0" style="1" hidden="1" customWidth="1"/>
    <col min="9730" max="9731" width="14.28515625" style="1" customWidth="1"/>
    <col min="9732" max="9732" width="20.85546875" style="1" customWidth="1"/>
    <col min="9733" max="9733" width="14.42578125" style="1" customWidth="1"/>
    <col min="9734" max="9734" width="15" style="1" customWidth="1"/>
    <col min="9735" max="9735" width="2.7109375" style="1" customWidth="1"/>
    <col min="9736" max="9736" width="11.7109375" style="1" customWidth="1"/>
    <col min="9737" max="9737" width="11.5703125" style="1" customWidth="1"/>
    <col min="9738" max="9738" width="2.28515625" style="1" customWidth="1"/>
    <col min="9739" max="9739" width="41" style="1" customWidth="1"/>
    <col min="9740" max="9740" width="14.28515625" style="1" customWidth="1"/>
    <col min="9741" max="9742" width="11.5703125" style="1" customWidth="1"/>
    <col min="9743" max="9743" width="21.85546875" style="1" customWidth="1"/>
    <col min="9744" max="9935" width="11.5703125" style="1"/>
    <col min="9936" max="9936" width="21.85546875" style="1" customWidth="1"/>
    <col min="9937" max="9937" width="13.85546875" style="1" customWidth="1"/>
    <col min="9938" max="9938" width="38.7109375" style="1" customWidth="1"/>
    <col min="9939" max="9939" width="3" style="1" bestFit="1" customWidth="1"/>
    <col min="9940" max="9940" width="32.28515625" style="1" customWidth="1"/>
    <col min="9941" max="9941" width="46.28515625" style="1" customWidth="1"/>
    <col min="9942" max="9942" width="19" style="1" customWidth="1"/>
    <col min="9943" max="9943" width="0" style="1" hidden="1" customWidth="1"/>
    <col min="9944" max="9944" width="17.7109375" style="1" customWidth="1"/>
    <col min="9945" max="9945" width="0" style="1" hidden="1" customWidth="1"/>
    <col min="9946" max="9946" width="22.28515625" style="1" customWidth="1"/>
    <col min="9947" max="9947" width="5.28515625" style="1" customWidth="1"/>
    <col min="9948" max="9948" width="36.28515625" style="1" customWidth="1"/>
    <col min="9949" max="9949" width="5.7109375" style="1" customWidth="1"/>
    <col min="9950" max="9950" width="0" style="1" hidden="1" customWidth="1"/>
    <col min="9951" max="9951" width="20.7109375" style="1" customWidth="1"/>
    <col min="9952" max="9952" width="4.85546875" style="1" customWidth="1"/>
    <col min="9953" max="9953" width="0" style="1" hidden="1" customWidth="1"/>
    <col min="9954" max="9954" width="24.7109375" style="1" customWidth="1"/>
    <col min="9955" max="9955" width="12.28515625" style="1" customWidth="1"/>
    <col min="9956" max="9956" width="0" style="1" hidden="1" customWidth="1"/>
    <col min="9957" max="9957" width="3.42578125" style="1" customWidth="1"/>
    <col min="9958" max="9958" width="0" style="1" hidden="1" customWidth="1"/>
    <col min="9959" max="9959" width="17.7109375" style="1" customWidth="1"/>
    <col min="9960" max="9960" width="3.42578125" style="1" customWidth="1"/>
    <col min="9961" max="9961" width="0" style="1" hidden="1" customWidth="1"/>
    <col min="9962" max="9962" width="23.7109375" style="1" customWidth="1"/>
    <col min="9963" max="9963" width="10" style="1" customWidth="1"/>
    <col min="9964" max="9964" width="0" style="1" hidden="1" customWidth="1"/>
    <col min="9965" max="9966" width="14.7109375" style="1" customWidth="1"/>
    <col min="9967" max="9967" width="12.85546875" style="1" customWidth="1"/>
    <col min="9968" max="9968" width="3.28515625" style="1" customWidth="1"/>
    <col min="9969" max="9969" width="30.28515625" style="1" customWidth="1"/>
    <col min="9970" max="9970" width="5" style="1" customWidth="1"/>
    <col min="9971" max="9971" width="0" style="1" hidden="1" customWidth="1"/>
    <col min="9972" max="9972" width="14.28515625" style="1" customWidth="1"/>
    <col min="9973" max="9973" width="5.7109375" style="1" customWidth="1"/>
    <col min="9974" max="9974" width="0" style="1" hidden="1" customWidth="1"/>
    <col min="9975" max="9975" width="17.28515625" style="1" customWidth="1"/>
    <col min="9976" max="9976" width="12.7109375" style="1" customWidth="1"/>
    <col min="9977" max="9977" width="0" style="1" hidden="1" customWidth="1"/>
    <col min="9978" max="9978" width="5.28515625" style="1" customWidth="1"/>
    <col min="9979" max="9979" width="0" style="1" hidden="1" customWidth="1"/>
    <col min="9980" max="9980" width="17" style="1" customWidth="1"/>
    <col min="9981" max="9981" width="6.28515625" style="1" customWidth="1"/>
    <col min="9982" max="9982" width="0" style="1" hidden="1" customWidth="1"/>
    <col min="9983" max="9983" width="14.28515625" style="1" customWidth="1"/>
    <col min="9984" max="9984" width="7.5703125" style="1" customWidth="1"/>
    <col min="9985" max="9985" width="0" style="1" hidden="1" customWidth="1"/>
    <col min="9986" max="9987" width="14.28515625" style="1" customWidth="1"/>
    <col min="9988" max="9988" width="20.85546875" style="1" customWidth="1"/>
    <col min="9989" max="9989" width="14.42578125" style="1" customWidth="1"/>
    <col min="9990" max="9990" width="15" style="1" customWidth="1"/>
    <col min="9991" max="9991" width="2.7109375" style="1" customWidth="1"/>
    <col min="9992" max="9992" width="11.7109375" style="1" customWidth="1"/>
    <col min="9993" max="9993" width="11.5703125" style="1" customWidth="1"/>
    <col min="9994" max="9994" width="2.28515625" style="1" customWidth="1"/>
    <col min="9995" max="9995" width="41" style="1" customWidth="1"/>
    <col min="9996" max="9996" width="14.28515625" style="1" customWidth="1"/>
    <col min="9997" max="9998" width="11.5703125" style="1" customWidth="1"/>
    <col min="9999" max="9999" width="21.85546875" style="1" customWidth="1"/>
    <col min="10000" max="10191" width="11.5703125" style="1"/>
    <col min="10192" max="10192" width="21.85546875" style="1" customWidth="1"/>
    <col min="10193" max="10193" width="13.85546875" style="1" customWidth="1"/>
    <col min="10194" max="10194" width="38.7109375" style="1" customWidth="1"/>
    <col min="10195" max="10195" width="3" style="1" bestFit="1" customWidth="1"/>
    <col min="10196" max="10196" width="32.28515625" style="1" customWidth="1"/>
    <col min="10197" max="10197" width="46.28515625" style="1" customWidth="1"/>
    <col min="10198" max="10198" width="19" style="1" customWidth="1"/>
    <col min="10199" max="10199" width="0" style="1" hidden="1" customWidth="1"/>
    <col min="10200" max="10200" width="17.7109375" style="1" customWidth="1"/>
    <col min="10201" max="10201" width="0" style="1" hidden="1" customWidth="1"/>
    <col min="10202" max="10202" width="22.28515625" style="1" customWidth="1"/>
    <col min="10203" max="10203" width="5.28515625" style="1" customWidth="1"/>
    <col min="10204" max="10204" width="36.28515625" style="1" customWidth="1"/>
    <col min="10205" max="10205" width="5.7109375" style="1" customWidth="1"/>
    <col min="10206" max="10206" width="0" style="1" hidden="1" customWidth="1"/>
    <col min="10207" max="10207" width="20.7109375" style="1" customWidth="1"/>
    <col min="10208" max="10208" width="4.85546875" style="1" customWidth="1"/>
    <col min="10209" max="10209" width="0" style="1" hidden="1" customWidth="1"/>
    <col min="10210" max="10210" width="24.7109375" style="1" customWidth="1"/>
    <col min="10211" max="10211" width="12.28515625" style="1" customWidth="1"/>
    <col min="10212" max="10212" width="0" style="1" hidden="1" customWidth="1"/>
    <col min="10213" max="10213" width="3.42578125" style="1" customWidth="1"/>
    <col min="10214" max="10214" width="0" style="1" hidden="1" customWidth="1"/>
    <col min="10215" max="10215" width="17.7109375" style="1" customWidth="1"/>
    <col min="10216" max="10216" width="3.42578125" style="1" customWidth="1"/>
    <col min="10217" max="10217" width="0" style="1" hidden="1" customWidth="1"/>
    <col min="10218" max="10218" width="23.7109375" style="1" customWidth="1"/>
    <col min="10219" max="10219" width="10" style="1" customWidth="1"/>
    <col min="10220" max="10220" width="0" style="1" hidden="1" customWidth="1"/>
    <col min="10221" max="10222" width="14.7109375" style="1" customWidth="1"/>
    <col min="10223" max="10223" width="12.85546875" style="1" customWidth="1"/>
    <col min="10224" max="10224" width="3.28515625" style="1" customWidth="1"/>
    <col min="10225" max="10225" width="30.28515625" style="1" customWidth="1"/>
    <col min="10226" max="10226" width="5" style="1" customWidth="1"/>
    <col min="10227" max="10227" width="0" style="1" hidden="1" customWidth="1"/>
    <col min="10228" max="10228" width="14.28515625" style="1" customWidth="1"/>
    <col min="10229" max="10229" width="5.7109375" style="1" customWidth="1"/>
    <col min="10230" max="10230" width="0" style="1" hidden="1" customWidth="1"/>
    <col min="10231" max="10231" width="17.28515625" style="1" customWidth="1"/>
    <col min="10232" max="10232" width="12.7109375" style="1" customWidth="1"/>
    <col min="10233" max="10233" width="0" style="1" hidden="1" customWidth="1"/>
    <col min="10234" max="10234" width="5.28515625" style="1" customWidth="1"/>
    <col min="10235" max="10235" width="0" style="1" hidden="1" customWidth="1"/>
    <col min="10236" max="10236" width="17" style="1" customWidth="1"/>
    <col min="10237" max="10237" width="6.28515625" style="1" customWidth="1"/>
    <col min="10238" max="10238" width="0" style="1" hidden="1" customWidth="1"/>
    <col min="10239" max="10239" width="14.28515625" style="1" customWidth="1"/>
    <col min="10240" max="10240" width="7.5703125" style="1" customWidth="1"/>
    <col min="10241" max="10241" width="0" style="1" hidden="1" customWidth="1"/>
    <col min="10242" max="10243" width="14.28515625" style="1" customWidth="1"/>
    <col min="10244" max="10244" width="20.85546875" style="1" customWidth="1"/>
    <col min="10245" max="10245" width="14.42578125" style="1" customWidth="1"/>
    <col min="10246" max="10246" width="15" style="1" customWidth="1"/>
    <col min="10247" max="10247" width="2.7109375" style="1" customWidth="1"/>
    <col min="10248" max="10248" width="11.7109375" style="1" customWidth="1"/>
    <col min="10249" max="10249" width="11.5703125" style="1" customWidth="1"/>
    <col min="10250" max="10250" width="2.28515625" style="1" customWidth="1"/>
    <col min="10251" max="10251" width="41" style="1" customWidth="1"/>
    <col min="10252" max="10252" width="14.28515625" style="1" customWidth="1"/>
    <col min="10253" max="10254" width="11.5703125" style="1" customWidth="1"/>
    <col min="10255" max="10255" width="21.85546875" style="1" customWidth="1"/>
    <col min="10256" max="10447" width="11.5703125" style="1"/>
    <col min="10448" max="10448" width="21.85546875" style="1" customWidth="1"/>
    <col min="10449" max="10449" width="13.85546875" style="1" customWidth="1"/>
    <col min="10450" max="10450" width="38.7109375" style="1" customWidth="1"/>
    <col min="10451" max="10451" width="3" style="1" bestFit="1" customWidth="1"/>
    <col min="10452" max="10452" width="32.28515625" style="1" customWidth="1"/>
    <col min="10453" max="10453" width="46.28515625" style="1" customWidth="1"/>
    <col min="10454" max="10454" width="19" style="1" customWidth="1"/>
    <col min="10455" max="10455" width="0" style="1" hidden="1" customWidth="1"/>
    <col min="10456" max="10456" width="17.7109375" style="1" customWidth="1"/>
    <col min="10457" max="10457" width="0" style="1" hidden="1" customWidth="1"/>
    <col min="10458" max="10458" width="22.28515625" style="1" customWidth="1"/>
    <col min="10459" max="10459" width="5.28515625" style="1" customWidth="1"/>
    <col min="10460" max="10460" width="36.28515625" style="1" customWidth="1"/>
    <col min="10461" max="10461" width="5.7109375" style="1" customWidth="1"/>
    <col min="10462" max="10462" width="0" style="1" hidden="1" customWidth="1"/>
    <col min="10463" max="10463" width="20.7109375" style="1" customWidth="1"/>
    <col min="10464" max="10464" width="4.85546875" style="1" customWidth="1"/>
    <col min="10465" max="10465" width="0" style="1" hidden="1" customWidth="1"/>
    <col min="10466" max="10466" width="24.7109375" style="1" customWidth="1"/>
    <col min="10467" max="10467" width="12.28515625" style="1" customWidth="1"/>
    <col min="10468" max="10468" width="0" style="1" hidden="1" customWidth="1"/>
    <col min="10469" max="10469" width="3.42578125" style="1" customWidth="1"/>
    <col min="10470" max="10470" width="0" style="1" hidden="1" customWidth="1"/>
    <col min="10471" max="10471" width="17.7109375" style="1" customWidth="1"/>
    <col min="10472" max="10472" width="3.42578125" style="1" customWidth="1"/>
    <col min="10473" max="10473" width="0" style="1" hidden="1" customWidth="1"/>
    <col min="10474" max="10474" width="23.7109375" style="1" customWidth="1"/>
    <col min="10475" max="10475" width="10" style="1" customWidth="1"/>
    <col min="10476" max="10476" width="0" style="1" hidden="1" customWidth="1"/>
    <col min="10477" max="10478" width="14.7109375" style="1" customWidth="1"/>
    <col min="10479" max="10479" width="12.85546875" style="1" customWidth="1"/>
    <col min="10480" max="10480" width="3.28515625" style="1" customWidth="1"/>
    <col min="10481" max="10481" width="30.28515625" style="1" customWidth="1"/>
    <col min="10482" max="10482" width="5" style="1" customWidth="1"/>
    <col min="10483" max="10483" width="0" style="1" hidden="1" customWidth="1"/>
    <col min="10484" max="10484" width="14.28515625" style="1" customWidth="1"/>
    <col min="10485" max="10485" width="5.7109375" style="1" customWidth="1"/>
    <col min="10486" max="10486" width="0" style="1" hidden="1" customWidth="1"/>
    <col min="10487" max="10487" width="17.28515625" style="1" customWidth="1"/>
    <col min="10488" max="10488" width="12.7109375" style="1" customWidth="1"/>
    <col min="10489" max="10489" width="0" style="1" hidden="1" customWidth="1"/>
    <col min="10490" max="10490" width="5.28515625" style="1" customWidth="1"/>
    <col min="10491" max="10491" width="0" style="1" hidden="1" customWidth="1"/>
    <col min="10492" max="10492" width="17" style="1" customWidth="1"/>
    <col min="10493" max="10493" width="6.28515625" style="1" customWidth="1"/>
    <col min="10494" max="10494" width="0" style="1" hidden="1" customWidth="1"/>
    <col min="10495" max="10495" width="14.28515625" style="1" customWidth="1"/>
    <col min="10496" max="10496" width="7.5703125" style="1" customWidth="1"/>
    <col min="10497" max="10497" width="0" style="1" hidden="1" customWidth="1"/>
    <col min="10498" max="10499" width="14.28515625" style="1" customWidth="1"/>
    <col min="10500" max="10500" width="20.85546875" style="1" customWidth="1"/>
    <col min="10501" max="10501" width="14.42578125" style="1" customWidth="1"/>
    <col min="10502" max="10502" width="15" style="1" customWidth="1"/>
    <col min="10503" max="10503" width="2.7109375" style="1" customWidth="1"/>
    <col min="10504" max="10504" width="11.7109375" style="1" customWidth="1"/>
    <col min="10505" max="10505" width="11.5703125" style="1" customWidth="1"/>
    <col min="10506" max="10506" width="2.28515625" style="1" customWidth="1"/>
    <col min="10507" max="10507" width="41" style="1" customWidth="1"/>
    <col min="10508" max="10508" width="14.28515625" style="1" customWidth="1"/>
    <col min="10509" max="10510" width="11.5703125" style="1" customWidth="1"/>
    <col min="10511" max="10511" width="21.85546875" style="1" customWidth="1"/>
    <col min="10512" max="10703" width="11.5703125" style="1"/>
    <col min="10704" max="10704" width="21.85546875" style="1" customWidth="1"/>
    <col min="10705" max="10705" width="13.85546875" style="1" customWidth="1"/>
    <col min="10706" max="10706" width="38.7109375" style="1" customWidth="1"/>
    <col min="10707" max="10707" width="3" style="1" bestFit="1" customWidth="1"/>
    <col min="10708" max="10708" width="32.28515625" style="1" customWidth="1"/>
    <col min="10709" max="10709" width="46.28515625" style="1" customWidth="1"/>
    <col min="10710" max="10710" width="19" style="1" customWidth="1"/>
    <col min="10711" max="10711" width="0" style="1" hidden="1" customWidth="1"/>
    <col min="10712" max="10712" width="17.7109375" style="1" customWidth="1"/>
    <col min="10713" max="10713" width="0" style="1" hidden="1" customWidth="1"/>
    <col min="10714" max="10714" width="22.28515625" style="1" customWidth="1"/>
    <col min="10715" max="10715" width="5.28515625" style="1" customWidth="1"/>
    <col min="10716" max="10716" width="36.28515625" style="1" customWidth="1"/>
    <col min="10717" max="10717" width="5.7109375" style="1" customWidth="1"/>
    <col min="10718" max="10718" width="0" style="1" hidden="1" customWidth="1"/>
    <col min="10719" max="10719" width="20.7109375" style="1" customWidth="1"/>
    <col min="10720" max="10720" width="4.85546875" style="1" customWidth="1"/>
    <col min="10721" max="10721" width="0" style="1" hidden="1" customWidth="1"/>
    <col min="10722" max="10722" width="24.7109375" style="1" customWidth="1"/>
    <col min="10723" max="10723" width="12.28515625" style="1" customWidth="1"/>
    <col min="10724" max="10724" width="0" style="1" hidden="1" customWidth="1"/>
    <col min="10725" max="10725" width="3.42578125" style="1" customWidth="1"/>
    <col min="10726" max="10726" width="0" style="1" hidden="1" customWidth="1"/>
    <col min="10727" max="10727" width="17.7109375" style="1" customWidth="1"/>
    <col min="10728" max="10728" width="3.42578125" style="1" customWidth="1"/>
    <col min="10729" max="10729" width="0" style="1" hidden="1" customWidth="1"/>
    <col min="10730" max="10730" width="23.7109375" style="1" customWidth="1"/>
    <col min="10731" max="10731" width="10" style="1" customWidth="1"/>
    <col min="10732" max="10732" width="0" style="1" hidden="1" customWidth="1"/>
    <col min="10733" max="10734" width="14.7109375" style="1" customWidth="1"/>
    <col min="10735" max="10735" width="12.85546875" style="1" customWidth="1"/>
    <col min="10736" max="10736" width="3.28515625" style="1" customWidth="1"/>
    <col min="10737" max="10737" width="30.28515625" style="1" customWidth="1"/>
    <col min="10738" max="10738" width="5" style="1" customWidth="1"/>
    <col min="10739" max="10739" width="0" style="1" hidden="1" customWidth="1"/>
    <col min="10740" max="10740" width="14.28515625" style="1" customWidth="1"/>
    <col min="10741" max="10741" width="5.7109375" style="1" customWidth="1"/>
    <col min="10742" max="10742" width="0" style="1" hidden="1" customWidth="1"/>
    <col min="10743" max="10743" width="17.28515625" style="1" customWidth="1"/>
    <col min="10744" max="10744" width="12.7109375" style="1" customWidth="1"/>
    <col min="10745" max="10745" width="0" style="1" hidden="1" customWidth="1"/>
    <col min="10746" max="10746" width="5.28515625" style="1" customWidth="1"/>
    <col min="10747" max="10747" width="0" style="1" hidden="1" customWidth="1"/>
    <col min="10748" max="10748" width="17" style="1" customWidth="1"/>
    <col min="10749" max="10749" width="6.28515625" style="1" customWidth="1"/>
    <col min="10750" max="10750" width="0" style="1" hidden="1" customWidth="1"/>
    <col min="10751" max="10751" width="14.28515625" style="1" customWidth="1"/>
    <col min="10752" max="10752" width="7.5703125" style="1" customWidth="1"/>
    <col min="10753" max="10753" width="0" style="1" hidden="1" customWidth="1"/>
    <col min="10754" max="10755" width="14.28515625" style="1" customWidth="1"/>
    <col min="10756" max="10756" width="20.85546875" style="1" customWidth="1"/>
    <col min="10757" max="10757" width="14.42578125" style="1" customWidth="1"/>
    <col min="10758" max="10758" width="15" style="1" customWidth="1"/>
    <col min="10759" max="10759" width="2.7109375" style="1" customWidth="1"/>
    <col min="10760" max="10760" width="11.7109375" style="1" customWidth="1"/>
    <col min="10761" max="10761" width="11.5703125" style="1" customWidth="1"/>
    <col min="10762" max="10762" width="2.28515625" style="1" customWidth="1"/>
    <col min="10763" max="10763" width="41" style="1" customWidth="1"/>
    <col min="10764" max="10764" width="14.28515625" style="1" customWidth="1"/>
    <col min="10765" max="10766" width="11.5703125" style="1" customWidth="1"/>
    <col min="10767" max="10767" width="21.85546875" style="1" customWidth="1"/>
    <col min="10768" max="10959" width="11.5703125" style="1"/>
    <col min="10960" max="10960" width="21.85546875" style="1" customWidth="1"/>
    <col min="10961" max="10961" width="13.85546875" style="1" customWidth="1"/>
    <col min="10962" max="10962" width="38.7109375" style="1" customWidth="1"/>
    <col min="10963" max="10963" width="3" style="1" bestFit="1" customWidth="1"/>
    <col min="10964" max="10964" width="32.28515625" style="1" customWidth="1"/>
    <col min="10965" max="10965" width="46.28515625" style="1" customWidth="1"/>
    <col min="10966" max="10966" width="19" style="1" customWidth="1"/>
    <col min="10967" max="10967" width="0" style="1" hidden="1" customWidth="1"/>
    <col min="10968" max="10968" width="17.7109375" style="1" customWidth="1"/>
    <col min="10969" max="10969" width="0" style="1" hidden="1" customWidth="1"/>
    <col min="10970" max="10970" width="22.28515625" style="1" customWidth="1"/>
    <col min="10971" max="10971" width="5.28515625" style="1" customWidth="1"/>
    <col min="10972" max="10972" width="36.28515625" style="1" customWidth="1"/>
    <col min="10973" max="10973" width="5.7109375" style="1" customWidth="1"/>
    <col min="10974" max="10974" width="0" style="1" hidden="1" customWidth="1"/>
    <col min="10975" max="10975" width="20.7109375" style="1" customWidth="1"/>
    <col min="10976" max="10976" width="4.85546875" style="1" customWidth="1"/>
    <col min="10977" max="10977" width="0" style="1" hidden="1" customWidth="1"/>
    <col min="10978" max="10978" width="24.7109375" style="1" customWidth="1"/>
    <col min="10979" max="10979" width="12.28515625" style="1" customWidth="1"/>
    <col min="10980" max="10980" width="0" style="1" hidden="1" customWidth="1"/>
    <col min="10981" max="10981" width="3.42578125" style="1" customWidth="1"/>
    <col min="10982" max="10982" width="0" style="1" hidden="1" customWidth="1"/>
    <col min="10983" max="10983" width="17.7109375" style="1" customWidth="1"/>
    <col min="10984" max="10984" width="3.42578125" style="1" customWidth="1"/>
    <col min="10985" max="10985" width="0" style="1" hidden="1" customWidth="1"/>
    <col min="10986" max="10986" width="23.7109375" style="1" customWidth="1"/>
    <col min="10987" max="10987" width="10" style="1" customWidth="1"/>
    <col min="10988" max="10988" width="0" style="1" hidden="1" customWidth="1"/>
    <col min="10989" max="10990" width="14.7109375" style="1" customWidth="1"/>
    <col min="10991" max="10991" width="12.85546875" style="1" customWidth="1"/>
    <col min="10992" max="10992" width="3.28515625" style="1" customWidth="1"/>
    <col min="10993" max="10993" width="30.28515625" style="1" customWidth="1"/>
    <col min="10994" max="10994" width="5" style="1" customWidth="1"/>
    <col min="10995" max="10995" width="0" style="1" hidden="1" customWidth="1"/>
    <col min="10996" max="10996" width="14.28515625" style="1" customWidth="1"/>
    <col min="10997" max="10997" width="5.7109375" style="1" customWidth="1"/>
    <col min="10998" max="10998" width="0" style="1" hidden="1" customWidth="1"/>
    <col min="10999" max="10999" width="17.28515625" style="1" customWidth="1"/>
    <col min="11000" max="11000" width="12.7109375" style="1" customWidth="1"/>
    <col min="11001" max="11001" width="0" style="1" hidden="1" customWidth="1"/>
    <col min="11002" max="11002" width="5.28515625" style="1" customWidth="1"/>
    <col min="11003" max="11003" width="0" style="1" hidden="1" customWidth="1"/>
    <col min="11004" max="11004" width="17" style="1" customWidth="1"/>
    <col min="11005" max="11005" width="6.28515625" style="1" customWidth="1"/>
    <col min="11006" max="11006" width="0" style="1" hidden="1" customWidth="1"/>
    <col min="11007" max="11007" width="14.28515625" style="1" customWidth="1"/>
    <col min="11008" max="11008" width="7.5703125" style="1" customWidth="1"/>
    <col min="11009" max="11009" width="0" style="1" hidden="1" customWidth="1"/>
    <col min="11010" max="11011" width="14.28515625" style="1" customWidth="1"/>
    <col min="11012" max="11012" width="20.85546875" style="1" customWidth="1"/>
    <col min="11013" max="11013" width="14.42578125" style="1" customWidth="1"/>
    <col min="11014" max="11014" width="15" style="1" customWidth="1"/>
    <col min="11015" max="11015" width="2.7109375" style="1" customWidth="1"/>
    <col min="11016" max="11016" width="11.7109375" style="1" customWidth="1"/>
    <col min="11017" max="11017" width="11.5703125" style="1" customWidth="1"/>
    <col min="11018" max="11018" width="2.28515625" style="1" customWidth="1"/>
    <col min="11019" max="11019" width="41" style="1" customWidth="1"/>
    <col min="11020" max="11020" width="14.28515625" style="1" customWidth="1"/>
    <col min="11021" max="11022" width="11.5703125" style="1" customWidth="1"/>
    <col min="11023" max="11023" width="21.85546875" style="1" customWidth="1"/>
    <col min="11024" max="11215" width="11.5703125" style="1"/>
    <col min="11216" max="11216" width="21.85546875" style="1" customWidth="1"/>
    <col min="11217" max="11217" width="13.85546875" style="1" customWidth="1"/>
    <col min="11218" max="11218" width="38.7109375" style="1" customWidth="1"/>
    <col min="11219" max="11219" width="3" style="1" bestFit="1" customWidth="1"/>
    <col min="11220" max="11220" width="32.28515625" style="1" customWidth="1"/>
    <col min="11221" max="11221" width="46.28515625" style="1" customWidth="1"/>
    <col min="11222" max="11222" width="19" style="1" customWidth="1"/>
    <col min="11223" max="11223" width="0" style="1" hidden="1" customWidth="1"/>
    <col min="11224" max="11224" width="17.7109375" style="1" customWidth="1"/>
    <col min="11225" max="11225" width="0" style="1" hidden="1" customWidth="1"/>
    <col min="11226" max="11226" width="22.28515625" style="1" customWidth="1"/>
    <col min="11227" max="11227" width="5.28515625" style="1" customWidth="1"/>
    <col min="11228" max="11228" width="36.28515625" style="1" customWidth="1"/>
    <col min="11229" max="11229" width="5.7109375" style="1" customWidth="1"/>
    <col min="11230" max="11230" width="0" style="1" hidden="1" customWidth="1"/>
    <col min="11231" max="11231" width="20.7109375" style="1" customWidth="1"/>
    <col min="11232" max="11232" width="4.85546875" style="1" customWidth="1"/>
    <col min="11233" max="11233" width="0" style="1" hidden="1" customWidth="1"/>
    <col min="11234" max="11234" width="24.7109375" style="1" customWidth="1"/>
    <col min="11235" max="11235" width="12.28515625" style="1" customWidth="1"/>
    <col min="11236" max="11236" width="0" style="1" hidden="1" customWidth="1"/>
    <col min="11237" max="11237" width="3.42578125" style="1" customWidth="1"/>
    <col min="11238" max="11238" width="0" style="1" hidden="1" customWidth="1"/>
    <col min="11239" max="11239" width="17.7109375" style="1" customWidth="1"/>
    <col min="11240" max="11240" width="3.42578125" style="1" customWidth="1"/>
    <col min="11241" max="11241" width="0" style="1" hidden="1" customWidth="1"/>
    <col min="11242" max="11242" width="23.7109375" style="1" customWidth="1"/>
    <col min="11243" max="11243" width="10" style="1" customWidth="1"/>
    <col min="11244" max="11244" width="0" style="1" hidden="1" customWidth="1"/>
    <col min="11245" max="11246" width="14.7109375" style="1" customWidth="1"/>
    <col min="11247" max="11247" width="12.85546875" style="1" customWidth="1"/>
    <col min="11248" max="11248" width="3.28515625" style="1" customWidth="1"/>
    <col min="11249" max="11249" width="30.28515625" style="1" customWidth="1"/>
    <col min="11250" max="11250" width="5" style="1" customWidth="1"/>
    <col min="11251" max="11251" width="0" style="1" hidden="1" customWidth="1"/>
    <col min="11252" max="11252" width="14.28515625" style="1" customWidth="1"/>
    <col min="11253" max="11253" width="5.7109375" style="1" customWidth="1"/>
    <col min="11254" max="11254" width="0" style="1" hidden="1" customWidth="1"/>
    <col min="11255" max="11255" width="17.28515625" style="1" customWidth="1"/>
    <col min="11256" max="11256" width="12.7109375" style="1" customWidth="1"/>
    <col min="11257" max="11257" width="0" style="1" hidden="1" customWidth="1"/>
    <col min="11258" max="11258" width="5.28515625" style="1" customWidth="1"/>
    <col min="11259" max="11259" width="0" style="1" hidden="1" customWidth="1"/>
    <col min="11260" max="11260" width="17" style="1" customWidth="1"/>
    <col min="11261" max="11261" width="6.28515625" style="1" customWidth="1"/>
    <col min="11262" max="11262" width="0" style="1" hidden="1" customWidth="1"/>
    <col min="11263" max="11263" width="14.28515625" style="1" customWidth="1"/>
    <col min="11264" max="11264" width="7.5703125" style="1" customWidth="1"/>
    <col min="11265" max="11265" width="0" style="1" hidden="1" customWidth="1"/>
    <col min="11266" max="11267" width="14.28515625" style="1" customWidth="1"/>
    <col min="11268" max="11268" width="20.85546875" style="1" customWidth="1"/>
    <col min="11269" max="11269" width="14.42578125" style="1" customWidth="1"/>
    <col min="11270" max="11270" width="15" style="1" customWidth="1"/>
    <col min="11271" max="11271" width="2.7109375" style="1" customWidth="1"/>
    <col min="11272" max="11272" width="11.7109375" style="1" customWidth="1"/>
    <col min="11273" max="11273" width="11.5703125" style="1" customWidth="1"/>
    <col min="11274" max="11274" width="2.28515625" style="1" customWidth="1"/>
    <col min="11275" max="11275" width="41" style="1" customWidth="1"/>
    <col min="11276" max="11276" width="14.28515625" style="1" customWidth="1"/>
    <col min="11277" max="11278" width="11.5703125" style="1" customWidth="1"/>
    <col min="11279" max="11279" width="21.85546875" style="1" customWidth="1"/>
    <col min="11280" max="11471" width="11.5703125" style="1"/>
    <col min="11472" max="11472" width="21.85546875" style="1" customWidth="1"/>
    <col min="11473" max="11473" width="13.85546875" style="1" customWidth="1"/>
    <col min="11474" max="11474" width="38.7109375" style="1" customWidth="1"/>
    <col min="11475" max="11475" width="3" style="1" bestFit="1" customWidth="1"/>
    <col min="11476" max="11476" width="32.28515625" style="1" customWidth="1"/>
    <col min="11477" max="11477" width="46.28515625" style="1" customWidth="1"/>
    <col min="11478" max="11478" width="19" style="1" customWidth="1"/>
    <col min="11479" max="11479" width="0" style="1" hidden="1" customWidth="1"/>
    <col min="11480" max="11480" width="17.7109375" style="1" customWidth="1"/>
    <col min="11481" max="11481" width="0" style="1" hidden="1" customWidth="1"/>
    <col min="11482" max="11482" width="22.28515625" style="1" customWidth="1"/>
    <col min="11483" max="11483" width="5.28515625" style="1" customWidth="1"/>
    <col min="11484" max="11484" width="36.28515625" style="1" customWidth="1"/>
    <col min="11485" max="11485" width="5.7109375" style="1" customWidth="1"/>
    <col min="11486" max="11486" width="0" style="1" hidden="1" customWidth="1"/>
    <col min="11487" max="11487" width="20.7109375" style="1" customWidth="1"/>
    <col min="11488" max="11488" width="4.85546875" style="1" customWidth="1"/>
    <col min="11489" max="11489" width="0" style="1" hidden="1" customWidth="1"/>
    <col min="11490" max="11490" width="24.7109375" style="1" customWidth="1"/>
    <col min="11491" max="11491" width="12.28515625" style="1" customWidth="1"/>
    <col min="11492" max="11492" width="0" style="1" hidden="1" customWidth="1"/>
    <col min="11493" max="11493" width="3.42578125" style="1" customWidth="1"/>
    <col min="11494" max="11494" width="0" style="1" hidden="1" customWidth="1"/>
    <col min="11495" max="11495" width="17.7109375" style="1" customWidth="1"/>
    <col min="11496" max="11496" width="3.42578125" style="1" customWidth="1"/>
    <col min="11497" max="11497" width="0" style="1" hidden="1" customWidth="1"/>
    <col min="11498" max="11498" width="23.7109375" style="1" customWidth="1"/>
    <col min="11499" max="11499" width="10" style="1" customWidth="1"/>
    <col min="11500" max="11500" width="0" style="1" hidden="1" customWidth="1"/>
    <col min="11501" max="11502" width="14.7109375" style="1" customWidth="1"/>
    <col min="11503" max="11503" width="12.85546875" style="1" customWidth="1"/>
    <col min="11504" max="11504" width="3.28515625" style="1" customWidth="1"/>
    <col min="11505" max="11505" width="30.28515625" style="1" customWidth="1"/>
    <col min="11506" max="11506" width="5" style="1" customWidth="1"/>
    <col min="11507" max="11507" width="0" style="1" hidden="1" customWidth="1"/>
    <col min="11508" max="11508" width="14.28515625" style="1" customWidth="1"/>
    <col min="11509" max="11509" width="5.7109375" style="1" customWidth="1"/>
    <col min="11510" max="11510" width="0" style="1" hidden="1" customWidth="1"/>
    <col min="11511" max="11511" width="17.28515625" style="1" customWidth="1"/>
    <col min="11512" max="11512" width="12.7109375" style="1" customWidth="1"/>
    <col min="11513" max="11513" width="0" style="1" hidden="1" customWidth="1"/>
    <col min="11514" max="11514" width="5.28515625" style="1" customWidth="1"/>
    <col min="11515" max="11515" width="0" style="1" hidden="1" customWidth="1"/>
    <col min="11516" max="11516" width="17" style="1" customWidth="1"/>
    <col min="11517" max="11517" width="6.28515625" style="1" customWidth="1"/>
    <col min="11518" max="11518" width="0" style="1" hidden="1" customWidth="1"/>
    <col min="11519" max="11519" width="14.28515625" style="1" customWidth="1"/>
    <col min="11520" max="11520" width="7.5703125" style="1" customWidth="1"/>
    <col min="11521" max="11521" width="0" style="1" hidden="1" customWidth="1"/>
    <col min="11522" max="11523" width="14.28515625" style="1" customWidth="1"/>
    <col min="11524" max="11524" width="20.85546875" style="1" customWidth="1"/>
    <col min="11525" max="11525" width="14.42578125" style="1" customWidth="1"/>
    <col min="11526" max="11526" width="15" style="1" customWidth="1"/>
    <col min="11527" max="11527" width="2.7109375" style="1" customWidth="1"/>
    <col min="11528" max="11528" width="11.7109375" style="1" customWidth="1"/>
    <col min="11529" max="11529" width="11.5703125" style="1" customWidth="1"/>
    <col min="11530" max="11530" width="2.28515625" style="1" customWidth="1"/>
    <col min="11531" max="11531" width="41" style="1" customWidth="1"/>
    <col min="11532" max="11532" width="14.28515625" style="1" customWidth="1"/>
    <col min="11533" max="11534" width="11.5703125" style="1" customWidth="1"/>
    <col min="11535" max="11535" width="21.85546875" style="1" customWidth="1"/>
    <col min="11536" max="11727" width="11.5703125" style="1"/>
    <col min="11728" max="11728" width="21.85546875" style="1" customWidth="1"/>
    <col min="11729" max="11729" width="13.85546875" style="1" customWidth="1"/>
    <col min="11730" max="11730" width="38.7109375" style="1" customWidth="1"/>
    <col min="11731" max="11731" width="3" style="1" bestFit="1" customWidth="1"/>
    <col min="11732" max="11732" width="32.28515625" style="1" customWidth="1"/>
    <col min="11733" max="11733" width="46.28515625" style="1" customWidth="1"/>
    <col min="11734" max="11734" width="19" style="1" customWidth="1"/>
    <col min="11735" max="11735" width="0" style="1" hidden="1" customWidth="1"/>
    <col min="11736" max="11736" width="17.7109375" style="1" customWidth="1"/>
    <col min="11737" max="11737" width="0" style="1" hidden="1" customWidth="1"/>
    <col min="11738" max="11738" width="22.28515625" style="1" customWidth="1"/>
    <col min="11739" max="11739" width="5.28515625" style="1" customWidth="1"/>
    <col min="11740" max="11740" width="36.28515625" style="1" customWidth="1"/>
    <col min="11741" max="11741" width="5.7109375" style="1" customWidth="1"/>
    <col min="11742" max="11742" width="0" style="1" hidden="1" customWidth="1"/>
    <col min="11743" max="11743" width="20.7109375" style="1" customWidth="1"/>
    <col min="11744" max="11744" width="4.85546875" style="1" customWidth="1"/>
    <col min="11745" max="11745" width="0" style="1" hidden="1" customWidth="1"/>
    <col min="11746" max="11746" width="24.7109375" style="1" customWidth="1"/>
    <col min="11747" max="11747" width="12.28515625" style="1" customWidth="1"/>
    <col min="11748" max="11748" width="0" style="1" hidden="1" customWidth="1"/>
    <col min="11749" max="11749" width="3.42578125" style="1" customWidth="1"/>
    <col min="11750" max="11750" width="0" style="1" hidden="1" customWidth="1"/>
    <col min="11751" max="11751" width="17.7109375" style="1" customWidth="1"/>
    <col min="11752" max="11752" width="3.42578125" style="1" customWidth="1"/>
    <col min="11753" max="11753" width="0" style="1" hidden="1" customWidth="1"/>
    <col min="11754" max="11754" width="23.7109375" style="1" customWidth="1"/>
    <col min="11755" max="11755" width="10" style="1" customWidth="1"/>
    <col min="11756" max="11756" width="0" style="1" hidden="1" customWidth="1"/>
    <col min="11757" max="11758" width="14.7109375" style="1" customWidth="1"/>
    <col min="11759" max="11759" width="12.85546875" style="1" customWidth="1"/>
    <col min="11760" max="11760" width="3.28515625" style="1" customWidth="1"/>
    <col min="11761" max="11761" width="30.28515625" style="1" customWidth="1"/>
    <col min="11762" max="11762" width="5" style="1" customWidth="1"/>
    <col min="11763" max="11763" width="0" style="1" hidden="1" customWidth="1"/>
    <col min="11764" max="11764" width="14.28515625" style="1" customWidth="1"/>
    <col min="11765" max="11765" width="5.7109375" style="1" customWidth="1"/>
    <col min="11766" max="11766" width="0" style="1" hidden="1" customWidth="1"/>
    <col min="11767" max="11767" width="17.28515625" style="1" customWidth="1"/>
    <col min="11768" max="11768" width="12.7109375" style="1" customWidth="1"/>
    <col min="11769" max="11769" width="0" style="1" hidden="1" customWidth="1"/>
    <col min="11770" max="11770" width="5.28515625" style="1" customWidth="1"/>
    <col min="11771" max="11771" width="0" style="1" hidden="1" customWidth="1"/>
    <col min="11772" max="11772" width="17" style="1" customWidth="1"/>
    <col min="11773" max="11773" width="6.28515625" style="1" customWidth="1"/>
    <col min="11774" max="11774" width="0" style="1" hidden="1" customWidth="1"/>
    <col min="11775" max="11775" width="14.28515625" style="1" customWidth="1"/>
    <col min="11776" max="11776" width="7.5703125" style="1" customWidth="1"/>
    <col min="11777" max="11777" width="0" style="1" hidden="1" customWidth="1"/>
    <col min="11778" max="11779" width="14.28515625" style="1" customWidth="1"/>
    <col min="11780" max="11780" width="20.85546875" style="1" customWidth="1"/>
    <col min="11781" max="11781" width="14.42578125" style="1" customWidth="1"/>
    <col min="11782" max="11782" width="15" style="1" customWidth="1"/>
    <col min="11783" max="11783" width="2.7109375" style="1" customWidth="1"/>
    <col min="11784" max="11784" width="11.7109375" style="1" customWidth="1"/>
    <col min="11785" max="11785" width="11.5703125" style="1" customWidth="1"/>
    <col min="11786" max="11786" width="2.28515625" style="1" customWidth="1"/>
    <col min="11787" max="11787" width="41" style="1" customWidth="1"/>
    <col min="11788" max="11788" width="14.28515625" style="1" customWidth="1"/>
    <col min="11789" max="11790" width="11.5703125" style="1" customWidth="1"/>
    <col min="11791" max="11791" width="21.85546875" style="1" customWidth="1"/>
    <col min="11792" max="11983" width="11.5703125" style="1"/>
    <col min="11984" max="11984" width="21.85546875" style="1" customWidth="1"/>
    <col min="11985" max="11985" width="13.85546875" style="1" customWidth="1"/>
    <col min="11986" max="11986" width="38.7109375" style="1" customWidth="1"/>
    <col min="11987" max="11987" width="3" style="1" bestFit="1" customWidth="1"/>
    <col min="11988" max="11988" width="32.28515625" style="1" customWidth="1"/>
    <col min="11989" max="11989" width="46.28515625" style="1" customWidth="1"/>
    <col min="11990" max="11990" width="19" style="1" customWidth="1"/>
    <col min="11991" max="11991" width="0" style="1" hidden="1" customWidth="1"/>
    <col min="11992" max="11992" width="17.7109375" style="1" customWidth="1"/>
    <col min="11993" max="11993" width="0" style="1" hidden="1" customWidth="1"/>
    <col min="11994" max="11994" width="22.28515625" style="1" customWidth="1"/>
    <col min="11995" max="11995" width="5.28515625" style="1" customWidth="1"/>
    <col min="11996" max="11996" width="36.28515625" style="1" customWidth="1"/>
    <col min="11997" max="11997" width="5.7109375" style="1" customWidth="1"/>
    <col min="11998" max="11998" width="0" style="1" hidden="1" customWidth="1"/>
    <col min="11999" max="11999" width="20.7109375" style="1" customWidth="1"/>
    <col min="12000" max="12000" width="4.85546875" style="1" customWidth="1"/>
    <col min="12001" max="12001" width="0" style="1" hidden="1" customWidth="1"/>
    <col min="12002" max="12002" width="24.7109375" style="1" customWidth="1"/>
    <col min="12003" max="12003" width="12.28515625" style="1" customWidth="1"/>
    <col min="12004" max="12004" width="0" style="1" hidden="1" customWidth="1"/>
    <col min="12005" max="12005" width="3.42578125" style="1" customWidth="1"/>
    <col min="12006" max="12006" width="0" style="1" hidden="1" customWidth="1"/>
    <col min="12007" max="12007" width="17.7109375" style="1" customWidth="1"/>
    <col min="12008" max="12008" width="3.42578125" style="1" customWidth="1"/>
    <col min="12009" max="12009" width="0" style="1" hidden="1" customWidth="1"/>
    <col min="12010" max="12010" width="23.7109375" style="1" customWidth="1"/>
    <col min="12011" max="12011" width="10" style="1" customWidth="1"/>
    <col min="12012" max="12012" width="0" style="1" hidden="1" customWidth="1"/>
    <col min="12013" max="12014" width="14.7109375" style="1" customWidth="1"/>
    <col min="12015" max="12015" width="12.85546875" style="1" customWidth="1"/>
    <col min="12016" max="12016" width="3.28515625" style="1" customWidth="1"/>
    <col min="12017" max="12017" width="30.28515625" style="1" customWidth="1"/>
    <col min="12018" max="12018" width="5" style="1" customWidth="1"/>
    <col min="12019" max="12019" width="0" style="1" hidden="1" customWidth="1"/>
    <col min="12020" max="12020" width="14.28515625" style="1" customWidth="1"/>
    <col min="12021" max="12021" width="5.7109375" style="1" customWidth="1"/>
    <col min="12022" max="12022" width="0" style="1" hidden="1" customWidth="1"/>
    <col min="12023" max="12023" width="17.28515625" style="1" customWidth="1"/>
    <col min="12024" max="12024" width="12.7109375" style="1" customWidth="1"/>
    <col min="12025" max="12025" width="0" style="1" hidden="1" customWidth="1"/>
    <col min="12026" max="12026" width="5.28515625" style="1" customWidth="1"/>
    <col min="12027" max="12027" width="0" style="1" hidden="1" customWidth="1"/>
    <col min="12028" max="12028" width="17" style="1" customWidth="1"/>
    <col min="12029" max="12029" width="6.28515625" style="1" customWidth="1"/>
    <col min="12030" max="12030" width="0" style="1" hidden="1" customWidth="1"/>
    <col min="12031" max="12031" width="14.28515625" style="1" customWidth="1"/>
    <col min="12032" max="12032" width="7.5703125" style="1" customWidth="1"/>
    <col min="12033" max="12033" width="0" style="1" hidden="1" customWidth="1"/>
    <col min="12034" max="12035" width="14.28515625" style="1" customWidth="1"/>
    <col min="12036" max="12036" width="20.85546875" style="1" customWidth="1"/>
    <col min="12037" max="12037" width="14.42578125" style="1" customWidth="1"/>
    <col min="12038" max="12038" width="15" style="1" customWidth="1"/>
    <col min="12039" max="12039" width="2.7109375" style="1" customWidth="1"/>
    <col min="12040" max="12040" width="11.7109375" style="1" customWidth="1"/>
    <col min="12041" max="12041" width="11.5703125" style="1" customWidth="1"/>
    <col min="12042" max="12042" width="2.28515625" style="1" customWidth="1"/>
    <col min="12043" max="12043" width="41" style="1" customWidth="1"/>
    <col min="12044" max="12044" width="14.28515625" style="1" customWidth="1"/>
    <col min="12045" max="12046" width="11.5703125" style="1" customWidth="1"/>
    <col min="12047" max="12047" width="21.85546875" style="1" customWidth="1"/>
    <col min="12048" max="12239" width="11.5703125" style="1"/>
    <col min="12240" max="12240" width="21.85546875" style="1" customWidth="1"/>
    <col min="12241" max="12241" width="13.85546875" style="1" customWidth="1"/>
    <col min="12242" max="12242" width="38.7109375" style="1" customWidth="1"/>
    <col min="12243" max="12243" width="3" style="1" bestFit="1" customWidth="1"/>
    <col min="12244" max="12244" width="32.28515625" style="1" customWidth="1"/>
    <col min="12245" max="12245" width="46.28515625" style="1" customWidth="1"/>
    <col min="12246" max="12246" width="19" style="1" customWidth="1"/>
    <col min="12247" max="12247" width="0" style="1" hidden="1" customWidth="1"/>
    <col min="12248" max="12248" width="17.7109375" style="1" customWidth="1"/>
    <col min="12249" max="12249" width="0" style="1" hidden="1" customWidth="1"/>
    <col min="12250" max="12250" width="22.28515625" style="1" customWidth="1"/>
    <col min="12251" max="12251" width="5.28515625" style="1" customWidth="1"/>
    <col min="12252" max="12252" width="36.28515625" style="1" customWidth="1"/>
    <col min="12253" max="12253" width="5.7109375" style="1" customWidth="1"/>
    <col min="12254" max="12254" width="0" style="1" hidden="1" customWidth="1"/>
    <col min="12255" max="12255" width="20.7109375" style="1" customWidth="1"/>
    <col min="12256" max="12256" width="4.85546875" style="1" customWidth="1"/>
    <col min="12257" max="12257" width="0" style="1" hidden="1" customWidth="1"/>
    <col min="12258" max="12258" width="24.7109375" style="1" customWidth="1"/>
    <col min="12259" max="12259" width="12.28515625" style="1" customWidth="1"/>
    <col min="12260" max="12260" width="0" style="1" hidden="1" customWidth="1"/>
    <col min="12261" max="12261" width="3.42578125" style="1" customWidth="1"/>
    <col min="12262" max="12262" width="0" style="1" hidden="1" customWidth="1"/>
    <col min="12263" max="12263" width="17.7109375" style="1" customWidth="1"/>
    <col min="12264" max="12264" width="3.42578125" style="1" customWidth="1"/>
    <col min="12265" max="12265" width="0" style="1" hidden="1" customWidth="1"/>
    <col min="12266" max="12266" width="23.7109375" style="1" customWidth="1"/>
    <col min="12267" max="12267" width="10" style="1" customWidth="1"/>
    <col min="12268" max="12268" width="0" style="1" hidden="1" customWidth="1"/>
    <col min="12269" max="12270" width="14.7109375" style="1" customWidth="1"/>
    <col min="12271" max="12271" width="12.85546875" style="1" customWidth="1"/>
    <col min="12272" max="12272" width="3.28515625" style="1" customWidth="1"/>
    <col min="12273" max="12273" width="30.28515625" style="1" customWidth="1"/>
    <col min="12274" max="12274" width="5" style="1" customWidth="1"/>
    <col min="12275" max="12275" width="0" style="1" hidden="1" customWidth="1"/>
    <col min="12276" max="12276" width="14.28515625" style="1" customWidth="1"/>
    <col min="12277" max="12277" width="5.7109375" style="1" customWidth="1"/>
    <col min="12278" max="12278" width="0" style="1" hidden="1" customWidth="1"/>
    <col min="12279" max="12279" width="17.28515625" style="1" customWidth="1"/>
    <col min="12280" max="12280" width="12.7109375" style="1" customWidth="1"/>
    <col min="12281" max="12281" width="0" style="1" hidden="1" customWidth="1"/>
    <col min="12282" max="12282" width="5.28515625" style="1" customWidth="1"/>
    <col min="12283" max="12283" width="0" style="1" hidden="1" customWidth="1"/>
    <col min="12284" max="12284" width="17" style="1" customWidth="1"/>
    <col min="12285" max="12285" width="6.28515625" style="1" customWidth="1"/>
    <col min="12286" max="12286" width="0" style="1" hidden="1" customWidth="1"/>
    <col min="12287" max="12287" width="14.28515625" style="1" customWidth="1"/>
    <col min="12288" max="12288" width="7.5703125" style="1" customWidth="1"/>
    <col min="12289" max="12289" width="0" style="1" hidden="1" customWidth="1"/>
    <col min="12290" max="12291" width="14.28515625" style="1" customWidth="1"/>
    <col min="12292" max="12292" width="20.85546875" style="1" customWidth="1"/>
    <col min="12293" max="12293" width="14.42578125" style="1" customWidth="1"/>
    <col min="12294" max="12294" width="15" style="1" customWidth="1"/>
    <col min="12295" max="12295" width="2.7109375" style="1" customWidth="1"/>
    <col min="12296" max="12296" width="11.7109375" style="1" customWidth="1"/>
    <col min="12297" max="12297" width="11.5703125" style="1" customWidth="1"/>
    <col min="12298" max="12298" width="2.28515625" style="1" customWidth="1"/>
    <col min="12299" max="12299" width="41" style="1" customWidth="1"/>
    <col min="12300" max="12300" width="14.28515625" style="1" customWidth="1"/>
    <col min="12301" max="12302" width="11.5703125" style="1" customWidth="1"/>
    <col min="12303" max="12303" width="21.85546875" style="1" customWidth="1"/>
    <col min="12304" max="12495" width="11.5703125" style="1"/>
    <col min="12496" max="12496" width="21.85546875" style="1" customWidth="1"/>
    <col min="12497" max="12497" width="13.85546875" style="1" customWidth="1"/>
    <col min="12498" max="12498" width="38.7109375" style="1" customWidth="1"/>
    <col min="12499" max="12499" width="3" style="1" bestFit="1" customWidth="1"/>
    <col min="12500" max="12500" width="32.28515625" style="1" customWidth="1"/>
    <col min="12501" max="12501" width="46.28515625" style="1" customWidth="1"/>
    <col min="12502" max="12502" width="19" style="1" customWidth="1"/>
    <col min="12503" max="12503" width="0" style="1" hidden="1" customWidth="1"/>
    <col min="12504" max="12504" width="17.7109375" style="1" customWidth="1"/>
    <col min="12505" max="12505" width="0" style="1" hidden="1" customWidth="1"/>
    <col min="12506" max="12506" width="22.28515625" style="1" customWidth="1"/>
    <col min="12507" max="12507" width="5.28515625" style="1" customWidth="1"/>
    <col min="12508" max="12508" width="36.28515625" style="1" customWidth="1"/>
    <col min="12509" max="12509" width="5.7109375" style="1" customWidth="1"/>
    <col min="12510" max="12510" width="0" style="1" hidden="1" customWidth="1"/>
    <col min="12511" max="12511" width="20.7109375" style="1" customWidth="1"/>
    <col min="12512" max="12512" width="4.85546875" style="1" customWidth="1"/>
    <col min="12513" max="12513" width="0" style="1" hidden="1" customWidth="1"/>
    <col min="12514" max="12514" width="24.7109375" style="1" customWidth="1"/>
    <col min="12515" max="12515" width="12.28515625" style="1" customWidth="1"/>
    <col min="12516" max="12516" width="0" style="1" hidden="1" customWidth="1"/>
    <col min="12517" max="12517" width="3.42578125" style="1" customWidth="1"/>
    <col min="12518" max="12518" width="0" style="1" hidden="1" customWidth="1"/>
    <col min="12519" max="12519" width="17.7109375" style="1" customWidth="1"/>
    <col min="12520" max="12520" width="3.42578125" style="1" customWidth="1"/>
    <col min="12521" max="12521" width="0" style="1" hidden="1" customWidth="1"/>
    <col min="12522" max="12522" width="23.7109375" style="1" customWidth="1"/>
    <col min="12523" max="12523" width="10" style="1" customWidth="1"/>
    <col min="12524" max="12524" width="0" style="1" hidden="1" customWidth="1"/>
    <col min="12525" max="12526" width="14.7109375" style="1" customWidth="1"/>
    <col min="12527" max="12527" width="12.85546875" style="1" customWidth="1"/>
    <col min="12528" max="12528" width="3.28515625" style="1" customWidth="1"/>
    <col min="12529" max="12529" width="30.28515625" style="1" customWidth="1"/>
    <col min="12530" max="12530" width="5" style="1" customWidth="1"/>
    <col min="12531" max="12531" width="0" style="1" hidden="1" customWidth="1"/>
    <col min="12532" max="12532" width="14.28515625" style="1" customWidth="1"/>
    <col min="12533" max="12533" width="5.7109375" style="1" customWidth="1"/>
    <col min="12534" max="12534" width="0" style="1" hidden="1" customWidth="1"/>
    <col min="12535" max="12535" width="17.28515625" style="1" customWidth="1"/>
    <col min="12536" max="12536" width="12.7109375" style="1" customWidth="1"/>
    <col min="12537" max="12537" width="0" style="1" hidden="1" customWidth="1"/>
    <col min="12538" max="12538" width="5.28515625" style="1" customWidth="1"/>
    <col min="12539" max="12539" width="0" style="1" hidden="1" customWidth="1"/>
    <col min="12540" max="12540" width="17" style="1" customWidth="1"/>
    <col min="12541" max="12541" width="6.28515625" style="1" customWidth="1"/>
    <col min="12542" max="12542" width="0" style="1" hidden="1" customWidth="1"/>
    <col min="12543" max="12543" width="14.28515625" style="1" customWidth="1"/>
    <col min="12544" max="12544" width="7.5703125" style="1" customWidth="1"/>
    <col min="12545" max="12545" width="0" style="1" hidden="1" customWidth="1"/>
    <col min="12546" max="12547" width="14.28515625" style="1" customWidth="1"/>
    <col min="12548" max="12548" width="20.85546875" style="1" customWidth="1"/>
    <col min="12549" max="12549" width="14.42578125" style="1" customWidth="1"/>
    <col min="12550" max="12550" width="15" style="1" customWidth="1"/>
    <col min="12551" max="12551" width="2.7109375" style="1" customWidth="1"/>
    <col min="12552" max="12552" width="11.7109375" style="1" customWidth="1"/>
    <col min="12553" max="12553" width="11.5703125" style="1" customWidth="1"/>
    <col min="12554" max="12554" width="2.28515625" style="1" customWidth="1"/>
    <col min="12555" max="12555" width="41" style="1" customWidth="1"/>
    <col min="12556" max="12556" width="14.28515625" style="1" customWidth="1"/>
    <col min="12557" max="12558" width="11.5703125" style="1" customWidth="1"/>
    <col min="12559" max="12559" width="21.85546875" style="1" customWidth="1"/>
    <col min="12560" max="12751" width="11.5703125" style="1"/>
    <col min="12752" max="12752" width="21.85546875" style="1" customWidth="1"/>
    <col min="12753" max="12753" width="13.85546875" style="1" customWidth="1"/>
    <col min="12754" max="12754" width="38.7109375" style="1" customWidth="1"/>
    <col min="12755" max="12755" width="3" style="1" bestFit="1" customWidth="1"/>
    <col min="12756" max="12756" width="32.28515625" style="1" customWidth="1"/>
    <col min="12757" max="12757" width="46.28515625" style="1" customWidth="1"/>
    <col min="12758" max="12758" width="19" style="1" customWidth="1"/>
    <col min="12759" max="12759" width="0" style="1" hidden="1" customWidth="1"/>
    <col min="12760" max="12760" width="17.7109375" style="1" customWidth="1"/>
    <col min="12761" max="12761" width="0" style="1" hidden="1" customWidth="1"/>
    <col min="12762" max="12762" width="22.28515625" style="1" customWidth="1"/>
    <col min="12763" max="12763" width="5.28515625" style="1" customWidth="1"/>
    <col min="12764" max="12764" width="36.28515625" style="1" customWidth="1"/>
    <col min="12765" max="12765" width="5.7109375" style="1" customWidth="1"/>
    <col min="12766" max="12766" width="0" style="1" hidden="1" customWidth="1"/>
    <col min="12767" max="12767" width="20.7109375" style="1" customWidth="1"/>
    <col min="12768" max="12768" width="4.85546875" style="1" customWidth="1"/>
    <col min="12769" max="12769" width="0" style="1" hidden="1" customWidth="1"/>
    <col min="12770" max="12770" width="24.7109375" style="1" customWidth="1"/>
    <col min="12771" max="12771" width="12.28515625" style="1" customWidth="1"/>
    <col min="12772" max="12772" width="0" style="1" hidden="1" customWidth="1"/>
    <col min="12773" max="12773" width="3.42578125" style="1" customWidth="1"/>
    <col min="12774" max="12774" width="0" style="1" hidden="1" customWidth="1"/>
    <col min="12775" max="12775" width="17.7109375" style="1" customWidth="1"/>
    <col min="12776" max="12776" width="3.42578125" style="1" customWidth="1"/>
    <col min="12777" max="12777" width="0" style="1" hidden="1" customWidth="1"/>
    <col min="12778" max="12778" width="23.7109375" style="1" customWidth="1"/>
    <col min="12779" max="12779" width="10" style="1" customWidth="1"/>
    <col min="12780" max="12780" width="0" style="1" hidden="1" customWidth="1"/>
    <col min="12781" max="12782" width="14.7109375" style="1" customWidth="1"/>
    <col min="12783" max="12783" width="12.85546875" style="1" customWidth="1"/>
    <col min="12784" max="12784" width="3.28515625" style="1" customWidth="1"/>
    <col min="12785" max="12785" width="30.28515625" style="1" customWidth="1"/>
    <col min="12786" max="12786" width="5" style="1" customWidth="1"/>
    <col min="12787" max="12787" width="0" style="1" hidden="1" customWidth="1"/>
    <col min="12788" max="12788" width="14.28515625" style="1" customWidth="1"/>
    <col min="12789" max="12789" width="5.7109375" style="1" customWidth="1"/>
    <col min="12790" max="12790" width="0" style="1" hidden="1" customWidth="1"/>
    <col min="12791" max="12791" width="17.28515625" style="1" customWidth="1"/>
    <col min="12792" max="12792" width="12.7109375" style="1" customWidth="1"/>
    <col min="12793" max="12793" width="0" style="1" hidden="1" customWidth="1"/>
    <col min="12794" max="12794" width="5.28515625" style="1" customWidth="1"/>
    <col min="12795" max="12795" width="0" style="1" hidden="1" customWidth="1"/>
    <col min="12796" max="12796" width="17" style="1" customWidth="1"/>
    <col min="12797" max="12797" width="6.28515625" style="1" customWidth="1"/>
    <col min="12798" max="12798" width="0" style="1" hidden="1" customWidth="1"/>
    <col min="12799" max="12799" width="14.28515625" style="1" customWidth="1"/>
    <col min="12800" max="12800" width="7.5703125" style="1" customWidth="1"/>
    <col min="12801" max="12801" width="0" style="1" hidden="1" customWidth="1"/>
    <col min="12802" max="12803" width="14.28515625" style="1" customWidth="1"/>
    <col min="12804" max="12804" width="20.85546875" style="1" customWidth="1"/>
    <col min="12805" max="12805" width="14.42578125" style="1" customWidth="1"/>
    <col min="12806" max="12806" width="15" style="1" customWidth="1"/>
    <col min="12807" max="12807" width="2.7109375" style="1" customWidth="1"/>
    <col min="12808" max="12808" width="11.7109375" style="1" customWidth="1"/>
    <col min="12809" max="12809" width="11.5703125" style="1" customWidth="1"/>
    <col min="12810" max="12810" width="2.28515625" style="1" customWidth="1"/>
    <col min="12811" max="12811" width="41" style="1" customWidth="1"/>
    <col min="12812" max="12812" width="14.28515625" style="1" customWidth="1"/>
    <col min="12813" max="12814" width="11.5703125" style="1" customWidth="1"/>
    <col min="12815" max="12815" width="21.85546875" style="1" customWidth="1"/>
    <col min="12816" max="13007" width="11.5703125" style="1"/>
    <col min="13008" max="13008" width="21.85546875" style="1" customWidth="1"/>
    <col min="13009" max="13009" width="13.85546875" style="1" customWidth="1"/>
    <col min="13010" max="13010" width="38.7109375" style="1" customWidth="1"/>
    <col min="13011" max="13011" width="3" style="1" bestFit="1" customWidth="1"/>
    <col min="13012" max="13012" width="32.28515625" style="1" customWidth="1"/>
    <col min="13013" max="13013" width="46.28515625" style="1" customWidth="1"/>
    <col min="13014" max="13014" width="19" style="1" customWidth="1"/>
    <col min="13015" max="13015" width="0" style="1" hidden="1" customWidth="1"/>
    <col min="13016" max="13016" width="17.7109375" style="1" customWidth="1"/>
    <col min="13017" max="13017" width="0" style="1" hidden="1" customWidth="1"/>
    <col min="13018" max="13018" width="22.28515625" style="1" customWidth="1"/>
    <col min="13019" max="13019" width="5.28515625" style="1" customWidth="1"/>
    <col min="13020" max="13020" width="36.28515625" style="1" customWidth="1"/>
    <col min="13021" max="13021" width="5.7109375" style="1" customWidth="1"/>
    <col min="13022" max="13022" width="0" style="1" hidden="1" customWidth="1"/>
    <col min="13023" max="13023" width="20.7109375" style="1" customWidth="1"/>
    <col min="13024" max="13024" width="4.85546875" style="1" customWidth="1"/>
    <col min="13025" max="13025" width="0" style="1" hidden="1" customWidth="1"/>
    <col min="13026" max="13026" width="24.7109375" style="1" customWidth="1"/>
    <col min="13027" max="13027" width="12.28515625" style="1" customWidth="1"/>
    <col min="13028" max="13028" width="0" style="1" hidden="1" customWidth="1"/>
    <col min="13029" max="13029" width="3.42578125" style="1" customWidth="1"/>
    <col min="13030" max="13030" width="0" style="1" hidden="1" customWidth="1"/>
    <col min="13031" max="13031" width="17.7109375" style="1" customWidth="1"/>
    <col min="13032" max="13032" width="3.42578125" style="1" customWidth="1"/>
    <col min="13033" max="13033" width="0" style="1" hidden="1" customWidth="1"/>
    <col min="13034" max="13034" width="23.7109375" style="1" customWidth="1"/>
    <col min="13035" max="13035" width="10" style="1" customWidth="1"/>
    <col min="13036" max="13036" width="0" style="1" hidden="1" customWidth="1"/>
    <col min="13037" max="13038" width="14.7109375" style="1" customWidth="1"/>
    <col min="13039" max="13039" width="12.85546875" style="1" customWidth="1"/>
    <col min="13040" max="13040" width="3.28515625" style="1" customWidth="1"/>
    <col min="13041" max="13041" width="30.28515625" style="1" customWidth="1"/>
    <col min="13042" max="13042" width="5" style="1" customWidth="1"/>
    <col min="13043" max="13043" width="0" style="1" hidden="1" customWidth="1"/>
    <col min="13044" max="13044" width="14.28515625" style="1" customWidth="1"/>
    <col min="13045" max="13045" width="5.7109375" style="1" customWidth="1"/>
    <col min="13046" max="13046" width="0" style="1" hidden="1" customWidth="1"/>
    <col min="13047" max="13047" width="17.28515625" style="1" customWidth="1"/>
    <col min="13048" max="13048" width="12.7109375" style="1" customWidth="1"/>
    <col min="13049" max="13049" width="0" style="1" hidden="1" customWidth="1"/>
    <col min="13050" max="13050" width="5.28515625" style="1" customWidth="1"/>
    <col min="13051" max="13051" width="0" style="1" hidden="1" customWidth="1"/>
    <col min="13052" max="13052" width="17" style="1" customWidth="1"/>
    <col min="13053" max="13053" width="6.28515625" style="1" customWidth="1"/>
    <col min="13054" max="13054" width="0" style="1" hidden="1" customWidth="1"/>
    <col min="13055" max="13055" width="14.28515625" style="1" customWidth="1"/>
    <col min="13056" max="13056" width="7.5703125" style="1" customWidth="1"/>
    <col min="13057" max="13057" width="0" style="1" hidden="1" customWidth="1"/>
    <col min="13058" max="13059" width="14.28515625" style="1" customWidth="1"/>
    <col min="13060" max="13060" width="20.85546875" style="1" customWidth="1"/>
    <col min="13061" max="13061" width="14.42578125" style="1" customWidth="1"/>
    <col min="13062" max="13062" width="15" style="1" customWidth="1"/>
    <col min="13063" max="13063" width="2.7109375" style="1" customWidth="1"/>
    <col min="13064" max="13064" width="11.7109375" style="1" customWidth="1"/>
    <col min="13065" max="13065" width="11.5703125" style="1" customWidth="1"/>
    <col min="13066" max="13066" width="2.28515625" style="1" customWidth="1"/>
    <col min="13067" max="13067" width="41" style="1" customWidth="1"/>
    <col min="13068" max="13068" width="14.28515625" style="1" customWidth="1"/>
    <col min="13069" max="13070" width="11.5703125" style="1" customWidth="1"/>
    <col min="13071" max="13071" width="21.85546875" style="1" customWidth="1"/>
    <col min="13072" max="13263" width="11.5703125" style="1"/>
    <col min="13264" max="13264" width="21.85546875" style="1" customWidth="1"/>
    <col min="13265" max="13265" width="13.85546875" style="1" customWidth="1"/>
    <col min="13266" max="13266" width="38.7109375" style="1" customWidth="1"/>
    <col min="13267" max="13267" width="3" style="1" bestFit="1" customWidth="1"/>
    <col min="13268" max="13268" width="32.28515625" style="1" customWidth="1"/>
    <col min="13269" max="13269" width="46.28515625" style="1" customWidth="1"/>
    <col min="13270" max="13270" width="19" style="1" customWidth="1"/>
    <col min="13271" max="13271" width="0" style="1" hidden="1" customWidth="1"/>
    <col min="13272" max="13272" width="17.7109375" style="1" customWidth="1"/>
    <col min="13273" max="13273" width="0" style="1" hidden="1" customWidth="1"/>
    <col min="13274" max="13274" width="22.28515625" style="1" customWidth="1"/>
    <col min="13275" max="13275" width="5.28515625" style="1" customWidth="1"/>
    <col min="13276" max="13276" width="36.28515625" style="1" customWidth="1"/>
    <col min="13277" max="13277" width="5.7109375" style="1" customWidth="1"/>
    <col min="13278" max="13278" width="0" style="1" hidden="1" customWidth="1"/>
    <col min="13279" max="13279" width="20.7109375" style="1" customWidth="1"/>
    <col min="13280" max="13280" width="4.85546875" style="1" customWidth="1"/>
    <col min="13281" max="13281" width="0" style="1" hidden="1" customWidth="1"/>
    <col min="13282" max="13282" width="24.7109375" style="1" customWidth="1"/>
    <col min="13283" max="13283" width="12.28515625" style="1" customWidth="1"/>
    <col min="13284" max="13284" width="0" style="1" hidden="1" customWidth="1"/>
    <col min="13285" max="13285" width="3.42578125" style="1" customWidth="1"/>
    <col min="13286" max="13286" width="0" style="1" hidden="1" customWidth="1"/>
    <col min="13287" max="13287" width="17.7109375" style="1" customWidth="1"/>
    <col min="13288" max="13288" width="3.42578125" style="1" customWidth="1"/>
    <col min="13289" max="13289" width="0" style="1" hidden="1" customWidth="1"/>
    <col min="13290" max="13290" width="23.7109375" style="1" customWidth="1"/>
    <col min="13291" max="13291" width="10" style="1" customWidth="1"/>
    <col min="13292" max="13292" width="0" style="1" hidden="1" customWidth="1"/>
    <col min="13293" max="13294" width="14.7109375" style="1" customWidth="1"/>
    <col min="13295" max="13295" width="12.85546875" style="1" customWidth="1"/>
    <col min="13296" max="13296" width="3.28515625" style="1" customWidth="1"/>
    <col min="13297" max="13297" width="30.28515625" style="1" customWidth="1"/>
    <col min="13298" max="13298" width="5" style="1" customWidth="1"/>
    <col min="13299" max="13299" width="0" style="1" hidden="1" customWidth="1"/>
    <col min="13300" max="13300" width="14.28515625" style="1" customWidth="1"/>
    <col min="13301" max="13301" width="5.7109375" style="1" customWidth="1"/>
    <col min="13302" max="13302" width="0" style="1" hidden="1" customWidth="1"/>
    <col min="13303" max="13303" width="17.28515625" style="1" customWidth="1"/>
    <col min="13304" max="13304" width="12.7109375" style="1" customWidth="1"/>
    <col min="13305" max="13305" width="0" style="1" hidden="1" customWidth="1"/>
    <col min="13306" max="13306" width="5.28515625" style="1" customWidth="1"/>
    <col min="13307" max="13307" width="0" style="1" hidden="1" customWidth="1"/>
    <col min="13308" max="13308" width="17" style="1" customWidth="1"/>
    <col min="13309" max="13309" width="6.28515625" style="1" customWidth="1"/>
    <col min="13310" max="13310" width="0" style="1" hidden="1" customWidth="1"/>
    <col min="13311" max="13311" width="14.28515625" style="1" customWidth="1"/>
    <col min="13312" max="13312" width="7.5703125" style="1" customWidth="1"/>
    <col min="13313" max="13313" width="0" style="1" hidden="1" customWidth="1"/>
    <col min="13314" max="13315" width="14.28515625" style="1" customWidth="1"/>
    <col min="13316" max="13316" width="20.85546875" style="1" customWidth="1"/>
    <col min="13317" max="13317" width="14.42578125" style="1" customWidth="1"/>
    <col min="13318" max="13318" width="15" style="1" customWidth="1"/>
    <col min="13319" max="13319" width="2.7109375" style="1" customWidth="1"/>
    <col min="13320" max="13320" width="11.7109375" style="1" customWidth="1"/>
    <col min="13321" max="13321" width="11.5703125" style="1" customWidth="1"/>
    <col min="13322" max="13322" width="2.28515625" style="1" customWidth="1"/>
    <col min="13323" max="13323" width="41" style="1" customWidth="1"/>
    <col min="13324" max="13324" width="14.28515625" style="1" customWidth="1"/>
    <col min="13325" max="13326" width="11.5703125" style="1" customWidth="1"/>
    <col min="13327" max="13327" width="21.85546875" style="1" customWidth="1"/>
    <col min="13328" max="13519" width="11.5703125" style="1"/>
    <col min="13520" max="13520" width="21.85546875" style="1" customWidth="1"/>
    <col min="13521" max="13521" width="13.85546875" style="1" customWidth="1"/>
    <col min="13522" max="13522" width="38.7109375" style="1" customWidth="1"/>
    <col min="13523" max="13523" width="3" style="1" bestFit="1" customWidth="1"/>
    <col min="13524" max="13524" width="32.28515625" style="1" customWidth="1"/>
    <col min="13525" max="13525" width="46.28515625" style="1" customWidth="1"/>
    <col min="13526" max="13526" width="19" style="1" customWidth="1"/>
    <col min="13527" max="13527" width="0" style="1" hidden="1" customWidth="1"/>
    <col min="13528" max="13528" width="17.7109375" style="1" customWidth="1"/>
    <col min="13529" max="13529" width="0" style="1" hidden="1" customWidth="1"/>
    <col min="13530" max="13530" width="22.28515625" style="1" customWidth="1"/>
    <col min="13531" max="13531" width="5.28515625" style="1" customWidth="1"/>
    <col min="13532" max="13532" width="36.28515625" style="1" customWidth="1"/>
    <col min="13533" max="13533" width="5.7109375" style="1" customWidth="1"/>
    <col min="13534" max="13534" width="0" style="1" hidden="1" customWidth="1"/>
    <col min="13535" max="13535" width="20.7109375" style="1" customWidth="1"/>
    <col min="13536" max="13536" width="4.85546875" style="1" customWidth="1"/>
    <col min="13537" max="13537" width="0" style="1" hidden="1" customWidth="1"/>
    <col min="13538" max="13538" width="24.7109375" style="1" customWidth="1"/>
    <col min="13539" max="13539" width="12.28515625" style="1" customWidth="1"/>
    <col min="13540" max="13540" width="0" style="1" hidden="1" customWidth="1"/>
    <col min="13541" max="13541" width="3.42578125" style="1" customWidth="1"/>
    <col min="13542" max="13542" width="0" style="1" hidden="1" customWidth="1"/>
    <col min="13543" max="13543" width="17.7109375" style="1" customWidth="1"/>
    <col min="13544" max="13544" width="3.42578125" style="1" customWidth="1"/>
    <col min="13545" max="13545" width="0" style="1" hidden="1" customWidth="1"/>
    <col min="13546" max="13546" width="23.7109375" style="1" customWidth="1"/>
    <col min="13547" max="13547" width="10" style="1" customWidth="1"/>
    <col min="13548" max="13548" width="0" style="1" hidden="1" customWidth="1"/>
    <col min="13549" max="13550" width="14.7109375" style="1" customWidth="1"/>
    <col min="13551" max="13551" width="12.85546875" style="1" customWidth="1"/>
    <col min="13552" max="13552" width="3.28515625" style="1" customWidth="1"/>
    <col min="13553" max="13553" width="30.28515625" style="1" customWidth="1"/>
    <col min="13554" max="13554" width="5" style="1" customWidth="1"/>
    <col min="13555" max="13555" width="0" style="1" hidden="1" customWidth="1"/>
    <col min="13556" max="13556" width="14.28515625" style="1" customWidth="1"/>
    <col min="13557" max="13557" width="5.7109375" style="1" customWidth="1"/>
    <col min="13558" max="13558" width="0" style="1" hidden="1" customWidth="1"/>
    <col min="13559" max="13559" width="17.28515625" style="1" customWidth="1"/>
    <col min="13560" max="13560" width="12.7109375" style="1" customWidth="1"/>
    <col min="13561" max="13561" width="0" style="1" hidden="1" customWidth="1"/>
    <col min="13562" max="13562" width="5.28515625" style="1" customWidth="1"/>
    <col min="13563" max="13563" width="0" style="1" hidden="1" customWidth="1"/>
    <col min="13564" max="13564" width="17" style="1" customWidth="1"/>
    <col min="13565" max="13565" width="6.28515625" style="1" customWidth="1"/>
    <col min="13566" max="13566" width="0" style="1" hidden="1" customWidth="1"/>
    <col min="13567" max="13567" width="14.28515625" style="1" customWidth="1"/>
    <col min="13568" max="13568" width="7.5703125" style="1" customWidth="1"/>
    <col min="13569" max="13569" width="0" style="1" hidden="1" customWidth="1"/>
    <col min="13570" max="13571" width="14.28515625" style="1" customWidth="1"/>
    <col min="13572" max="13572" width="20.85546875" style="1" customWidth="1"/>
    <col min="13573" max="13573" width="14.42578125" style="1" customWidth="1"/>
    <col min="13574" max="13574" width="15" style="1" customWidth="1"/>
    <col min="13575" max="13575" width="2.7109375" style="1" customWidth="1"/>
    <col min="13576" max="13576" width="11.7109375" style="1" customWidth="1"/>
    <col min="13577" max="13577" width="11.5703125" style="1" customWidth="1"/>
    <col min="13578" max="13578" width="2.28515625" style="1" customWidth="1"/>
    <col min="13579" max="13579" width="41" style="1" customWidth="1"/>
    <col min="13580" max="13580" width="14.28515625" style="1" customWidth="1"/>
    <col min="13581" max="13582" width="11.5703125" style="1" customWidth="1"/>
    <col min="13583" max="13583" width="21.85546875" style="1" customWidth="1"/>
    <col min="13584" max="13775" width="11.5703125" style="1"/>
    <col min="13776" max="13776" width="21.85546875" style="1" customWidth="1"/>
    <col min="13777" max="13777" width="13.85546875" style="1" customWidth="1"/>
    <col min="13778" max="13778" width="38.7109375" style="1" customWidth="1"/>
    <col min="13779" max="13779" width="3" style="1" bestFit="1" customWidth="1"/>
    <col min="13780" max="13780" width="32.28515625" style="1" customWidth="1"/>
    <col min="13781" max="13781" width="46.28515625" style="1" customWidth="1"/>
    <col min="13782" max="13782" width="19" style="1" customWidth="1"/>
    <col min="13783" max="13783" width="0" style="1" hidden="1" customWidth="1"/>
    <col min="13784" max="13784" width="17.7109375" style="1" customWidth="1"/>
    <col min="13785" max="13785" width="0" style="1" hidden="1" customWidth="1"/>
    <col min="13786" max="13786" width="22.28515625" style="1" customWidth="1"/>
    <col min="13787" max="13787" width="5.28515625" style="1" customWidth="1"/>
    <col min="13788" max="13788" width="36.28515625" style="1" customWidth="1"/>
    <col min="13789" max="13789" width="5.7109375" style="1" customWidth="1"/>
    <col min="13790" max="13790" width="0" style="1" hidden="1" customWidth="1"/>
    <col min="13791" max="13791" width="20.7109375" style="1" customWidth="1"/>
    <col min="13792" max="13792" width="4.85546875" style="1" customWidth="1"/>
    <col min="13793" max="13793" width="0" style="1" hidden="1" customWidth="1"/>
    <col min="13794" max="13794" width="24.7109375" style="1" customWidth="1"/>
    <col min="13795" max="13795" width="12.28515625" style="1" customWidth="1"/>
    <col min="13796" max="13796" width="0" style="1" hidden="1" customWidth="1"/>
    <col min="13797" max="13797" width="3.42578125" style="1" customWidth="1"/>
    <col min="13798" max="13798" width="0" style="1" hidden="1" customWidth="1"/>
    <col min="13799" max="13799" width="17.7109375" style="1" customWidth="1"/>
    <col min="13800" max="13800" width="3.42578125" style="1" customWidth="1"/>
    <col min="13801" max="13801" width="0" style="1" hidden="1" customWidth="1"/>
    <col min="13802" max="13802" width="23.7109375" style="1" customWidth="1"/>
    <col min="13803" max="13803" width="10" style="1" customWidth="1"/>
    <col min="13804" max="13804" width="0" style="1" hidden="1" customWidth="1"/>
    <col min="13805" max="13806" width="14.7109375" style="1" customWidth="1"/>
    <col min="13807" max="13807" width="12.85546875" style="1" customWidth="1"/>
    <col min="13808" max="13808" width="3.28515625" style="1" customWidth="1"/>
    <col min="13809" max="13809" width="30.28515625" style="1" customWidth="1"/>
    <col min="13810" max="13810" width="5" style="1" customWidth="1"/>
    <col min="13811" max="13811" width="0" style="1" hidden="1" customWidth="1"/>
    <col min="13812" max="13812" width="14.28515625" style="1" customWidth="1"/>
    <col min="13813" max="13813" width="5.7109375" style="1" customWidth="1"/>
    <col min="13814" max="13814" width="0" style="1" hidden="1" customWidth="1"/>
    <col min="13815" max="13815" width="17.28515625" style="1" customWidth="1"/>
    <col min="13816" max="13816" width="12.7109375" style="1" customWidth="1"/>
    <col min="13817" max="13817" width="0" style="1" hidden="1" customWidth="1"/>
    <col min="13818" max="13818" width="5.28515625" style="1" customWidth="1"/>
    <col min="13819" max="13819" width="0" style="1" hidden="1" customWidth="1"/>
    <col min="13820" max="13820" width="17" style="1" customWidth="1"/>
    <col min="13821" max="13821" width="6.28515625" style="1" customWidth="1"/>
    <col min="13822" max="13822" width="0" style="1" hidden="1" customWidth="1"/>
    <col min="13823" max="13823" width="14.28515625" style="1" customWidth="1"/>
    <col min="13824" max="13824" width="7.5703125" style="1" customWidth="1"/>
    <col min="13825" max="13825" width="0" style="1" hidden="1" customWidth="1"/>
    <col min="13826" max="13827" width="14.28515625" style="1" customWidth="1"/>
    <col min="13828" max="13828" width="20.85546875" style="1" customWidth="1"/>
    <col min="13829" max="13829" width="14.42578125" style="1" customWidth="1"/>
    <col min="13830" max="13830" width="15" style="1" customWidth="1"/>
    <col min="13831" max="13831" width="2.7109375" style="1" customWidth="1"/>
    <col min="13832" max="13832" width="11.7109375" style="1" customWidth="1"/>
    <col min="13833" max="13833" width="11.5703125" style="1" customWidth="1"/>
    <col min="13834" max="13834" width="2.28515625" style="1" customWidth="1"/>
    <col min="13835" max="13835" width="41" style="1" customWidth="1"/>
    <col min="13836" max="13836" width="14.28515625" style="1" customWidth="1"/>
    <col min="13837" max="13838" width="11.5703125" style="1" customWidth="1"/>
    <col min="13839" max="13839" width="21.85546875" style="1" customWidth="1"/>
    <col min="13840" max="14031" width="11.5703125" style="1"/>
    <col min="14032" max="14032" width="21.85546875" style="1" customWidth="1"/>
    <col min="14033" max="14033" width="13.85546875" style="1" customWidth="1"/>
    <col min="14034" max="14034" width="38.7109375" style="1" customWidth="1"/>
    <col min="14035" max="14035" width="3" style="1" bestFit="1" customWidth="1"/>
    <col min="14036" max="14036" width="32.28515625" style="1" customWidth="1"/>
    <col min="14037" max="14037" width="46.28515625" style="1" customWidth="1"/>
    <col min="14038" max="14038" width="19" style="1" customWidth="1"/>
    <col min="14039" max="14039" width="0" style="1" hidden="1" customWidth="1"/>
    <col min="14040" max="14040" width="17.7109375" style="1" customWidth="1"/>
    <col min="14041" max="14041" width="0" style="1" hidden="1" customWidth="1"/>
    <col min="14042" max="14042" width="22.28515625" style="1" customWidth="1"/>
    <col min="14043" max="14043" width="5.28515625" style="1" customWidth="1"/>
    <col min="14044" max="14044" width="36.28515625" style="1" customWidth="1"/>
    <col min="14045" max="14045" width="5.7109375" style="1" customWidth="1"/>
    <col min="14046" max="14046" width="0" style="1" hidden="1" customWidth="1"/>
    <col min="14047" max="14047" width="20.7109375" style="1" customWidth="1"/>
    <col min="14048" max="14048" width="4.85546875" style="1" customWidth="1"/>
    <col min="14049" max="14049" width="0" style="1" hidden="1" customWidth="1"/>
    <col min="14050" max="14050" width="24.7109375" style="1" customWidth="1"/>
    <col min="14051" max="14051" width="12.28515625" style="1" customWidth="1"/>
    <col min="14052" max="14052" width="0" style="1" hidden="1" customWidth="1"/>
    <col min="14053" max="14053" width="3.42578125" style="1" customWidth="1"/>
    <col min="14054" max="14054" width="0" style="1" hidden="1" customWidth="1"/>
    <col min="14055" max="14055" width="17.7109375" style="1" customWidth="1"/>
    <col min="14056" max="14056" width="3.42578125" style="1" customWidth="1"/>
    <col min="14057" max="14057" width="0" style="1" hidden="1" customWidth="1"/>
    <col min="14058" max="14058" width="23.7109375" style="1" customWidth="1"/>
    <col min="14059" max="14059" width="10" style="1" customWidth="1"/>
    <col min="14060" max="14060" width="0" style="1" hidden="1" customWidth="1"/>
    <col min="14061" max="14062" width="14.7109375" style="1" customWidth="1"/>
    <col min="14063" max="14063" width="12.85546875" style="1" customWidth="1"/>
    <col min="14064" max="14064" width="3.28515625" style="1" customWidth="1"/>
    <col min="14065" max="14065" width="30.28515625" style="1" customWidth="1"/>
    <col min="14066" max="14066" width="5" style="1" customWidth="1"/>
    <col min="14067" max="14067" width="0" style="1" hidden="1" customWidth="1"/>
    <col min="14068" max="14068" width="14.28515625" style="1" customWidth="1"/>
    <col min="14069" max="14069" width="5.7109375" style="1" customWidth="1"/>
    <col min="14070" max="14070" width="0" style="1" hidden="1" customWidth="1"/>
    <col min="14071" max="14071" width="17.28515625" style="1" customWidth="1"/>
    <col min="14072" max="14072" width="12.7109375" style="1" customWidth="1"/>
    <col min="14073" max="14073" width="0" style="1" hidden="1" customWidth="1"/>
    <col min="14074" max="14074" width="5.28515625" style="1" customWidth="1"/>
    <col min="14075" max="14075" width="0" style="1" hidden="1" customWidth="1"/>
    <col min="14076" max="14076" width="17" style="1" customWidth="1"/>
    <col min="14077" max="14077" width="6.28515625" style="1" customWidth="1"/>
    <col min="14078" max="14078" width="0" style="1" hidden="1" customWidth="1"/>
    <col min="14079" max="14079" width="14.28515625" style="1" customWidth="1"/>
    <col min="14080" max="14080" width="7.5703125" style="1" customWidth="1"/>
    <col min="14081" max="14081" width="0" style="1" hidden="1" customWidth="1"/>
    <col min="14082" max="14083" width="14.28515625" style="1" customWidth="1"/>
    <col min="14084" max="14084" width="20.85546875" style="1" customWidth="1"/>
    <col min="14085" max="14085" width="14.42578125" style="1" customWidth="1"/>
    <col min="14086" max="14086" width="15" style="1" customWidth="1"/>
    <col min="14087" max="14087" width="2.7109375" style="1" customWidth="1"/>
    <col min="14088" max="14088" width="11.7109375" style="1" customWidth="1"/>
    <col min="14089" max="14089" width="11.5703125" style="1" customWidth="1"/>
    <col min="14090" max="14090" width="2.28515625" style="1" customWidth="1"/>
    <col min="14091" max="14091" width="41" style="1" customWidth="1"/>
    <col min="14092" max="14092" width="14.28515625" style="1" customWidth="1"/>
    <col min="14093" max="14094" width="11.5703125" style="1" customWidth="1"/>
    <col min="14095" max="14095" width="21.85546875" style="1" customWidth="1"/>
    <col min="14096" max="14287" width="11.5703125" style="1"/>
    <col min="14288" max="14288" width="21.85546875" style="1" customWidth="1"/>
    <col min="14289" max="14289" width="13.85546875" style="1" customWidth="1"/>
    <col min="14290" max="14290" width="38.7109375" style="1" customWidth="1"/>
    <col min="14291" max="14291" width="3" style="1" bestFit="1" customWidth="1"/>
    <col min="14292" max="14292" width="32.28515625" style="1" customWidth="1"/>
    <col min="14293" max="14293" width="46.28515625" style="1" customWidth="1"/>
    <col min="14294" max="14294" width="19" style="1" customWidth="1"/>
    <col min="14295" max="14295" width="0" style="1" hidden="1" customWidth="1"/>
    <col min="14296" max="14296" width="17.7109375" style="1" customWidth="1"/>
    <col min="14297" max="14297" width="0" style="1" hidden="1" customWidth="1"/>
    <col min="14298" max="14298" width="22.28515625" style="1" customWidth="1"/>
    <col min="14299" max="14299" width="5.28515625" style="1" customWidth="1"/>
    <col min="14300" max="14300" width="36.28515625" style="1" customWidth="1"/>
    <col min="14301" max="14301" width="5.7109375" style="1" customWidth="1"/>
    <col min="14302" max="14302" width="0" style="1" hidden="1" customWidth="1"/>
    <col min="14303" max="14303" width="20.7109375" style="1" customWidth="1"/>
    <col min="14304" max="14304" width="4.85546875" style="1" customWidth="1"/>
    <col min="14305" max="14305" width="0" style="1" hidden="1" customWidth="1"/>
    <col min="14306" max="14306" width="24.7109375" style="1" customWidth="1"/>
    <col min="14307" max="14307" width="12.28515625" style="1" customWidth="1"/>
    <col min="14308" max="14308" width="0" style="1" hidden="1" customWidth="1"/>
    <col min="14309" max="14309" width="3.42578125" style="1" customWidth="1"/>
    <col min="14310" max="14310" width="0" style="1" hidden="1" customWidth="1"/>
    <col min="14311" max="14311" width="17.7109375" style="1" customWidth="1"/>
    <col min="14312" max="14312" width="3.42578125" style="1" customWidth="1"/>
    <col min="14313" max="14313" width="0" style="1" hidden="1" customWidth="1"/>
    <col min="14314" max="14314" width="23.7109375" style="1" customWidth="1"/>
    <col min="14315" max="14315" width="10" style="1" customWidth="1"/>
    <col min="14316" max="14316" width="0" style="1" hidden="1" customWidth="1"/>
    <col min="14317" max="14318" width="14.7109375" style="1" customWidth="1"/>
    <col min="14319" max="14319" width="12.85546875" style="1" customWidth="1"/>
    <col min="14320" max="14320" width="3.28515625" style="1" customWidth="1"/>
    <col min="14321" max="14321" width="30.28515625" style="1" customWidth="1"/>
    <col min="14322" max="14322" width="5" style="1" customWidth="1"/>
    <col min="14323" max="14323" width="0" style="1" hidden="1" customWidth="1"/>
    <col min="14324" max="14324" width="14.28515625" style="1" customWidth="1"/>
    <col min="14325" max="14325" width="5.7109375" style="1" customWidth="1"/>
    <col min="14326" max="14326" width="0" style="1" hidden="1" customWidth="1"/>
    <col min="14327" max="14327" width="17.28515625" style="1" customWidth="1"/>
    <col min="14328" max="14328" width="12.7109375" style="1" customWidth="1"/>
    <col min="14329" max="14329" width="0" style="1" hidden="1" customWidth="1"/>
    <col min="14330" max="14330" width="5.28515625" style="1" customWidth="1"/>
    <col min="14331" max="14331" width="0" style="1" hidden="1" customWidth="1"/>
    <col min="14332" max="14332" width="17" style="1" customWidth="1"/>
    <col min="14333" max="14333" width="6.28515625" style="1" customWidth="1"/>
    <col min="14334" max="14334" width="0" style="1" hidden="1" customWidth="1"/>
    <col min="14335" max="14335" width="14.28515625" style="1" customWidth="1"/>
    <col min="14336" max="14336" width="7.5703125" style="1" customWidth="1"/>
    <col min="14337" max="14337" width="0" style="1" hidden="1" customWidth="1"/>
    <col min="14338" max="14339" width="14.28515625" style="1" customWidth="1"/>
    <col min="14340" max="14340" width="20.85546875" style="1" customWidth="1"/>
    <col min="14341" max="14341" width="14.42578125" style="1" customWidth="1"/>
    <col min="14342" max="14342" width="15" style="1" customWidth="1"/>
    <col min="14343" max="14343" width="2.7109375" style="1" customWidth="1"/>
    <col min="14344" max="14344" width="11.7109375" style="1" customWidth="1"/>
    <col min="14345" max="14345" width="11.5703125" style="1" customWidth="1"/>
    <col min="14346" max="14346" width="2.28515625" style="1" customWidth="1"/>
    <col min="14347" max="14347" width="41" style="1" customWidth="1"/>
    <col min="14348" max="14348" width="14.28515625" style="1" customWidth="1"/>
    <col min="14349" max="14350" width="11.5703125" style="1" customWidth="1"/>
    <col min="14351" max="14351" width="21.85546875" style="1" customWidth="1"/>
    <col min="14352" max="14543" width="11.5703125" style="1"/>
    <col min="14544" max="14544" width="21.85546875" style="1" customWidth="1"/>
    <col min="14545" max="14545" width="13.85546875" style="1" customWidth="1"/>
    <col min="14546" max="14546" width="38.7109375" style="1" customWidth="1"/>
    <col min="14547" max="14547" width="3" style="1" bestFit="1" customWidth="1"/>
    <col min="14548" max="14548" width="32.28515625" style="1" customWidth="1"/>
    <col min="14549" max="14549" width="46.28515625" style="1" customWidth="1"/>
    <col min="14550" max="14550" width="19" style="1" customWidth="1"/>
    <col min="14551" max="14551" width="0" style="1" hidden="1" customWidth="1"/>
    <col min="14552" max="14552" width="17.7109375" style="1" customWidth="1"/>
    <col min="14553" max="14553" width="0" style="1" hidden="1" customWidth="1"/>
    <col min="14554" max="14554" width="22.28515625" style="1" customWidth="1"/>
    <col min="14555" max="14555" width="5.28515625" style="1" customWidth="1"/>
    <col min="14556" max="14556" width="36.28515625" style="1" customWidth="1"/>
    <col min="14557" max="14557" width="5.7109375" style="1" customWidth="1"/>
    <col min="14558" max="14558" width="0" style="1" hidden="1" customWidth="1"/>
    <col min="14559" max="14559" width="20.7109375" style="1" customWidth="1"/>
    <col min="14560" max="14560" width="4.85546875" style="1" customWidth="1"/>
    <col min="14561" max="14561" width="0" style="1" hidden="1" customWidth="1"/>
    <col min="14562" max="14562" width="24.7109375" style="1" customWidth="1"/>
    <col min="14563" max="14563" width="12.28515625" style="1" customWidth="1"/>
    <col min="14564" max="14564" width="0" style="1" hidden="1" customWidth="1"/>
    <col min="14565" max="14565" width="3.42578125" style="1" customWidth="1"/>
    <col min="14566" max="14566" width="0" style="1" hidden="1" customWidth="1"/>
    <col min="14567" max="14567" width="17.7109375" style="1" customWidth="1"/>
    <col min="14568" max="14568" width="3.42578125" style="1" customWidth="1"/>
    <col min="14569" max="14569" width="0" style="1" hidden="1" customWidth="1"/>
    <col min="14570" max="14570" width="23.7109375" style="1" customWidth="1"/>
    <col min="14571" max="14571" width="10" style="1" customWidth="1"/>
    <col min="14572" max="14572" width="0" style="1" hidden="1" customWidth="1"/>
    <col min="14573" max="14574" width="14.7109375" style="1" customWidth="1"/>
    <col min="14575" max="14575" width="12.85546875" style="1" customWidth="1"/>
    <col min="14576" max="14576" width="3.28515625" style="1" customWidth="1"/>
    <col min="14577" max="14577" width="30.28515625" style="1" customWidth="1"/>
    <col min="14578" max="14578" width="5" style="1" customWidth="1"/>
    <col min="14579" max="14579" width="0" style="1" hidden="1" customWidth="1"/>
    <col min="14580" max="14580" width="14.28515625" style="1" customWidth="1"/>
    <col min="14581" max="14581" width="5.7109375" style="1" customWidth="1"/>
    <col min="14582" max="14582" width="0" style="1" hidden="1" customWidth="1"/>
    <col min="14583" max="14583" width="17.28515625" style="1" customWidth="1"/>
    <col min="14584" max="14584" width="12.7109375" style="1" customWidth="1"/>
    <col min="14585" max="14585" width="0" style="1" hidden="1" customWidth="1"/>
    <col min="14586" max="14586" width="5.28515625" style="1" customWidth="1"/>
    <col min="14587" max="14587" width="0" style="1" hidden="1" customWidth="1"/>
    <col min="14588" max="14588" width="17" style="1" customWidth="1"/>
    <col min="14589" max="14589" width="6.28515625" style="1" customWidth="1"/>
    <col min="14590" max="14590" width="0" style="1" hidden="1" customWidth="1"/>
    <col min="14591" max="14591" width="14.28515625" style="1" customWidth="1"/>
    <col min="14592" max="14592" width="7.5703125" style="1" customWidth="1"/>
    <col min="14593" max="14593" width="0" style="1" hidden="1" customWidth="1"/>
    <col min="14594" max="14595" width="14.28515625" style="1" customWidth="1"/>
    <col min="14596" max="14596" width="20.85546875" style="1" customWidth="1"/>
    <col min="14597" max="14597" width="14.42578125" style="1" customWidth="1"/>
    <col min="14598" max="14598" width="15" style="1" customWidth="1"/>
    <col min="14599" max="14599" width="2.7109375" style="1" customWidth="1"/>
    <col min="14600" max="14600" width="11.7109375" style="1" customWidth="1"/>
    <col min="14601" max="14601" width="11.5703125" style="1" customWidth="1"/>
    <col min="14602" max="14602" width="2.28515625" style="1" customWidth="1"/>
    <col min="14603" max="14603" width="41" style="1" customWidth="1"/>
    <col min="14604" max="14604" width="14.28515625" style="1" customWidth="1"/>
    <col min="14605" max="14606" width="11.5703125" style="1" customWidth="1"/>
    <col min="14607" max="14607" width="21.85546875" style="1" customWidth="1"/>
    <col min="14608" max="14799" width="11.5703125" style="1"/>
    <col min="14800" max="14800" width="21.85546875" style="1" customWidth="1"/>
    <col min="14801" max="14801" width="13.85546875" style="1" customWidth="1"/>
    <col min="14802" max="14802" width="38.7109375" style="1" customWidth="1"/>
    <col min="14803" max="14803" width="3" style="1" bestFit="1" customWidth="1"/>
    <col min="14804" max="14804" width="32.28515625" style="1" customWidth="1"/>
    <col min="14805" max="14805" width="46.28515625" style="1" customWidth="1"/>
    <col min="14806" max="14806" width="19" style="1" customWidth="1"/>
    <col min="14807" max="14807" width="0" style="1" hidden="1" customWidth="1"/>
    <col min="14808" max="14808" width="17.7109375" style="1" customWidth="1"/>
    <col min="14809" max="14809" width="0" style="1" hidden="1" customWidth="1"/>
    <col min="14810" max="14810" width="22.28515625" style="1" customWidth="1"/>
    <col min="14811" max="14811" width="5.28515625" style="1" customWidth="1"/>
    <col min="14812" max="14812" width="36.28515625" style="1" customWidth="1"/>
    <col min="14813" max="14813" width="5.7109375" style="1" customWidth="1"/>
    <col min="14814" max="14814" width="0" style="1" hidden="1" customWidth="1"/>
    <col min="14815" max="14815" width="20.7109375" style="1" customWidth="1"/>
    <col min="14816" max="14816" width="4.85546875" style="1" customWidth="1"/>
    <col min="14817" max="14817" width="0" style="1" hidden="1" customWidth="1"/>
    <col min="14818" max="14818" width="24.7109375" style="1" customWidth="1"/>
    <col min="14819" max="14819" width="12.28515625" style="1" customWidth="1"/>
    <col min="14820" max="14820" width="0" style="1" hidden="1" customWidth="1"/>
    <col min="14821" max="14821" width="3.42578125" style="1" customWidth="1"/>
    <col min="14822" max="14822" width="0" style="1" hidden="1" customWidth="1"/>
    <col min="14823" max="14823" width="17.7109375" style="1" customWidth="1"/>
    <col min="14824" max="14824" width="3.42578125" style="1" customWidth="1"/>
    <col min="14825" max="14825" width="0" style="1" hidden="1" customWidth="1"/>
    <col min="14826" max="14826" width="23.7109375" style="1" customWidth="1"/>
    <col min="14827" max="14827" width="10" style="1" customWidth="1"/>
    <col min="14828" max="14828" width="0" style="1" hidden="1" customWidth="1"/>
    <col min="14829" max="14830" width="14.7109375" style="1" customWidth="1"/>
    <col min="14831" max="14831" width="12.85546875" style="1" customWidth="1"/>
    <col min="14832" max="14832" width="3.28515625" style="1" customWidth="1"/>
    <col min="14833" max="14833" width="30.28515625" style="1" customWidth="1"/>
    <col min="14834" max="14834" width="5" style="1" customWidth="1"/>
    <col min="14835" max="14835" width="0" style="1" hidden="1" customWidth="1"/>
    <col min="14836" max="14836" width="14.28515625" style="1" customWidth="1"/>
    <col min="14837" max="14837" width="5.7109375" style="1" customWidth="1"/>
    <col min="14838" max="14838" width="0" style="1" hidden="1" customWidth="1"/>
    <col min="14839" max="14839" width="17.28515625" style="1" customWidth="1"/>
    <col min="14840" max="14840" width="12.7109375" style="1" customWidth="1"/>
    <col min="14841" max="14841" width="0" style="1" hidden="1" customWidth="1"/>
    <col min="14842" max="14842" width="5.28515625" style="1" customWidth="1"/>
    <col min="14843" max="14843" width="0" style="1" hidden="1" customWidth="1"/>
    <col min="14844" max="14844" width="17" style="1" customWidth="1"/>
    <col min="14845" max="14845" width="6.28515625" style="1" customWidth="1"/>
    <col min="14846" max="14846" width="0" style="1" hidden="1" customWidth="1"/>
    <col min="14847" max="14847" width="14.28515625" style="1" customWidth="1"/>
    <col min="14848" max="14848" width="7.5703125" style="1" customWidth="1"/>
    <col min="14849" max="14849" width="0" style="1" hidden="1" customWidth="1"/>
    <col min="14850" max="14851" width="14.28515625" style="1" customWidth="1"/>
    <col min="14852" max="14852" width="20.85546875" style="1" customWidth="1"/>
    <col min="14853" max="14853" width="14.42578125" style="1" customWidth="1"/>
    <col min="14854" max="14854" width="15" style="1" customWidth="1"/>
    <col min="14855" max="14855" width="2.7109375" style="1" customWidth="1"/>
    <col min="14856" max="14856" width="11.7109375" style="1" customWidth="1"/>
    <col min="14857" max="14857" width="11.5703125" style="1" customWidth="1"/>
    <col min="14858" max="14858" width="2.28515625" style="1" customWidth="1"/>
    <col min="14859" max="14859" width="41" style="1" customWidth="1"/>
    <col min="14860" max="14860" width="14.28515625" style="1" customWidth="1"/>
    <col min="14861" max="14862" width="11.5703125" style="1" customWidth="1"/>
    <col min="14863" max="14863" width="21.85546875" style="1" customWidth="1"/>
    <col min="14864" max="15055" width="11.5703125" style="1"/>
    <col min="15056" max="15056" width="21.85546875" style="1" customWidth="1"/>
    <col min="15057" max="15057" width="13.85546875" style="1" customWidth="1"/>
    <col min="15058" max="15058" width="38.7109375" style="1" customWidth="1"/>
    <col min="15059" max="15059" width="3" style="1" bestFit="1" customWidth="1"/>
    <col min="15060" max="15060" width="32.28515625" style="1" customWidth="1"/>
    <col min="15061" max="15061" width="46.28515625" style="1" customWidth="1"/>
    <col min="15062" max="15062" width="19" style="1" customWidth="1"/>
    <col min="15063" max="15063" width="0" style="1" hidden="1" customWidth="1"/>
    <col min="15064" max="15064" width="17.7109375" style="1" customWidth="1"/>
    <col min="15065" max="15065" width="0" style="1" hidden="1" customWidth="1"/>
    <col min="15066" max="15066" width="22.28515625" style="1" customWidth="1"/>
    <col min="15067" max="15067" width="5.28515625" style="1" customWidth="1"/>
    <col min="15068" max="15068" width="36.28515625" style="1" customWidth="1"/>
    <col min="15069" max="15069" width="5.7109375" style="1" customWidth="1"/>
    <col min="15070" max="15070" width="0" style="1" hidden="1" customWidth="1"/>
    <col min="15071" max="15071" width="20.7109375" style="1" customWidth="1"/>
    <col min="15072" max="15072" width="4.85546875" style="1" customWidth="1"/>
    <col min="15073" max="15073" width="0" style="1" hidden="1" customWidth="1"/>
    <col min="15074" max="15074" width="24.7109375" style="1" customWidth="1"/>
    <col min="15075" max="15075" width="12.28515625" style="1" customWidth="1"/>
    <col min="15076" max="15076" width="0" style="1" hidden="1" customWidth="1"/>
    <col min="15077" max="15077" width="3.42578125" style="1" customWidth="1"/>
    <col min="15078" max="15078" width="0" style="1" hidden="1" customWidth="1"/>
    <col min="15079" max="15079" width="17.7109375" style="1" customWidth="1"/>
    <col min="15080" max="15080" width="3.42578125" style="1" customWidth="1"/>
    <col min="15081" max="15081" width="0" style="1" hidden="1" customWidth="1"/>
    <col min="15082" max="15082" width="23.7109375" style="1" customWidth="1"/>
    <col min="15083" max="15083" width="10" style="1" customWidth="1"/>
    <col min="15084" max="15084" width="0" style="1" hidden="1" customWidth="1"/>
    <col min="15085" max="15086" width="14.7109375" style="1" customWidth="1"/>
    <col min="15087" max="15087" width="12.85546875" style="1" customWidth="1"/>
    <col min="15088" max="15088" width="3.28515625" style="1" customWidth="1"/>
    <col min="15089" max="15089" width="30.28515625" style="1" customWidth="1"/>
    <col min="15090" max="15090" width="5" style="1" customWidth="1"/>
    <col min="15091" max="15091" width="0" style="1" hidden="1" customWidth="1"/>
    <col min="15092" max="15092" width="14.28515625" style="1" customWidth="1"/>
    <col min="15093" max="15093" width="5.7109375" style="1" customWidth="1"/>
    <col min="15094" max="15094" width="0" style="1" hidden="1" customWidth="1"/>
    <col min="15095" max="15095" width="17.28515625" style="1" customWidth="1"/>
    <col min="15096" max="15096" width="12.7109375" style="1" customWidth="1"/>
    <col min="15097" max="15097" width="0" style="1" hidden="1" customWidth="1"/>
    <col min="15098" max="15098" width="5.28515625" style="1" customWidth="1"/>
    <col min="15099" max="15099" width="0" style="1" hidden="1" customWidth="1"/>
    <col min="15100" max="15100" width="17" style="1" customWidth="1"/>
    <col min="15101" max="15101" width="6.28515625" style="1" customWidth="1"/>
    <col min="15102" max="15102" width="0" style="1" hidden="1" customWidth="1"/>
    <col min="15103" max="15103" width="14.28515625" style="1" customWidth="1"/>
    <col min="15104" max="15104" width="7.5703125" style="1" customWidth="1"/>
    <col min="15105" max="15105" width="0" style="1" hidden="1" customWidth="1"/>
    <col min="15106" max="15107" width="14.28515625" style="1" customWidth="1"/>
    <col min="15108" max="15108" width="20.85546875" style="1" customWidth="1"/>
    <col min="15109" max="15109" width="14.42578125" style="1" customWidth="1"/>
    <col min="15110" max="15110" width="15" style="1" customWidth="1"/>
    <col min="15111" max="15111" width="2.7109375" style="1" customWidth="1"/>
    <col min="15112" max="15112" width="11.7109375" style="1" customWidth="1"/>
    <col min="15113" max="15113" width="11.5703125" style="1" customWidth="1"/>
    <col min="15114" max="15114" width="2.28515625" style="1" customWidth="1"/>
    <col min="15115" max="15115" width="41" style="1" customWidth="1"/>
    <col min="15116" max="15116" width="14.28515625" style="1" customWidth="1"/>
    <col min="15117" max="15118" width="11.5703125" style="1" customWidth="1"/>
    <col min="15119" max="15119" width="21.85546875" style="1" customWidth="1"/>
    <col min="15120" max="15311" width="11.5703125" style="1"/>
    <col min="15312" max="15312" width="21.85546875" style="1" customWidth="1"/>
    <col min="15313" max="15313" width="13.85546875" style="1" customWidth="1"/>
    <col min="15314" max="15314" width="38.7109375" style="1" customWidth="1"/>
    <col min="15315" max="15315" width="3" style="1" bestFit="1" customWidth="1"/>
    <col min="15316" max="15316" width="32.28515625" style="1" customWidth="1"/>
    <col min="15317" max="15317" width="46.28515625" style="1" customWidth="1"/>
    <col min="15318" max="15318" width="19" style="1" customWidth="1"/>
    <col min="15319" max="15319" width="0" style="1" hidden="1" customWidth="1"/>
    <col min="15320" max="15320" width="17.7109375" style="1" customWidth="1"/>
    <col min="15321" max="15321" width="0" style="1" hidden="1" customWidth="1"/>
    <col min="15322" max="15322" width="22.28515625" style="1" customWidth="1"/>
    <col min="15323" max="15323" width="5.28515625" style="1" customWidth="1"/>
    <col min="15324" max="15324" width="36.28515625" style="1" customWidth="1"/>
    <col min="15325" max="15325" width="5.7109375" style="1" customWidth="1"/>
    <col min="15326" max="15326" width="0" style="1" hidden="1" customWidth="1"/>
    <col min="15327" max="15327" width="20.7109375" style="1" customWidth="1"/>
    <col min="15328" max="15328" width="4.85546875" style="1" customWidth="1"/>
    <col min="15329" max="15329" width="0" style="1" hidden="1" customWidth="1"/>
    <col min="15330" max="15330" width="24.7109375" style="1" customWidth="1"/>
    <col min="15331" max="15331" width="12.28515625" style="1" customWidth="1"/>
    <col min="15332" max="15332" width="0" style="1" hidden="1" customWidth="1"/>
    <col min="15333" max="15333" width="3.42578125" style="1" customWidth="1"/>
    <col min="15334" max="15334" width="0" style="1" hidden="1" customWidth="1"/>
    <col min="15335" max="15335" width="17.7109375" style="1" customWidth="1"/>
    <col min="15336" max="15336" width="3.42578125" style="1" customWidth="1"/>
    <col min="15337" max="15337" width="0" style="1" hidden="1" customWidth="1"/>
    <col min="15338" max="15338" width="23.7109375" style="1" customWidth="1"/>
    <col min="15339" max="15339" width="10" style="1" customWidth="1"/>
    <col min="15340" max="15340" width="0" style="1" hidden="1" customWidth="1"/>
    <col min="15341" max="15342" width="14.7109375" style="1" customWidth="1"/>
    <col min="15343" max="15343" width="12.85546875" style="1" customWidth="1"/>
    <col min="15344" max="15344" width="3.28515625" style="1" customWidth="1"/>
    <col min="15345" max="15345" width="30.28515625" style="1" customWidth="1"/>
    <col min="15346" max="15346" width="5" style="1" customWidth="1"/>
    <col min="15347" max="15347" width="0" style="1" hidden="1" customWidth="1"/>
    <col min="15348" max="15348" width="14.28515625" style="1" customWidth="1"/>
    <col min="15349" max="15349" width="5.7109375" style="1" customWidth="1"/>
    <col min="15350" max="15350" width="0" style="1" hidden="1" customWidth="1"/>
    <col min="15351" max="15351" width="17.28515625" style="1" customWidth="1"/>
    <col min="15352" max="15352" width="12.7109375" style="1" customWidth="1"/>
    <col min="15353" max="15353" width="0" style="1" hidden="1" customWidth="1"/>
    <col min="15354" max="15354" width="5.28515625" style="1" customWidth="1"/>
    <col min="15355" max="15355" width="0" style="1" hidden="1" customWidth="1"/>
    <col min="15356" max="15356" width="17" style="1" customWidth="1"/>
    <col min="15357" max="15357" width="6.28515625" style="1" customWidth="1"/>
    <col min="15358" max="15358" width="0" style="1" hidden="1" customWidth="1"/>
    <col min="15359" max="15359" width="14.28515625" style="1" customWidth="1"/>
    <col min="15360" max="15360" width="7.5703125" style="1" customWidth="1"/>
    <col min="15361" max="15361" width="0" style="1" hidden="1" customWidth="1"/>
    <col min="15362" max="15363" width="14.28515625" style="1" customWidth="1"/>
    <col min="15364" max="15364" width="20.85546875" style="1" customWidth="1"/>
    <col min="15365" max="15365" width="14.42578125" style="1" customWidth="1"/>
    <col min="15366" max="15366" width="15" style="1" customWidth="1"/>
    <col min="15367" max="15367" width="2.7109375" style="1" customWidth="1"/>
    <col min="15368" max="15368" width="11.7109375" style="1" customWidth="1"/>
    <col min="15369" max="15369" width="11.5703125" style="1" customWidth="1"/>
    <col min="15370" max="15370" width="2.28515625" style="1" customWidth="1"/>
    <col min="15371" max="15371" width="41" style="1" customWidth="1"/>
    <col min="15372" max="15372" width="14.28515625" style="1" customWidth="1"/>
    <col min="15373" max="15374" width="11.5703125" style="1" customWidth="1"/>
    <col min="15375" max="15375" width="21.85546875" style="1" customWidth="1"/>
    <col min="15376" max="15567" width="11.5703125" style="1"/>
    <col min="15568" max="15568" width="21.85546875" style="1" customWidth="1"/>
    <col min="15569" max="15569" width="13.85546875" style="1" customWidth="1"/>
    <col min="15570" max="15570" width="38.7109375" style="1" customWidth="1"/>
    <col min="15571" max="15571" width="3" style="1" bestFit="1" customWidth="1"/>
    <col min="15572" max="15572" width="32.28515625" style="1" customWidth="1"/>
    <col min="15573" max="15573" width="46.28515625" style="1" customWidth="1"/>
    <col min="15574" max="15574" width="19" style="1" customWidth="1"/>
    <col min="15575" max="15575" width="0" style="1" hidden="1" customWidth="1"/>
    <col min="15576" max="15576" width="17.7109375" style="1" customWidth="1"/>
    <col min="15577" max="15577" width="0" style="1" hidden="1" customWidth="1"/>
    <col min="15578" max="15578" width="22.28515625" style="1" customWidth="1"/>
    <col min="15579" max="15579" width="5.28515625" style="1" customWidth="1"/>
    <col min="15580" max="15580" width="36.28515625" style="1" customWidth="1"/>
    <col min="15581" max="15581" width="5.7109375" style="1" customWidth="1"/>
    <col min="15582" max="15582" width="0" style="1" hidden="1" customWidth="1"/>
    <col min="15583" max="15583" width="20.7109375" style="1" customWidth="1"/>
    <col min="15584" max="15584" width="4.85546875" style="1" customWidth="1"/>
    <col min="15585" max="15585" width="0" style="1" hidden="1" customWidth="1"/>
    <col min="15586" max="15586" width="24.7109375" style="1" customWidth="1"/>
    <col min="15587" max="15587" width="12.28515625" style="1" customWidth="1"/>
    <col min="15588" max="15588" width="0" style="1" hidden="1" customWidth="1"/>
    <col min="15589" max="15589" width="3.42578125" style="1" customWidth="1"/>
    <col min="15590" max="15590" width="0" style="1" hidden="1" customWidth="1"/>
    <col min="15591" max="15591" width="17.7109375" style="1" customWidth="1"/>
    <col min="15592" max="15592" width="3.42578125" style="1" customWidth="1"/>
    <col min="15593" max="15593" width="0" style="1" hidden="1" customWidth="1"/>
    <col min="15594" max="15594" width="23.7109375" style="1" customWidth="1"/>
    <col min="15595" max="15595" width="10" style="1" customWidth="1"/>
    <col min="15596" max="15596" width="0" style="1" hidden="1" customWidth="1"/>
    <col min="15597" max="15598" width="14.7109375" style="1" customWidth="1"/>
    <col min="15599" max="15599" width="12.85546875" style="1" customWidth="1"/>
    <col min="15600" max="15600" width="3.28515625" style="1" customWidth="1"/>
    <col min="15601" max="15601" width="30.28515625" style="1" customWidth="1"/>
    <col min="15602" max="15602" width="5" style="1" customWidth="1"/>
    <col min="15603" max="15603" width="0" style="1" hidden="1" customWidth="1"/>
    <col min="15604" max="15604" width="14.28515625" style="1" customWidth="1"/>
    <col min="15605" max="15605" width="5.7109375" style="1" customWidth="1"/>
    <col min="15606" max="15606" width="0" style="1" hidden="1" customWidth="1"/>
    <col min="15607" max="15607" width="17.28515625" style="1" customWidth="1"/>
    <col min="15608" max="15608" width="12.7109375" style="1" customWidth="1"/>
    <col min="15609" max="15609" width="0" style="1" hidden="1" customWidth="1"/>
    <col min="15610" max="15610" width="5.28515625" style="1" customWidth="1"/>
    <col min="15611" max="15611" width="0" style="1" hidden="1" customWidth="1"/>
    <col min="15612" max="15612" width="17" style="1" customWidth="1"/>
    <col min="15613" max="15613" width="6.28515625" style="1" customWidth="1"/>
    <col min="15614" max="15614" width="0" style="1" hidden="1" customWidth="1"/>
    <col min="15615" max="15615" width="14.28515625" style="1" customWidth="1"/>
    <col min="15616" max="15616" width="7.5703125" style="1" customWidth="1"/>
    <col min="15617" max="15617" width="0" style="1" hidden="1" customWidth="1"/>
    <col min="15618" max="15619" width="14.28515625" style="1" customWidth="1"/>
    <col min="15620" max="15620" width="20.85546875" style="1" customWidth="1"/>
    <col min="15621" max="15621" width="14.42578125" style="1" customWidth="1"/>
    <col min="15622" max="15622" width="15" style="1" customWidth="1"/>
    <col min="15623" max="15623" width="2.7109375" style="1" customWidth="1"/>
    <col min="15624" max="15624" width="11.7109375" style="1" customWidth="1"/>
    <col min="15625" max="15625" width="11.5703125" style="1" customWidth="1"/>
    <col min="15626" max="15626" width="2.28515625" style="1" customWidth="1"/>
    <col min="15627" max="15627" width="41" style="1" customWidth="1"/>
    <col min="15628" max="15628" width="14.28515625" style="1" customWidth="1"/>
    <col min="15629" max="15630" width="11.5703125" style="1" customWidth="1"/>
    <col min="15631" max="15631" width="21.85546875" style="1" customWidth="1"/>
    <col min="15632" max="15823" width="11.5703125" style="1"/>
    <col min="15824" max="15824" width="21.85546875" style="1" customWidth="1"/>
    <col min="15825" max="15825" width="13.85546875" style="1" customWidth="1"/>
    <col min="15826" max="15826" width="38.7109375" style="1" customWidth="1"/>
    <col min="15827" max="15827" width="3" style="1" bestFit="1" customWidth="1"/>
    <col min="15828" max="15828" width="32.28515625" style="1" customWidth="1"/>
    <col min="15829" max="15829" width="46.28515625" style="1" customWidth="1"/>
    <col min="15830" max="15830" width="19" style="1" customWidth="1"/>
    <col min="15831" max="15831" width="0" style="1" hidden="1" customWidth="1"/>
    <col min="15832" max="15832" width="17.7109375" style="1" customWidth="1"/>
    <col min="15833" max="15833" width="0" style="1" hidden="1" customWidth="1"/>
    <col min="15834" max="15834" width="22.28515625" style="1" customWidth="1"/>
    <col min="15835" max="15835" width="5.28515625" style="1" customWidth="1"/>
    <col min="15836" max="15836" width="36.28515625" style="1" customWidth="1"/>
    <col min="15837" max="15837" width="5.7109375" style="1" customWidth="1"/>
    <col min="15838" max="15838" width="0" style="1" hidden="1" customWidth="1"/>
    <col min="15839" max="15839" width="20.7109375" style="1" customWidth="1"/>
    <col min="15840" max="15840" width="4.85546875" style="1" customWidth="1"/>
    <col min="15841" max="15841" width="0" style="1" hidden="1" customWidth="1"/>
    <col min="15842" max="15842" width="24.7109375" style="1" customWidth="1"/>
    <col min="15843" max="15843" width="12.28515625" style="1" customWidth="1"/>
    <col min="15844" max="15844" width="0" style="1" hidden="1" customWidth="1"/>
    <col min="15845" max="15845" width="3.42578125" style="1" customWidth="1"/>
    <col min="15846" max="15846" width="0" style="1" hidden="1" customWidth="1"/>
    <col min="15847" max="15847" width="17.7109375" style="1" customWidth="1"/>
    <col min="15848" max="15848" width="3.42578125" style="1" customWidth="1"/>
    <col min="15849" max="15849" width="0" style="1" hidden="1" customWidth="1"/>
    <col min="15850" max="15850" width="23.7109375" style="1" customWidth="1"/>
    <col min="15851" max="15851" width="10" style="1" customWidth="1"/>
    <col min="15852" max="15852" width="0" style="1" hidden="1" customWidth="1"/>
    <col min="15853" max="15854" width="14.7109375" style="1" customWidth="1"/>
    <col min="15855" max="15855" width="12.85546875" style="1" customWidth="1"/>
    <col min="15856" max="15856" width="3.28515625" style="1" customWidth="1"/>
    <col min="15857" max="15857" width="30.28515625" style="1" customWidth="1"/>
    <col min="15858" max="15858" width="5" style="1" customWidth="1"/>
    <col min="15859" max="15859" width="0" style="1" hidden="1" customWidth="1"/>
    <col min="15860" max="15860" width="14.28515625" style="1" customWidth="1"/>
    <col min="15861" max="15861" width="5.7109375" style="1" customWidth="1"/>
    <col min="15862" max="15862" width="0" style="1" hidden="1" customWidth="1"/>
    <col min="15863" max="15863" width="17.28515625" style="1" customWidth="1"/>
    <col min="15864" max="15864" width="12.7109375" style="1" customWidth="1"/>
    <col min="15865" max="15865" width="0" style="1" hidden="1" customWidth="1"/>
    <col min="15866" max="15866" width="5.28515625" style="1" customWidth="1"/>
    <col min="15867" max="15867" width="0" style="1" hidden="1" customWidth="1"/>
    <col min="15868" max="15868" width="17" style="1" customWidth="1"/>
    <col min="15869" max="15869" width="6.28515625" style="1" customWidth="1"/>
    <col min="15870" max="15870" width="0" style="1" hidden="1" customWidth="1"/>
    <col min="15871" max="15871" width="14.28515625" style="1" customWidth="1"/>
    <col min="15872" max="15872" width="7.5703125" style="1" customWidth="1"/>
    <col min="15873" max="15873" width="0" style="1" hidden="1" customWidth="1"/>
    <col min="15874" max="15875" width="14.28515625" style="1" customWidth="1"/>
    <col min="15876" max="15876" width="20.85546875" style="1" customWidth="1"/>
    <col min="15877" max="15877" width="14.42578125" style="1" customWidth="1"/>
    <col min="15878" max="15878" width="15" style="1" customWidth="1"/>
    <col min="15879" max="15879" width="2.7109375" style="1" customWidth="1"/>
    <col min="15880" max="15880" width="11.7109375" style="1" customWidth="1"/>
    <col min="15881" max="15881" width="11.5703125" style="1" customWidth="1"/>
    <col min="15882" max="15882" width="2.28515625" style="1" customWidth="1"/>
    <col min="15883" max="15883" width="41" style="1" customWidth="1"/>
    <col min="15884" max="15884" width="14.28515625" style="1" customWidth="1"/>
    <col min="15885" max="15886" width="11.5703125" style="1" customWidth="1"/>
    <col min="15887" max="15887" width="21.85546875" style="1" customWidth="1"/>
    <col min="15888" max="16079" width="11.5703125" style="1"/>
    <col min="16080" max="16080" width="21.85546875" style="1" customWidth="1"/>
    <col min="16081" max="16081" width="13.85546875" style="1" customWidth="1"/>
    <col min="16082" max="16082" width="38.7109375" style="1" customWidth="1"/>
    <col min="16083" max="16083" width="3" style="1" bestFit="1" customWidth="1"/>
    <col min="16084" max="16084" width="32.28515625" style="1" customWidth="1"/>
    <col min="16085" max="16085" width="46.28515625" style="1" customWidth="1"/>
    <col min="16086" max="16086" width="19" style="1" customWidth="1"/>
    <col min="16087" max="16087" width="0" style="1" hidden="1" customWidth="1"/>
    <col min="16088" max="16088" width="17.7109375" style="1" customWidth="1"/>
    <col min="16089" max="16089" width="0" style="1" hidden="1" customWidth="1"/>
    <col min="16090" max="16090" width="22.28515625" style="1" customWidth="1"/>
    <col min="16091" max="16091" width="5.28515625" style="1" customWidth="1"/>
    <col min="16092" max="16092" width="36.28515625" style="1" customWidth="1"/>
    <col min="16093" max="16093" width="5.7109375" style="1" customWidth="1"/>
    <col min="16094" max="16094" width="0" style="1" hidden="1" customWidth="1"/>
    <col min="16095" max="16095" width="20.7109375" style="1" customWidth="1"/>
    <col min="16096" max="16096" width="4.85546875" style="1" customWidth="1"/>
    <col min="16097" max="16097" width="0" style="1" hidden="1" customWidth="1"/>
    <col min="16098" max="16098" width="24.7109375" style="1" customWidth="1"/>
    <col min="16099" max="16099" width="12.28515625" style="1" customWidth="1"/>
    <col min="16100" max="16100" width="0" style="1" hidden="1" customWidth="1"/>
    <col min="16101" max="16101" width="3.42578125" style="1" customWidth="1"/>
    <col min="16102" max="16102" width="0" style="1" hidden="1" customWidth="1"/>
    <col min="16103" max="16103" width="17.7109375" style="1" customWidth="1"/>
    <col min="16104" max="16104" width="3.42578125" style="1" customWidth="1"/>
    <col min="16105" max="16105" width="0" style="1" hidden="1" customWidth="1"/>
    <col min="16106" max="16106" width="23.7109375" style="1" customWidth="1"/>
    <col min="16107" max="16107" width="10" style="1" customWidth="1"/>
    <col min="16108" max="16108" width="0" style="1" hidden="1" customWidth="1"/>
    <col min="16109" max="16110" width="14.7109375" style="1" customWidth="1"/>
    <col min="16111" max="16111" width="12.85546875" style="1" customWidth="1"/>
    <col min="16112" max="16112" width="3.28515625" style="1" customWidth="1"/>
    <col min="16113" max="16113" width="30.28515625" style="1" customWidth="1"/>
    <col min="16114" max="16114" width="5" style="1" customWidth="1"/>
    <col min="16115" max="16115" width="0" style="1" hidden="1" customWidth="1"/>
    <col min="16116" max="16116" width="14.28515625" style="1" customWidth="1"/>
    <col min="16117" max="16117" width="5.7109375" style="1" customWidth="1"/>
    <col min="16118" max="16118" width="0" style="1" hidden="1" customWidth="1"/>
    <col min="16119" max="16119" width="17.28515625" style="1" customWidth="1"/>
    <col min="16120" max="16120" width="12.7109375" style="1" customWidth="1"/>
    <col min="16121" max="16121" width="0" style="1" hidden="1" customWidth="1"/>
    <col min="16122" max="16122" width="5.28515625" style="1" customWidth="1"/>
    <col min="16123" max="16123" width="0" style="1" hidden="1" customWidth="1"/>
    <col min="16124" max="16124" width="17" style="1" customWidth="1"/>
    <col min="16125" max="16125" width="6.28515625" style="1" customWidth="1"/>
    <col min="16126" max="16126" width="0" style="1" hidden="1" customWidth="1"/>
    <col min="16127" max="16127" width="14.28515625" style="1" customWidth="1"/>
    <col min="16128" max="16128" width="7.5703125" style="1" customWidth="1"/>
    <col min="16129" max="16129" width="0" style="1" hidden="1" customWidth="1"/>
    <col min="16130" max="16131" width="14.28515625" style="1" customWidth="1"/>
    <col min="16132" max="16132" width="20.85546875" style="1" customWidth="1"/>
    <col min="16133" max="16133" width="14.42578125" style="1" customWidth="1"/>
    <col min="16134" max="16134" width="15" style="1" customWidth="1"/>
    <col min="16135" max="16135" width="2.7109375" style="1" customWidth="1"/>
    <col min="16136" max="16136" width="11.7109375" style="1" customWidth="1"/>
    <col min="16137" max="16137" width="11.5703125" style="1" customWidth="1"/>
    <col min="16138" max="16138" width="2.28515625" style="1" customWidth="1"/>
    <col min="16139" max="16139" width="41" style="1" customWidth="1"/>
    <col min="16140" max="16140" width="14.28515625" style="1" customWidth="1"/>
    <col min="16141" max="16142" width="11.5703125" style="1" customWidth="1"/>
    <col min="16143" max="16143" width="21.85546875" style="1" customWidth="1"/>
    <col min="16144" max="16337" width="11.5703125" style="1"/>
    <col min="16338" max="16384" width="11.5703125" style="1" customWidth="1"/>
  </cols>
  <sheetData>
    <row r="1" spans="1:51"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809"/>
      <c r="AW1" s="809"/>
      <c r="AX1" s="641" t="s">
        <v>1331</v>
      </c>
      <c r="AY1" s="641" t="s">
        <v>1332</v>
      </c>
    </row>
    <row r="2" spans="1:51"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c r="AU2" s="811"/>
      <c r="AV2" s="811"/>
      <c r="AW2" s="811"/>
    </row>
    <row r="3" spans="1:51"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637"/>
      <c r="AT3" s="638"/>
      <c r="AU3" s="747"/>
      <c r="AV3" s="488"/>
      <c r="AW3" s="488"/>
    </row>
    <row r="4" spans="1:51" s="15" customFormat="1" ht="53.25" customHeight="1" x14ac:dyDescent="0.25">
      <c r="A4" s="1000" t="s">
        <v>51</v>
      </c>
      <c r="B4" s="997" t="s">
        <v>94</v>
      </c>
      <c r="C4" s="997" t="s">
        <v>58</v>
      </c>
      <c r="D4" s="997" t="s">
        <v>79</v>
      </c>
      <c r="E4" s="997" t="s">
        <v>80</v>
      </c>
      <c r="F4" s="1018" t="s">
        <v>976</v>
      </c>
      <c r="G4" s="1018" t="s">
        <v>395</v>
      </c>
      <c r="H4" s="997" t="s">
        <v>396</v>
      </c>
      <c r="I4" s="1018" t="s">
        <v>397</v>
      </c>
      <c r="J4" s="997" t="s">
        <v>89</v>
      </c>
      <c r="K4" s="997">
        <v>0</v>
      </c>
      <c r="L4" s="991">
        <f>IF(J4="Diaria",+(K4/360),IF(J4="Mensual",+(K4/12),IF(J4="Bimestral",+(K4/6),IF(J4="Trimestral",+(K4/4),IF(J4="Semestral",+(K4/2),IF(J4="Anual",+(K4/1),""))))))</f>
        <v>0</v>
      </c>
      <c r="M4" s="997" t="s">
        <v>30</v>
      </c>
      <c r="N4" s="72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997" t="s">
        <v>73</v>
      </c>
      <c r="P4" s="72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997" t="s">
        <v>73</v>
      </c>
      <c r="R4" s="72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03" t="s">
        <v>93</v>
      </c>
      <c r="T4" s="1003" t="s">
        <v>45</v>
      </c>
      <c r="U4" s="990">
        <f>+MAX(N4,P4,R4)</f>
        <v>0.2</v>
      </c>
      <c r="V4" s="896" t="str">
        <f>IF(L4&lt;=20%,"Muy baja",IF(L4&lt;=40%,"Baja",IF(L4&lt;=60%,"Media",IF(L4&lt;=80%,"Alta",IF(L4&lt;=100%,"Muy alta",IF(L4&gt;=100%,"Muy alta",""))))))</f>
        <v>Muy baja</v>
      </c>
      <c r="W4" s="742">
        <f>+IFERROR(VLOOKUP(V4,Fórmula!$F$1:$G$6,2,FALSE),"")</f>
        <v>0.2</v>
      </c>
      <c r="X4" s="897" t="s">
        <v>56</v>
      </c>
      <c r="Y4" s="723">
        <f>+IFERROR(VLOOKUP(X4,Fórmula!$H$1:$I$6,2,FALSE),"")</f>
        <v>0.6</v>
      </c>
      <c r="Z4" s="897" t="s">
        <v>56</v>
      </c>
      <c r="AA4" s="891">
        <f>IF(Z4="Bajo",25%,IF(Z4="Moderado",50%,IF(Z4="Alto",75%,IF(Z4="Extremo",100%,""))))</f>
        <v>0.5</v>
      </c>
      <c r="AB4" s="991" t="s">
        <v>398</v>
      </c>
      <c r="AC4" s="812"/>
      <c r="AD4" s="324" t="s">
        <v>5</v>
      </c>
      <c r="AE4" s="127" t="s">
        <v>200</v>
      </c>
      <c r="AF4" s="324" t="s">
        <v>201</v>
      </c>
      <c r="AG4" s="324" t="s">
        <v>200</v>
      </c>
      <c r="AH4" s="812"/>
      <c r="AI4" s="324" t="s">
        <v>202</v>
      </c>
      <c r="AJ4" s="812" t="s">
        <v>7</v>
      </c>
      <c r="AK4" s="812"/>
      <c r="AL4" s="813"/>
      <c r="AM4" s="813"/>
      <c r="AN4" s="813"/>
      <c r="AO4" s="814"/>
      <c r="AP4" s="753"/>
      <c r="AQ4" s="747"/>
      <c r="AR4" s="747"/>
      <c r="AS4" s="897" t="str">
        <f>+IF(C4="Corrupción","Moderado",IF(AR9&lt;=25%,"Bajo",IF(AR9&lt;=50%,"Moderado",IF(AR9&lt;=75%,"Alto",IF(AR9&gt;75%,"Extremo","")))))</f>
        <v>Moderado</v>
      </c>
      <c r="AT4" s="994" t="s">
        <v>59</v>
      </c>
      <c r="AU4" s="747"/>
      <c r="AV4" s="314" t="s">
        <v>206</v>
      </c>
      <c r="AW4" s="314" t="s">
        <v>546</v>
      </c>
    </row>
    <row r="5" spans="1:51" ht="225" x14ac:dyDescent="0.25">
      <c r="A5" s="1001"/>
      <c r="B5" s="998"/>
      <c r="C5" s="998"/>
      <c r="D5" s="998"/>
      <c r="E5" s="998"/>
      <c r="F5" s="1019"/>
      <c r="G5" s="1019"/>
      <c r="H5" s="998"/>
      <c r="I5" s="1019"/>
      <c r="J5" s="998"/>
      <c r="K5" s="998"/>
      <c r="L5" s="992"/>
      <c r="M5" s="998"/>
      <c r="N5" s="729"/>
      <c r="O5" s="998"/>
      <c r="P5" s="729"/>
      <c r="Q5" s="998"/>
      <c r="R5" s="729"/>
      <c r="S5" s="1004"/>
      <c r="T5" s="1004"/>
      <c r="U5" s="990"/>
      <c r="V5" s="961"/>
      <c r="W5" s="742"/>
      <c r="X5" s="800"/>
      <c r="Y5" s="723"/>
      <c r="Z5" s="800"/>
      <c r="AA5" s="952"/>
      <c r="AB5" s="992"/>
      <c r="AC5" s="495" t="s">
        <v>409</v>
      </c>
      <c r="AD5" s="396" t="s">
        <v>57</v>
      </c>
      <c r="AE5" s="497">
        <f t="shared" ref="AE5:AE15" si="0">IF(AD5="Preventivo",25%,IF(AD5="Detectivo",15%,IF(AD5="Correctivo",10%,"")))</f>
        <v>0.25</v>
      </c>
      <c r="AF5" s="290" t="s">
        <v>216</v>
      </c>
      <c r="AG5" s="497">
        <f t="shared" ref="AG5:AG9" si="1">IF(AF5="Manual",15%,IF(AF5="Automático",25%,""))</f>
        <v>0.15</v>
      </c>
      <c r="AH5" s="497">
        <f t="shared" ref="AH5:AH15" si="2">+AG5+AE5</f>
        <v>0.4</v>
      </c>
      <c r="AI5" s="299" t="s">
        <v>24</v>
      </c>
      <c r="AJ5" s="290" t="s">
        <v>412</v>
      </c>
      <c r="AK5" s="290" t="s">
        <v>25</v>
      </c>
      <c r="AL5" s="290" t="s">
        <v>99</v>
      </c>
      <c r="AM5" s="290" t="s">
        <v>413</v>
      </c>
      <c r="AN5" s="290" t="s">
        <v>223</v>
      </c>
      <c r="AO5" s="290" t="s">
        <v>414</v>
      </c>
      <c r="AP5" s="290" t="s">
        <v>225</v>
      </c>
      <c r="AQ5" s="290">
        <f>+AR4*AH5</f>
        <v>0</v>
      </c>
      <c r="AR5" s="498">
        <f>+AR4-AQ5</f>
        <v>0</v>
      </c>
      <c r="AS5" s="800"/>
      <c r="AT5" s="995"/>
      <c r="AU5" s="502">
        <v>2</v>
      </c>
      <c r="AV5" s="500" t="s">
        <v>415</v>
      </c>
      <c r="AW5" s="501" t="s">
        <v>416</v>
      </c>
    </row>
    <row r="6" spans="1:51" ht="120" x14ac:dyDescent="0.25">
      <c r="A6" s="1001"/>
      <c r="B6" s="998"/>
      <c r="C6" s="998"/>
      <c r="D6" s="998"/>
      <c r="E6" s="998"/>
      <c r="F6" s="1019"/>
      <c r="G6" s="1019"/>
      <c r="H6" s="998"/>
      <c r="I6" s="1019"/>
      <c r="J6" s="998"/>
      <c r="K6" s="998"/>
      <c r="L6" s="992"/>
      <c r="M6" s="998"/>
      <c r="N6" s="729"/>
      <c r="O6" s="998"/>
      <c r="P6" s="729"/>
      <c r="Q6" s="998"/>
      <c r="R6" s="729"/>
      <c r="S6" s="1004"/>
      <c r="T6" s="1004"/>
      <c r="U6" s="990"/>
      <c r="V6" s="961"/>
      <c r="W6" s="742"/>
      <c r="X6" s="800"/>
      <c r="Y6" s="723"/>
      <c r="Z6" s="800"/>
      <c r="AA6" s="952"/>
      <c r="AB6" s="992"/>
      <c r="AC6" s="495" t="s">
        <v>418</v>
      </c>
      <c r="AD6" s="396" t="s">
        <v>57</v>
      </c>
      <c r="AE6" s="497">
        <f t="shared" si="0"/>
        <v>0.25</v>
      </c>
      <c r="AF6" s="290" t="s">
        <v>216</v>
      </c>
      <c r="AG6" s="497">
        <f t="shared" si="1"/>
        <v>0.15</v>
      </c>
      <c r="AH6" s="497">
        <f t="shared" si="2"/>
        <v>0.4</v>
      </c>
      <c r="AI6" s="299" t="s">
        <v>24</v>
      </c>
      <c r="AJ6" s="290" t="s">
        <v>421</v>
      </c>
      <c r="AK6" s="290" t="s">
        <v>42</v>
      </c>
      <c r="AL6" s="290" t="s">
        <v>422</v>
      </c>
      <c r="AM6" s="290" t="s">
        <v>423</v>
      </c>
      <c r="AN6" s="290" t="s">
        <v>223</v>
      </c>
      <c r="AO6" s="290" t="s">
        <v>414</v>
      </c>
      <c r="AP6" s="290" t="s">
        <v>225</v>
      </c>
      <c r="AQ6" s="290">
        <f>+AR5*AH6</f>
        <v>0</v>
      </c>
      <c r="AR6" s="498">
        <f>+AR5-AQ6</f>
        <v>0</v>
      </c>
      <c r="AS6" s="800"/>
      <c r="AT6" s="995"/>
      <c r="AU6" s="502">
        <v>3</v>
      </c>
      <c r="AV6" s="33"/>
      <c r="AW6" s="290" t="s">
        <v>414</v>
      </c>
    </row>
    <row r="7" spans="1:51" ht="179.25" customHeight="1" x14ac:dyDescent="0.25">
      <c r="A7" s="1001"/>
      <c r="B7" s="998"/>
      <c r="C7" s="998"/>
      <c r="D7" s="998"/>
      <c r="E7" s="998"/>
      <c r="F7" s="1019"/>
      <c r="G7" s="1019"/>
      <c r="H7" s="998"/>
      <c r="I7" s="1019"/>
      <c r="J7" s="998"/>
      <c r="K7" s="998"/>
      <c r="L7" s="992"/>
      <c r="M7" s="998"/>
      <c r="N7" s="729"/>
      <c r="O7" s="998"/>
      <c r="P7" s="729"/>
      <c r="Q7" s="998"/>
      <c r="R7" s="729"/>
      <c r="S7" s="1004"/>
      <c r="T7" s="1004"/>
      <c r="U7" s="990"/>
      <c r="V7" s="961"/>
      <c r="W7" s="742"/>
      <c r="X7" s="800"/>
      <c r="Y7" s="723"/>
      <c r="Z7" s="800"/>
      <c r="AA7" s="952"/>
      <c r="AB7" s="992"/>
      <c r="AC7" s="495" t="s">
        <v>977</v>
      </c>
      <c r="AD7" s="396" t="s">
        <v>57</v>
      </c>
      <c r="AE7" s="497">
        <f t="shared" si="0"/>
        <v>0.25</v>
      </c>
      <c r="AF7" s="290" t="s">
        <v>216</v>
      </c>
      <c r="AG7" s="497">
        <f t="shared" si="1"/>
        <v>0.15</v>
      </c>
      <c r="AH7" s="497">
        <f t="shared" si="2"/>
        <v>0.4</v>
      </c>
      <c r="AI7" s="299" t="s">
        <v>24</v>
      </c>
      <c r="AJ7" s="290" t="s">
        <v>978</v>
      </c>
      <c r="AK7" s="290" t="s">
        <v>25</v>
      </c>
      <c r="AL7" s="290" t="s">
        <v>428</v>
      </c>
      <c r="AM7" s="290" t="s">
        <v>429</v>
      </c>
      <c r="AN7" s="290" t="s">
        <v>223</v>
      </c>
      <c r="AO7" s="290" t="s">
        <v>430</v>
      </c>
      <c r="AP7" s="290" t="s">
        <v>225</v>
      </c>
      <c r="AQ7" s="290">
        <f>+AR6*AH7</f>
        <v>0</v>
      </c>
      <c r="AR7" s="498">
        <f>+AR6-AQ7</f>
        <v>0</v>
      </c>
      <c r="AS7" s="800"/>
      <c r="AT7" s="995"/>
      <c r="AU7" s="502">
        <v>4</v>
      </c>
      <c r="AV7" s="33"/>
      <c r="AW7" s="290" t="s">
        <v>430</v>
      </c>
    </row>
    <row r="8" spans="1:51" ht="157.5" customHeight="1" x14ac:dyDescent="0.25">
      <c r="A8" s="1001"/>
      <c r="B8" s="998"/>
      <c r="C8" s="998"/>
      <c r="D8" s="998"/>
      <c r="E8" s="998"/>
      <c r="F8" s="1019"/>
      <c r="G8" s="1019"/>
      <c r="H8" s="998"/>
      <c r="I8" s="1019"/>
      <c r="J8" s="998"/>
      <c r="K8" s="998"/>
      <c r="L8" s="992"/>
      <c r="M8" s="998"/>
      <c r="N8" s="729"/>
      <c r="O8" s="998"/>
      <c r="P8" s="729"/>
      <c r="Q8" s="998"/>
      <c r="R8" s="729"/>
      <c r="S8" s="1004"/>
      <c r="T8" s="1004"/>
      <c r="U8" s="990"/>
      <c r="V8" s="961"/>
      <c r="W8" s="742"/>
      <c r="X8" s="800"/>
      <c r="Y8" s="723"/>
      <c r="Z8" s="800"/>
      <c r="AA8" s="952"/>
      <c r="AB8" s="992"/>
      <c r="AC8" s="495" t="s">
        <v>979</v>
      </c>
      <c r="AD8" s="396" t="s">
        <v>57</v>
      </c>
      <c r="AE8" s="497">
        <f t="shared" si="0"/>
        <v>0.25</v>
      </c>
      <c r="AF8" s="290" t="s">
        <v>216</v>
      </c>
      <c r="AG8" s="497">
        <f t="shared" si="1"/>
        <v>0.15</v>
      </c>
      <c r="AH8" s="497">
        <f t="shared" si="2"/>
        <v>0.4</v>
      </c>
      <c r="AI8" s="299" t="s">
        <v>24</v>
      </c>
      <c r="AJ8" s="290" t="s">
        <v>402</v>
      </c>
      <c r="AK8" s="290" t="s">
        <v>25</v>
      </c>
      <c r="AL8" s="290" t="s">
        <v>99</v>
      </c>
      <c r="AM8" s="290" t="s">
        <v>434</v>
      </c>
      <c r="AN8" s="290" t="s">
        <v>435</v>
      </c>
      <c r="AO8" s="290" t="s">
        <v>416</v>
      </c>
      <c r="AP8" s="290" t="s">
        <v>225</v>
      </c>
      <c r="AQ8" s="290">
        <f>+AR7*AH8</f>
        <v>0</v>
      </c>
      <c r="AR8" s="498">
        <f>+AR7-AQ8</f>
        <v>0</v>
      </c>
      <c r="AS8" s="800"/>
      <c r="AT8" s="995"/>
      <c r="AU8" s="502">
        <v>5</v>
      </c>
      <c r="AV8" s="33"/>
      <c r="AW8" s="290" t="s">
        <v>416</v>
      </c>
    </row>
    <row r="9" spans="1:51" ht="225" x14ac:dyDescent="0.25">
      <c r="A9" s="1002"/>
      <c r="B9" s="999"/>
      <c r="C9" s="999"/>
      <c r="D9" s="999"/>
      <c r="E9" s="999"/>
      <c r="F9" s="1020"/>
      <c r="G9" s="1020"/>
      <c r="H9" s="999"/>
      <c r="I9" s="1020"/>
      <c r="J9" s="999"/>
      <c r="K9" s="999"/>
      <c r="L9" s="993"/>
      <c r="M9" s="999"/>
      <c r="N9" s="299"/>
      <c r="O9" s="999"/>
      <c r="P9" s="299"/>
      <c r="Q9" s="999"/>
      <c r="R9" s="299"/>
      <c r="S9" s="1005"/>
      <c r="T9" s="1005"/>
      <c r="U9" s="387"/>
      <c r="V9" s="962"/>
      <c r="W9" s="310"/>
      <c r="X9" s="934"/>
      <c r="Y9" s="294"/>
      <c r="Z9" s="934"/>
      <c r="AA9" s="953"/>
      <c r="AB9" s="993"/>
      <c r="AC9" s="495" t="s">
        <v>980</v>
      </c>
      <c r="AD9" s="396" t="s">
        <v>57</v>
      </c>
      <c r="AE9" s="497">
        <f t="shared" ref="AE9" si="3">IF(AD9="Preventivo",25%,IF(AD9="Detectivo",15%,IF(AD9="Correctivo",10%,"")))</f>
        <v>0.25</v>
      </c>
      <c r="AF9" s="290" t="s">
        <v>216</v>
      </c>
      <c r="AG9" s="497">
        <f t="shared" si="1"/>
        <v>0.15</v>
      </c>
      <c r="AH9" s="497">
        <f t="shared" ref="AH9" si="4">+AG9+AE9</f>
        <v>0.4</v>
      </c>
      <c r="AI9" s="299" t="s">
        <v>41</v>
      </c>
      <c r="AJ9" s="290" t="s">
        <v>305</v>
      </c>
      <c r="AK9" s="290"/>
      <c r="AL9" s="290"/>
      <c r="AM9" s="290"/>
      <c r="AN9" s="290"/>
      <c r="AO9" s="290"/>
      <c r="AP9" s="290"/>
      <c r="AQ9" s="290"/>
      <c r="AR9" s="498"/>
      <c r="AS9" s="934"/>
      <c r="AT9" s="996"/>
      <c r="AU9" s="502"/>
      <c r="AV9" s="33" t="s">
        <v>981</v>
      </c>
      <c r="AW9" s="290" t="s">
        <v>416</v>
      </c>
    </row>
    <row r="10" spans="1:51" ht="152.25" customHeight="1" x14ac:dyDescent="0.25">
      <c r="A10" s="1011" t="s">
        <v>51</v>
      </c>
      <c r="B10" s="729" t="s">
        <v>94</v>
      </c>
      <c r="C10" s="729" t="s">
        <v>23</v>
      </c>
      <c r="D10" s="729" t="s">
        <v>79</v>
      </c>
      <c r="E10" s="729" t="s">
        <v>36</v>
      </c>
      <c r="F10" s="1016" t="s">
        <v>982</v>
      </c>
      <c r="G10" s="1013" t="s">
        <v>983</v>
      </c>
      <c r="H10" s="729" t="s">
        <v>984</v>
      </c>
      <c r="I10" s="1017" t="s">
        <v>985</v>
      </c>
      <c r="J10" s="729" t="s">
        <v>89</v>
      </c>
      <c r="K10" s="729">
        <v>0</v>
      </c>
      <c r="L10" s="745">
        <f>IF(J10="Diaria",+(K10/360),IF(J10="Mensual",+(K10/12),IF(J10="Bimestral",+(K10/6),IF(J10="Trimestral",+(K10/4),IF(J10="Semestral",+(K10/2),IF(J10="Anual",+(K10/1),""))))))</f>
        <v>0</v>
      </c>
      <c r="M10" s="729" t="s">
        <v>30</v>
      </c>
      <c r="N10" s="72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29" t="s">
        <v>73</v>
      </c>
      <c r="P10" s="72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29" t="s">
        <v>73</v>
      </c>
      <c r="R10" s="72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990" t="s">
        <v>73</v>
      </c>
      <c r="T10" s="990" t="s">
        <v>73</v>
      </c>
      <c r="U10" s="990">
        <f>+MAX(N10,P10,R10)</f>
        <v>0.2</v>
      </c>
      <c r="V10" s="722" t="str">
        <f>IF(L10&lt;=20%,"Muy baja",IF(L10&lt;=40%,"Baja",IF(L10&lt;=60%,"Media",IF(L10&lt;=80%,"Alta",IF(L10&lt;=100%,"Muy alta",IF(L10&gt;=100%,"Muy alta",""))))))</f>
        <v>Muy baja</v>
      </c>
      <c r="W10" s="742">
        <f>+IFERROR(VLOOKUP(V10,Fórmula!$F$1:$G$6,2,FALSE),"")</f>
        <v>0.2</v>
      </c>
      <c r="X10" s="722" t="str">
        <f>IF(U10=20%,"Leve",IF(U10=40%,"Menor",IF(U10=60%,"Moderado",IF(U10=80%,"Mayor",IF(U10=100%,"Catastrófico","")))))</f>
        <v>Leve</v>
      </c>
      <c r="Y10" s="723">
        <f>+IFERROR(VLOOKUP(X10,Fórmula!$H$1:$I$6,2,FALSE),"")</f>
        <v>0.2</v>
      </c>
      <c r="Z10" s="722" t="str">
        <f>+IFERROR(VLOOKUP(V10&amp;X10,Fórmula!$C$2:$D$26,2,FALSE),"")</f>
        <v>Bajo</v>
      </c>
      <c r="AA10" s="723">
        <f>IF(Z10="Bajo",25%,IF(Z10="Moderado",50%,IF(Z10="Alto",75%,IF(Z10="Extremo",100%,""))))</f>
        <v>0.25</v>
      </c>
      <c r="AB10" s="1015" t="s">
        <v>986</v>
      </c>
      <c r="AC10" s="495" t="s">
        <v>987</v>
      </c>
      <c r="AD10" s="396" t="s">
        <v>57</v>
      </c>
      <c r="AE10" s="497">
        <f t="shared" si="0"/>
        <v>0.25</v>
      </c>
      <c r="AF10" s="290" t="s">
        <v>216</v>
      </c>
      <c r="AG10" s="497">
        <f t="shared" ref="AG10:AG14" si="5">IF(AF10="Manual",15%,IF(AF10="Automático",25%,""))</f>
        <v>0.15</v>
      </c>
      <c r="AH10" s="497">
        <f t="shared" si="2"/>
        <v>0.4</v>
      </c>
      <c r="AI10" s="299" t="s">
        <v>24</v>
      </c>
      <c r="AJ10" s="290" t="s">
        <v>988</v>
      </c>
      <c r="AK10" s="290" t="s">
        <v>42</v>
      </c>
      <c r="AL10" s="290" t="s">
        <v>989</v>
      </c>
      <c r="AM10" s="290" t="s">
        <v>990</v>
      </c>
      <c r="AN10" s="290" t="s">
        <v>223</v>
      </c>
      <c r="AO10" s="290" t="s">
        <v>430</v>
      </c>
      <c r="AP10" s="290" t="s">
        <v>225</v>
      </c>
      <c r="AQ10" s="290">
        <f>+AH10*AA10</f>
        <v>0.1</v>
      </c>
      <c r="AR10" s="498">
        <f>+AA10-AQ10</f>
        <v>0.15</v>
      </c>
      <c r="AS10" s="722" t="str">
        <f>+IF(C10="Corrupción","Moderado",IF(AR12&lt;=25%,"Bajo",IF(AR12&lt;=50%,"Moderado",IF(AR12&lt;=75%,"Alto",IF(AR12&gt;75%,"Extremo","")))))</f>
        <v>Bajo</v>
      </c>
      <c r="AT10" s="989" t="s">
        <v>59</v>
      </c>
      <c r="AU10" s="1014">
        <v>1</v>
      </c>
      <c r="AV10" s="500" t="s">
        <v>991</v>
      </c>
      <c r="AW10" s="501" t="s">
        <v>992</v>
      </c>
    </row>
    <row r="11" spans="1:51" ht="90.75" customHeight="1" x14ac:dyDescent="0.25">
      <c r="A11" s="1011"/>
      <c r="B11" s="729"/>
      <c r="C11" s="729"/>
      <c r="D11" s="729"/>
      <c r="E11" s="729"/>
      <c r="F11" s="1016"/>
      <c r="G11" s="1013"/>
      <c r="H11" s="729"/>
      <c r="I11" s="1017"/>
      <c r="J11" s="729"/>
      <c r="K11" s="729"/>
      <c r="L11" s="745"/>
      <c r="M11" s="729"/>
      <c r="N11" s="729"/>
      <c r="O11" s="729"/>
      <c r="P11" s="729"/>
      <c r="Q11" s="729"/>
      <c r="R11" s="729"/>
      <c r="S11" s="990"/>
      <c r="T11" s="990"/>
      <c r="U11" s="990"/>
      <c r="V11" s="722"/>
      <c r="W11" s="742"/>
      <c r="X11" s="722"/>
      <c r="Y11" s="723"/>
      <c r="Z11" s="722"/>
      <c r="AA11" s="723"/>
      <c r="AB11" s="1015"/>
      <c r="AC11" s="495" t="s">
        <v>993</v>
      </c>
      <c r="AD11" s="396" t="s">
        <v>57</v>
      </c>
      <c r="AE11" s="497">
        <f t="shared" si="0"/>
        <v>0.25</v>
      </c>
      <c r="AF11" s="290" t="s">
        <v>216</v>
      </c>
      <c r="AG11" s="497">
        <f t="shared" si="5"/>
        <v>0.15</v>
      </c>
      <c r="AH11" s="497">
        <f t="shared" si="2"/>
        <v>0.4</v>
      </c>
      <c r="AI11" s="299" t="s">
        <v>24</v>
      </c>
      <c r="AJ11" s="290" t="s">
        <v>994</v>
      </c>
      <c r="AK11" s="290" t="s">
        <v>25</v>
      </c>
      <c r="AL11" s="290" t="s">
        <v>95</v>
      </c>
      <c r="AM11" s="290" t="s">
        <v>995</v>
      </c>
      <c r="AN11" s="290" t="s">
        <v>223</v>
      </c>
      <c r="AO11" s="290" t="s">
        <v>996</v>
      </c>
      <c r="AP11" s="290" t="s">
        <v>225</v>
      </c>
      <c r="AQ11" s="290">
        <f>+AR10*AH11</f>
        <v>0.06</v>
      </c>
      <c r="AR11" s="498">
        <f>+AR10-AQ11</f>
        <v>0.09</v>
      </c>
      <c r="AS11" s="722"/>
      <c r="AT11" s="989"/>
      <c r="AU11" s="1014"/>
      <c r="AV11" s="500"/>
      <c r="AW11" s="501" t="s">
        <v>992</v>
      </c>
    </row>
    <row r="12" spans="1:51" ht="84" customHeight="1" x14ac:dyDescent="0.25">
      <c r="A12" s="1011"/>
      <c r="B12" s="729"/>
      <c r="C12" s="729"/>
      <c r="D12" s="729"/>
      <c r="E12" s="729"/>
      <c r="F12" s="1016"/>
      <c r="G12" s="1013"/>
      <c r="H12" s="729"/>
      <c r="I12" s="1017"/>
      <c r="J12" s="729"/>
      <c r="K12" s="729"/>
      <c r="L12" s="745"/>
      <c r="M12" s="729"/>
      <c r="N12" s="729"/>
      <c r="O12" s="729"/>
      <c r="P12" s="729"/>
      <c r="Q12" s="729"/>
      <c r="R12" s="729"/>
      <c r="S12" s="990"/>
      <c r="T12" s="990"/>
      <c r="U12" s="990"/>
      <c r="V12" s="722"/>
      <c r="W12" s="742"/>
      <c r="X12" s="722"/>
      <c r="Y12" s="723"/>
      <c r="Z12" s="722"/>
      <c r="AA12" s="723"/>
      <c r="AB12" s="1015"/>
      <c r="AC12" s="495" t="s">
        <v>997</v>
      </c>
      <c r="AD12" s="396" t="s">
        <v>57</v>
      </c>
      <c r="AE12" s="497">
        <f t="shared" si="0"/>
        <v>0.25</v>
      </c>
      <c r="AF12" s="290" t="s">
        <v>216</v>
      </c>
      <c r="AG12" s="497">
        <f t="shared" si="5"/>
        <v>0.15</v>
      </c>
      <c r="AH12" s="497">
        <f t="shared" si="2"/>
        <v>0.4</v>
      </c>
      <c r="AI12" s="299" t="s">
        <v>41</v>
      </c>
      <c r="AJ12" s="290"/>
      <c r="AK12" s="290" t="s">
        <v>25</v>
      </c>
      <c r="AL12" s="290" t="s">
        <v>89</v>
      </c>
      <c r="AM12" s="290" t="s">
        <v>998</v>
      </c>
      <c r="AN12" s="290" t="s">
        <v>223</v>
      </c>
      <c r="AO12" s="290" t="s">
        <v>414</v>
      </c>
      <c r="AP12" s="290" t="s">
        <v>225</v>
      </c>
      <c r="AQ12" s="290">
        <f>+AR11*AH12</f>
        <v>3.5999999999999997E-2</v>
      </c>
      <c r="AR12" s="498">
        <f>+AR11-AQ12</f>
        <v>5.3999999999999999E-2</v>
      </c>
      <c r="AS12" s="722"/>
      <c r="AT12" s="989"/>
      <c r="AU12" s="502">
        <v>2</v>
      </c>
      <c r="AV12" s="500"/>
      <c r="AW12" s="290" t="s">
        <v>414</v>
      </c>
    </row>
    <row r="13" spans="1:51" ht="143.25" customHeight="1" x14ac:dyDescent="0.25">
      <c r="A13" s="1011" t="s">
        <v>51</v>
      </c>
      <c r="B13" s="729" t="s">
        <v>94</v>
      </c>
      <c r="C13" s="729" t="s">
        <v>58</v>
      </c>
      <c r="D13" s="729" t="s">
        <v>79</v>
      </c>
      <c r="E13" s="729" t="s">
        <v>80</v>
      </c>
      <c r="F13" s="1021" t="s">
        <v>436</v>
      </c>
      <c r="G13" s="1022" t="s">
        <v>437</v>
      </c>
      <c r="H13" s="729" t="s">
        <v>438</v>
      </c>
      <c r="I13" s="1021" t="s">
        <v>439</v>
      </c>
      <c r="J13" s="729" t="s">
        <v>66</v>
      </c>
      <c r="K13" s="729">
        <v>2</v>
      </c>
      <c r="L13" s="745">
        <f>IF(J13="Diaria",+(K13/360),IF(J13="Mensual",+(K13/12),IF(J13="Bimestral",+(K13/6),IF(J13="Trimestral",+(K13/4),IF(J13="Semestral",+(K13/2),IF(J13="Anual",+(K13/1),""))))))</f>
        <v>0.16666666666666666</v>
      </c>
      <c r="M13" s="729" t="s">
        <v>30</v>
      </c>
      <c r="N13" s="729">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29" t="s">
        <v>48</v>
      </c>
      <c r="P13" s="729">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0.4</v>
      </c>
      <c r="Q13" s="729" t="s">
        <v>73</v>
      </c>
      <c r="R13" s="729">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990" t="s">
        <v>60</v>
      </c>
      <c r="T13" s="990" t="s">
        <v>73</v>
      </c>
      <c r="U13" s="990">
        <f>+MAX(N13,P13,R13)</f>
        <v>0.4</v>
      </c>
      <c r="V13" s="722" t="str">
        <f>IF(L13&lt;=20%,"Muy baja",IF(L13&lt;=40%,"Baja",IF(L13&lt;=60%,"Media",IF(L13&lt;=80%,"Alta",IF(L13&lt;=100%,"Muy alta",IF(L13&gt;=100%,"Muy alta",""))))))</f>
        <v>Muy baja</v>
      </c>
      <c r="W13" s="723">
        <f>+IFERROR(VLOOKUP(V13,Fórmula!$F$1:$G$6,2,FALSE),"")</f>
        <v>0.2</v>
      </c>
      <c r="X13" s="724" t="s">
        <v>56</v>
      </c>
      <c r="Y13" s="723">
        <f>+IFERROR(VLOOKUP(X13,Fórmula!$H$1:$I$6,2,FALSE),"")</f>
        <v>0.6</v>
      </c>
      <c r="Z13" s="724" t="s">
        <v>56</v>
      </c>
      <c r="AA13" s="723">
        <f>IF(Z13="Bajo",25%,IF(Z13="Moderado",50%,IF(Z13="Alto",75%,IF(Z13="Extremo",100%,""))))</f>
        <v>0.5</v>
      </c>
      <c r="AB13" s="1015" t="s">
        <v>440</v>
      </c>
      <c r="AC13" s="496" t="s">
        <v>999</v>
      </c>
      <c r="AD13" s="396" t="s">
        <v>57</v>
      </c>
      <c r="AE13" s="497">
        <f t="shared" si="0"/>
        <v>0.25</v>
      </c>
      <c r="AF13" s="290" t="s">
        <v>216</v>
      </c>
      <c r="AG13" s="497">
        <f t="shared" si="5"/>
        <v>0.15</v>
      </c>
      <c r="AH13" s="497">
        <f t="shared" si="2"/>
        <v>0.4</v>
      </c>
      <c r="AI13" s="299" t="s">
        <v>24</v>
      </c>
      <c r="AJ13" s="290" t="s">
        <v>444</v>
      </c>
      <c r="AK13" s="290" t="s">
        <v>25</v>
      </c>
      <c r="AL13" s="290" t="s">
        <v>66</v>
      </c>
      <c r="AM13" s="290" t="s">
        <v>445</v>
      </c>
      <c r="AN13" s="290" t="s">
        <v>223</v>
      </c>
      <c r="AO13" s="290" t="s">
        <v>446</v>
      </c>
      <c r="AP13" s="290" t="s">
        <v>225</v>
      </c>
      <c r="AQ13" s="290">
        <f>+AH13*AA13</f>
        <v>0.2</v>
      </c>
      <c r="AR13" s="498">
        <f>+AA13-AQ13</f>
        <v>0.3</v>
      </c>
      <c r="AS13" s="724" t="str">
        <f>+IF(C13="Corrupción","Moderado",IF(AR14&lt;=25%,"Bajo",IF(AR14&lt;=50%,"Moderado",IF(AR14&lt;=75%,"Alto",IF(AR14&gt;75%,"Extremo","")))))</f>
        <v>Moderado</v>
      </c>
      <c r="AT13" s="989" t="s">
        <v>59</v>
      </c>
      <c r="AU13" s="499">
        <v>1</v>
      </c>
      <c r="AV13" s="290" t="s">
        <v>447</v>
      </c>
      <c r="AW13" s="299" t="s">
        <v>285</v>
      </c>
    </row>
    <row r="14" spans="1:51" ht="148.5" customHeight="1" x14ac:dyDescent="0.25">
      <c r="A14" s="1011"/>
      <c r="B14" s="729"/>
      <c r="C14" s="729"/>
      <c r="D14" s="729"/>
      <c r="E14" s="729"/>
      <c r="F14" s="1021"/>
      <c r="G14" s="1022"/>
      <c r="H14" s="729"/>
      <c r="I14" s="1021"/>
      <c r="J14" s="729"/>
      <c r="K14" s="729"/>
      <c r="L14" s="745"/>
      <c r="M14" s="729"/>
      <c r="N14" s="729"/>
      <c r="O14" s="729"/>
      <c r="P14" s="729"/>
      <c r="Q14" s="729"/>
      <c r="R14" s="729"/>
      <c r="S14" s="990"/>
      <c r="T14" s="990"/>
      <c r="U14" s="990"/>
      <c r="V14" s="722"/>
      <c r="W14" s="723"/>
      <c r="X14" s="724"/>
      <c r="Y14" s="723"/>
      <c r="Z14" s="724"/>
      <c r="AA14" s="723"/>
      <c r="AB14" s="1015"/>
      <c r="AC14" s="496" t="s">
        <v>1000</v>
      </c>
      <c r="AD14" s="396" t="s">
        <v>57</v>
      </c>
      <c r="AE14" s="497">
        <f t="shared" si="0"/>
        <v>0.25</v>
      </c>
      <c r="AF14" s="290" t="s">
        <v>216</v>
      </c>
      <c r="AG14" s="497">
        <f t="shared" si="5"/>
        <v>0.15</v>
      </c>
      <c r="AH14" s="497">
        <f t="shared" si="2"/>
        <v>0.4</v>
      </c>
      <c r="AI14" s="299" t="s">
        <v>24</v>
      </c>
      <c r="AJ14" s="290" t="s">
        <v>451</v>
      </c>
      <c r="AK14" s="290" t="s">
        <v>25</v>
      </c>
      <c r="AL14" s="290" t="s">
        <v>99</v>
      </c>
      <c r="AM14" s="290" t="s">
        <v>452</v>
      </c>
      <c r="AN14" s="290" t="s">
        <v>223</v>
      </c>
      <c r="AO14" s="290" t="s">
        <v>285</v>
      </c>
      <c r="AP14" s="290" t="s">
        <v>225</v>
      </c>
      <c r="AQ14" s="290">
        <f>+AR13*AH14</f>
        <v>0.12</v>
      </c>
      <c r="AR14" s="498">
        <f>+AR13-AQ14</f>
        <v>0.18</v>
      </c>
      <c r="AS14" s="724"/>
      <c r="AT14" s="989"/>
      <c r="AU14" s="502">
        <v>2</v>
      </c>
      <c r="AV14" s="396" t="s">
        <v>453</v>
      </c>
      <c r="AW14" s="299" t="s">
        <v>285</v>
      </c>
    </row>
    <row r="15" spans="1:51" ht="185.25" customHeight="1" x14ac:dyDescent="0.25">
      <c r="A15" s="1011" t="s">
        <v>51</v>
      </c>
      <c r="B15" s="729" t="s">
        <v>94</v>
      </c>
      <c r="C15" s="729" t="s">
        <v>1212</v>
      </c>
      <c r="D15" s="729" t="s">
        <v>12</v>
      </c>
      <c r="E15" s="729" t="s">
        <v>36</v>
      </c>
      <c r="F15" s="1013" t="s">
        <v>1001</v>
      </c>
      <c r="G15" s="1013" t="s">
        <v>1305</v>
      </c>
      <c r="H15" s="1013" t="s">
        <v>1002</v>
      </c>
      <c r="I15" s="1013" t="s">
        <v>1003</v>
      </c>
      <c r="J15" s="729" t="s">
        <v>66</v>
      </c>
      <c r="K15" s="729">
        <v>0</v>
      </c>
      <c r="L15" s="745">
        <f>IF(J15="Diaria",+(K15/360),IF(J15="Mensual",+(K15/12),IF(J15="Bimestral",+(K15/6),IF(J15="Trimestral",+(K15/4),IF(J15="Semestral",+(K15/2),IF(J15="Anual",+(K15/1),""))))))</f>
        <v>0</v>
      </c>
      <c r="M15" s="729" t="s">
        <v>30</v>
      </c>
      <c r="N15" s="729">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729" t="s">
        <v>31</v>
      </c>
      <c r="P15" s="729">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729" t="s">
        <v>73</v>
      </c>
      <c r="R15" s="729">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90" t="s">
        <v>73</v>
      </c>
      <c r="T15" s="990" t="s">
        <v>73</v>
      </c>
      <c r="U15" s="990">
        <f>+MAX(N15,P15,R15)</f>
        <v>0.2</v>
      </c>
      <c r="V15" s="722" t="str">
        <f>IF(L15&lt;=20%,"Muy baja",IF(L15&lt;=40%,"Baja",IF(L15&lt;=60%,"Media",IF(L15&lt;=80%,"Alta",IF(L15&lt;=100%,"Muy alta",IF(L15&gt;=100%,"Muy alta",""))))))</f>
        <v>Muy baja</v>
      </c>
      <c r="W15" s="742">
        <f>+IFERROR(VLOOKUP(V15,Fórmula!$F$1:$G$6,2,FALSE),"")</f>
        <v>0.2</v>
      </c>
      <c r="X15" s="722" t="str">
        <f>IF(U15=20%,"Leve",IF(U15=40%,"Menor",IF(U15=60%,"Moderado",IF(U15=80%,"Mayor",IF(U15=100%,"Catastrófico","")))))</f>
        <v>Leve</v>
      </c>
      <c r="Y15" s="742">
        <f>+IFERROR(VLOOKUP(X15,Fórmula!$H$1:$I$6,2,FALSE),"")</f>
        <v>0.2</v>
      </c>
      <c r="Z15" s="722" t="str">
        <f>+IFERROR(VLOOKUP(V15&amp;X15,Fórmula!$C$2:$D$26,2,FALSE),"")</f>
        <v>Bajo</v>
      </c>
      <c r="AA15" s="723">
        <f>IF(Z15="Bajo",25%,IF(Z15="Moderado",50%,IF(Z15="Alto",75%,IF(Z15="Extremo",100%,""))))</f>
        <v>0.25</v>
      </c>
      <c r="AB15" s="1015" t="s">
        <v>1004</v>
      </c>
      <c r="AC15" s="271" t="s">
        <v>1005</v>
      </c>
      <c r="AD15" s="396" t="s">
        <v>57</v>
      </c>
      <c r="AE15" s="497">
        <f t="shared" si="0"/>
        <v>0.25</v>
      </c>
      <c r="AF15" s="290" t="s">
        <v>216</v>
      </c>
      <c r="AG15" s="497">
        <f>IF(AF15="Manual",15%,IF(AF15="Automático",25%,""))</f>
        <v>0.15</v>
      </c>
      <c r="AH15" s="497">
        <f t="shared" si="2"/>
        <v>0.4</v>
      </c>
      <c r="AI15" s="299" t="s">
        <v>24</v>
      </c>
      <c r="AJ15" s="83" t="s">
        <v>1006</v>
      </c>
      <c r="AK15" s="290" t="s">
        <v>42</v>
      </c>
      <c r="AL15" s="290" t="s">
        <v>1007</v>
      </c>
      <c r="AM15" s="290" t="s">
        <v>1008</v>
      </c>
      <c r="AN15" s="290" t="s">
        <v>223</v>
      </c>
      <c r="AO15" s="290" t="s">
        <v>1009</v>
      </c>
      <c r="AP15" s="290" t="s">
        <v>225</v>
      </c>
      <c r="AQ15" s="290">
        <f>+AH15*AA15</f>
        <v>0.1</v>
      </c>
      <c r="AR15" s="498">
        <f>+AA15-AQ15</f>
        <v>0.15</v>
      </c>
      <c r="AS15" s="722" t="str">
        <f>+IF(C15="Corrupción","Moderado",IF(AR16&lt;=25%,"Bajo",IF(AR16&lt;=50%,"Moderado",IF(AR16&lt;=75%,"Alto",IF(AR16&gt;75%,"Extremo","")))))</f>
        <v>Bajo</v>
      </c>
      <c r="AT15" s="989" t="s">
        <v>59</v>
      </c>
      <c r="AU15" s="151"/>
      <c r="AV15" s="84"/>
      <c r="AW15" s="364" t="s">
        <v>285</v>
      </c>
    </row>
    <row r="16" spans="1:51" ht="175.5" customHeight="1" thickBot="1" x14ac:dyDescent="0.3">
      <c r="A16" s="1012"/>
      <c r="B16" s="1009"/>
      <c r="C16" s="1009"/>
      <c r="D16" s="1009"/>
      <c r="E16" s="1009"/>
      <c r="F16" s="712"/>
      <c r="G16" s="712"/>
      <c r="H16" s="712"/>
      <c r="I16" s="712"/>
      <c r="J16" s="1009"/>
      <c r="K16" s="1009"/>
      <c r="L16" s="1010"/>
      <c r="M16" s="1009"/>
      <c r="N16" s="1009"/>
      <c r="O16" s="1009"/>
      <c r="P16" s="1009"/>
      <c r="Q16" s="1009"/>
      <c r="R16" s="1009"/>
      <c r="S16" s="1007"/>
      <c r="T16" s="1007"/>
      <c r="U16" s="1007"/>
      <c r="V16" s="771"/>
      <c r="W16" s="1008"/>
      <c r="X16" s="771"/>
      <c r="Y16" s="1008"/>
      <c r="Z16" s="771"/>
      <c r="AA16" s="690"/>
      <c r="AB16" s="1023"/>
      <c r="AC16" s="496" t="s">
        <v>1010</v>
      </c>
      <c r="AD16" s="396" t="s">
        <v>57</v>
      </c>
      <c r="AE16" s="497">
        <f t="shared" ref="AE16" si="6">IF(AD16="Preventivo",25%,IF(AD16="Detectivo",15%,IF(AD16="Correctivo",10%,"")))</f>
        <v>0.25</v>
      </c>
      <c r="AF16" s="290" t="s">
        <v>216</v>
      </c>
      <c r="AG16" s="497">
        <f t="shared" ref="AG16" si="7">IF(AF16="Manual",15%,IF(AF16="Automático",25%,""))</f>
        <v>0.15</v>
      </c>
      <c r="AH16" s="497">
        <f t="shared" ref="AH16" si="8">+AG16+AE16</f>
        <v>0.4</v>
      </c>
      <c r="AI16" s="299" t="s">
        <v>24</v>
      </c>
      <c r="AJ16" s="290" t="s">
        <v>451</v>
      </c>
      <c r="AK16" s="290" t="s">
        <v>25</v>
      </c>
      <c r="AL16" s="290" t="s">
        <v>99</v>
      </c>
      <c r="AM16" s="290" t="s">
        <v>452</v>
      </c>
      <c r="AN16" s="290" t="s">
        <v>223</v>
      </c>
      <c r="AO16" s="290" t="s">
        <v>285</v>
      </c>
      <c r="AP16" s="290" t="s">
        <v>225</v>
      </c>
      <c r="AQ16" s="415">
        <f>+AR15*AH16</f>
        <v>0.06</v>
      </c>
      <c r="AR16" s="503">
        <f>+AR15-AQ16</f>
        <v>0.09</v>
      </c>
      <c r="AS16" s="771"/>
      <c r="AT16" s="1006"/>
      <c r="AU16" s="504"/>
      <c r="AV16" s="505" t="s">
        <v>453</v>
      </c>
      <c r="AW16" s="299" t="s">
        <v>285</v>
      </c>
    </row>
    <row r="17" spans="1:49" ht="360.75" thickBot="1" x14ac:dyDescent="0.3">
      <c r="A17" s="509" t="s">
        <v>218</v>
      </c>
      <c r="B17" s="506" t="s">
        <v>94</v>
      </c>
      <c r="C17" s="510" t="s">
        <v>92</v>
      </c>
      <c r="D17" s="510" t="s">
        <v>79</v>
      </c>
      <c r="E17" s="511" t="s">
        <v>36</v>
      </c>
      <c r="F17" s="512" t="s">
        <v>598</v>
      </c>
      <c r="G17" s="511" t="s">
        <v>599</v>
      </c>
      <c r="H17" s="511" t="s">
        <v>600</v>
      </c>
      <c r="I17" s="494" t="s">
        <v>601</v>
      </c>
      <c r="J17" s="510" t="s">
        <v>66</v>
      </c>
      <c r="K17" s="510">
        <v>1</v>
      </c>
      <c r="L17" s="513">
        <v>2.7777777777777779E-3</v>
      </c>
      <c r="M17" s="510" t="s">
        <v>30</v>
      </c>
      <c r="N17" s="510">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510" t="s">
        <v>64</v>
      </c>
      <c r="P17" s="510">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510" t="s">
        <v>73</v>
      </c>
      <c r="R17" s="510">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14" t="s">
        <v>60</v>
      </c>
      <c r="T17" s="514" t="s">
        <v>45</v>
      </c>
      <c r="U17" s="514">
        <f>+MAX(N17,P17,R17)</f>
        <v>0.6</v>
      </c>
      <c r="V17" s="292" t="str">
        <f>IF(L17&lt;=20%,"Muy baja",IF(L17&lt;=40%,"Baja",IF(L17&lt;=60%,"Media",IF(L17&lt;=80%,"Alta",IF(L17&lt;=100%,"Muy alta",IF(L17&gt;=100%,"Muy alta",""))))))</f>
        <v>Muy baja</v>
      </c>
      <c r="W17" s="274">
        <f>+IFERROR(VLOOKUP(V17,Fórmula!$F$1:$G$6,2,FALSE),"")</f>
        <v>0.2</v>
      </c>
      <c r="X17" s="283" t="str">
        <f>IF(U17=20%,"Leve",IF(U17=40%,"Menor",IF(U17=60%,"Moderado",IF(U17=80%,"Mayor",IF(U17=100%,"Catastrófico","")))))</f>
        <v>Moderado</v>
      </c>
      <c r="Y17" s="300" t="s">
        <v>56</v>
      </c>
      <c r="Z17" s="283" t="str">
        <f>+IFERROR(VLOOKUP(V17&amp;X17,Fórmula!$C$2:$D$26,2,FALSE),"")</f>
        <v>Moderado</v>
      </c>
      <c r="AA17" s="300" t="s">
        <v>56</v>
      </c>
      <c r="AB17" s="489" t="s">
        <v>602</v>
      </c>
      <c r="AC17" s="58" t="s">
        <v>644</v>
      </c>
      <c r="AD17" s="507" t="s">
        <v>216</v>
      </c>
      <c r="AE17" s="507">
        <v>0.23</v>
      </c>
      <c r="AF17" s="494" t="s">
        <v>216</v>
      </c>
      <c r="AG17" s="507">
        <f t="shared" ref="AG17" si="9">IF(AF17="Manual",15%,IF(AF17="Automático",25%,""))</f>
        <v>0.15</v>
      </c>
      <c r="AH17" s="507">
        <f t="shared" ref="AH17" si="10">+AG17+AE17</f>
        <v>0.38</v>
      </c>
      <c r="AI17" s="510" t="s">
        <v>24</v>
      </c>
      <c r="AJ17" s="494" t="s">
        <v>643</v>
      </c>
      <c r="AK17" s="517">
        <v>1</v>
      </c>
      <c r="AL17" s="415" t="s">
        <v>775</v>
      </c>
      <c r="AM17" s="247" t="s">
        <v>157</v>
      </c>
      <c r="AN17" s="30">
        <v>45474</v>
      </c>
      <c r="AO17" s="30">
        <v>45657</v>
      </c>
      <c r="AP17" s="30" t="s">
        <v>776</v>
      </c>
      <c r="AQ17" s="516">
        <v>0.3</v>
      </c>
      <c r="AR17" s="343" t="s">
        <v>56</v>
      </c>
      <c r="AS17" s="343" t="s">
        <v>56</v>
      </c>
      <c r="AT17" s="508" t="s">
        <v>59</v>
      </c>
      <c r="AU17" s="530">
        <v>1</v>
      </c>
      <c r="AV17" s="524" t="s">
        <v>604</v>
      </c>
      <c r="AW17" s="529" t="s">
        <v>1011</v>
      </c>
    </row>
    <row r="18" spans="1:49" ht="315.75" thickBot="1" x14ac:dyDescent="0.3">
      <c r="A18" s="1024" t="s">
        <v>51</v>
      </c>
      <c r="B18" s="1026" t="s">
        <v>94</v>
      </c>
      <c r="C18" s="1026" t="s">
        <v>109</v>
      </c>
      <c r="D18" s="1026" t="s">
        <v>645</v>
      </c>
      <c r="E18" s="729" t="s">
        <v>91</v>
      </c>
      <c r="F18" s="290" t="s">
        <v>1012</v>
      </c>
      <c r="G18" s="1028" t="s">
        <v>1013</v>
      </c>
      <c r="H18" s="1029" t="s">
        <v>1014</v>
      </c>
      <c r="I18" s="1030" t="s">
        <v>1015</v>
      </c>
      <c r="J18" s="1026" t="s">
        <v>33</v>
      </c>
      <c r="K18" s="1026">
        <v>72</v>
      </c>
      <c r="L18" s="1034">
        <f>IF(J18="Diaria",+(K18/360),IF(J18="Mensual",+(K18/12),IF(J18="Bimestral",+(K18/6),IF(J18="Trimestral",+(K18/4),IF(J18="Semestral",+(K18/2),IF(J18="Anual",+(K18/1),""))))))</f>
        <v>0.2</v>
      </c>
      <c r="M18" s="1026" t="s">
        <v>73</v>
      </c>
      <c r="N18" s="510">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1026" t="s">
        <v>64</v>
      </c>
      <c r="P18" s="510">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1026" t="s">
        <v>73</v>
      </c>
      <c r="R18" s="510">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1036" t="s">
        <v>72</v>
      </c>
      <c r="T18" s="1036" t="s">
        <v>28</v>
      </c>
      <c r="U18" s="514">
        <f t="shared" ref="U18:U21" si="11">+MAX(N18,P18,R18)</f>
        <v>0.6</v>
      </c>
      <c r="V18" s="835" t="str">
        <f t="shared" ref="V18" si="12">IF(L18&lt;=20%,"Muy baja",IF(L18&lt;=40%,"Baja",IF(L18&lt;=60%,"Media",IF(L18&lt;=80%,"Alta",IF(L18&lt;=100%,"Muy alta",IF(L18&gt;=100%,"Muy alta",""))))))</f>
        <v>Muy baja</v>
      </c>
      <c r="W18" s="453" t="str">
        <f>+IFERROR(VLOOKUP(V18,[14]Fórmula!$F$1:$G$6,2,FALSE),"")</f>
        <v/>
      </c>
      <c r="X18" s="835" t="str">
        <f t="shared" ref="X18" si="13">IF(U18=20%,"Leve",IF(U18=40%,"Menor",IF(U18=60%,"Moderado",IF(U18=80%,"Mayor",IF(U18=100%,"Catastrófico","")))))</f>
        <v>Moderado</v>
      </c>
      <c r="Y18" s="453">
        <f>+IFERROR(VLOOKUP(X18,[5]Fórmula!$H$1:$I$6,2,FALSE),"")</f>
        <v>0.6</v>
      </c>
      <c r="Z18" s="799" t="str">
        <f>+IFERROR(VLOOKUP(V18&amp;X18,[5]Fórmula!$C$2:$D$26,2,FALSE),"")</f>
        <v>Moderado</v>
      </c>
      <c r="AA18" s="453">
        <f t="shared" ref="AA18:AA21" si="14">IF(Z18="Bajo",25%,IF(Z18="Moderado",50%,IF(Z18="Alto",75%,IF(Z18="Extremo",100%,""))))</f>
        <v>0.5</v>
      </c>
      <c r="AB18" s="1040" t="s">
        <v>1016</v>
      </c>
      <c r="AC18" s="515" t="s">
        <v>1325</v>
      </c>
      <c r="AD18" s="518" t="e">
        <f>IF(#REF!="Preventivo",25%,IF(#REF!="Detectivo",15%,IF(#REF!="Correctivo",10%,"")))</f>
        <v>#REF!</v>
      </c>
      <c r="AE18" s="494" t="s">
        <v>216</v>
      </c>
      <c r="AF18" s="515">
        <f t="shared" ref="AF18:AF19" si="15">IF(AE18="Manual",15%,IF(AE18="Automático",25%,""))</f>
        <v>0.15</v>
      </c>
      <c r="AG18" s="518" t="e">
        <f t="shared" ref="AG18:AG19" si="16">+AF18+AD18</f>
        <v>#REF!</v>
      </c>
      <c r="AH18" s="519" t="s">
        <v>217</v>
      </c>
      <c r="AI18" s="510" t="s">
        <v>41</v>
      </c>
      <c r="AJ18" s="494" t="s">
        <v>305</v>
      </c>
      <c r="AK18" s="494" t="e">
        <f>+#REF!*#REF!</f>
        <v>#REF!</v>
      </c>
      <c r="AL18" s="520" t="e">
        <f>+#REF!-AK18</f>
        <v>#REF!</v>
      </c>
      <c r="AM18" s="283" t="e">
        <f>+IF(F18="Corrupción","Moderado",IF(AL18&lt;=25%,"Bajo",IF(AL18&lt;=50%,"Moderado",IF(AL18&lt;=75%,"Alto",IF(AL18&gt;75%,"Extremo","")))))</f>
        <v>#REF!</v>
      </c>
      <c r="AN18" s="1038" t="s">
        <v>59</v>
      </c>
      <c r="AR18" s="23"/>
      <c r="AS18" s="283" t="str">
        <f>+IF(L18="Corrupción","Moderado",IF(AR18&lt;=25%,"Bajo",IF(AR18&lt;=50%,"Moderado",IF(AR18&lt;=75%,"Alto",IF(AR18&gt;75%,"Extremo","")))))</f>
        <v>Bajo</v>
      </c>
      <c r="AT18" s="1032" t="s">
        <v>59</v>
      </c>
      <c r="AU18" s="84"/>
      <c r="AV18" s="84"/>
      <c r="AW18" s="85"/>
    </row>
    <row r="19" spans="1:49" ht="208.5" customHeight="1" thickBot="1" x14ac:dyDescent="0.3">
      <c r="A19" s="1025"/>
      <c r="B19" s="1027"/>
      <c r="C19" s="1027"/>
      <c r="D19" s="1027"/>
      <c r="E19" s="729"/>
      <c r="F19" s="33" t="s">
        <v>1017</v>
      </c>
      <c r="G19" s="1028"/>
      <c r="H19" s="1029"/>
      <c r="I19" s="1031"/>
      <c r="J19" s="1027"/>
      <c r="K19" s="1027"/>
      <c r="L19" s="1035"/>
      <c r="M19" s="1027"/>
      <c r="N19" s="510" t="str">
        <f t="shared" ref="N19:N23" si="17">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
      </c>
      <c r="O19" s="1027"/>
      <c r="P19" s="510" t="str">
        <f t="shared" ref="P19:P23" si="18">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
      </c>
      <c r="Q19" s="1027"/>
      <c r="R19" s="510" t="str">
        <f t="shared" ref="R19:R21" si="19">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
      </c>
      <c r="S19" s="1037"/>
      <c r="T19" s="1037"/>
      <c r="U19" s="514">
        <f t="shared" si="11"/>
        <v>0</v>
      </c>
      <c r="V19" s="836"/>
      <c r="W19" s="453" t="str">
        <f>+IFERROR(VLOOKUP(V19,[5]Fórmula!$F$1:$G$6,2,FALSE),"")</f>
        <v/>
      </c>
      <c r="X19" s="836"/>
      <c r="Y19" s="453" t="str">
        <f>+IFERROR(VLOOKUP(X19,[5]Fórmula!$H$1:$I$6,2,FALSE),"")</f>
        <v/>
      </c>
      <c r="Z19" s="801"/>
      <c r="AA19" s="453" t="str">
        <f t="shared" si="14"/>
        <v/>
      </c>
      <c r="AB19" s="1041"/>
      <c r="AC19" s="521" t="s">
        <v>1018</v>
      </c>
      <c r="AD19" s="518" t="e">
        <f>IF(#REF!="Preventivo",25%,IF(#REF!="Detectivo",15%,IF(#REF!="Correctivo",10%,"")))</f>
        <v>#REF!</v>
      </c>
      <c r="AE19" s="494" t="s">
        <v>216</v>
      </c>
      <c r="AF19" s="518">
        <f t="shared" si="15"/>
        <v>0.15</v>
      </c>
      <c r="AG19" s="518" t="e">
        <f t="shared" si="16"/>
        <v>#REF!</v>
      </c>
      <c r="AH19" s="519" t="s">
        <v>217</v>
      </c>
      <c r="AI19" s="522" t="s">
        <v>24</v>
      </c>
      <c r="AJ19" s="519" t="s">
        <v>929</v>
      </c>
      <c r="AK19" s="494" t="e">
        <f>+#REF!*#REF!</f>
        <v>#REF!</v>
      </c>
      <c r="AL19" s="520" t="e">
        <f>+#REF!-AK19</f>
        <v>#REF!</v>
      </c>
      <c r="AM19" s="283" t="e">
        <f>+IF(F19="Corrupción","Moderado",IF(AL19&lt;=25%,"Bajo",IF(AL19&lt;=50%,"Moderado",IF(AL19&lt;=75%,"Alto",IF(AL19&gt;75%,"Extremo","")))))</f>
        <v>#REF!</v>
      </c>
      <c r="AN19" s="1039"/>
      <c r="AR19" s="23"/>
      <c r="AS19" s="283" t="str">
        <f>+IF(L19="Corrupción","Moderado",IF(AR19&lt;=25%,"Bajo",IF(AR19&lt;=50%,"Moderado",IF(AR19&lt;=75%,"Alto",IF(AR19&gt;75%,"Extremo","")))))</f>
        <v>Bajo</v>
      </c>
      <c r="AT19" s="1033"/>
      <c r="AU19" s="84"/>
      <c r="AV19" s="84"/>
      <c r="AW19" s="85"/>
    </row>
    <row r="20" spans="1:49" ht="72" customHeight="1" thickBot="1" x14ac:dyDescent="0.3">
      <c r="A20" s="777" t="s">
        <v>51</v>
      </c>
      <c r="B20" s="780" t="s">
        <v>94</v>
      </c>
      <c r="C20" s="780" t="s">
        <v>1212</v>
      </c>
      <c r="D20" s="1026" t="s">
        <v>645</v>
      </c>
      <c r="E20" s="729" t="s">
        <v>36</v>
      </c>
      <c r="F20" s="366" t="s">
        <v>1213</v>
      </c>
      <c r="G20" s="725" t="s">
        <v>1293</v>
      </c>
      <c r="H20" s="926" t="s">
        <v>1299</v>
      </c>
      <c r="I20" s="829" t="s">
        <v>1215</v>
      </c>
      <c r="J20" s="780" t="s">
        <v>66</v>
      </c>
      <c r="K20" s="927">
        <v>0.08</v>
      </c>
      <c r="L20" s="928">
        <f>IF(J20="Diaria",+(K20/360),IF(J20="Mensual",+(K20/12),IF(J20="Bimestral",+(K20/6),IF(J20="Trimestral",+(K20/4),IF(J20="Semestral",+(K20/2),IF(J20="Anual",+(K20/1),""))))))</f>
        <v>6.6666666666666671E-3</v>
      </c>
      <c r="M20" s="780" t="s">
        <v>30</v>
      </c>
      <c r="N20" s="285">
        <f t="shared" si="17"/>
        <v>0.2</v>
      </c>
      <c r="O20" s="780" t="s">
        <v>64</v>
      </c>
      <c r="P20" s="285">
        <f t="shared" si="18"/>
        <v>0.6</v>
      </c>
      <c r="Q20" s="780" t="s">
        <v>73</v>
      </c>
      <c r="R20" s="285">
        <f t="shared" si="19"/>
        <v>0</v>
      </c>
      <c r="S20" s="793" t="s">
        <v>72</v>
      </c>
      <c r="T20" s="793" t="s">
        <v>28</v>
      </c>
      <c r="U20" s="281">
        <f t="shared" si="11"/>
        <v>0.6</v>
      </c>
      <c r="V20" s="835" t="str">
        <f>IF(L20&lt;=20%,"Muy baja",IF(L20&lt;=40%,"Baja",IF(L20&lt;=60%,"Media",IF(L20&lt;=80%,"Alta",IF(L20&lt;=100%,"Muy alta",IF(L20&gt;=100%,"Muy alta",""))))))</f>
        <v>Muy baja</v>
      </c>
      <c r="W20" s="453">
        <f>+IFERROR(VLOOKUP(V20,[5]Fórmula!$F$1:$G$6,2,FALSE),"")</f>
        <v>0.2</v>
      </c>
      <c r="X20" s="799" t="str">
        <f>IF(U20=20%,"Leve",IF(U20=40%,"Menor",IF(U20=60%,"Moderado",IF(U20=80%,"Mayor",IF(U20=100%,"Catastrófico","")))))</f>
        <v>Moderado</v>
      </c>
      <c r="Y20" s="453">
        <f>+IFERROR(VLOOKUP(X20,[5]Fórmula!$H$1:$I$6,2,FALSE),"")</f>
        <v>0.6</v>
      </c>
      <c r="Z20" s="837" t="str">
        <f>+IFERROR(VLOOKUP(V20&amp;X20,[5]Fórmula!$C$2:$D$26,2,FALSE),"")</f>
        <v>Moderado</v>
      </c>
      <c r="AA20" s="453">
        <f t="shared" si="14"/>
        <v>0.5</v>
      </c>
      <c r="AB20" s="841"/>
      <c r="AC20" s="922" t="s">
        <v>1216</v>
      </c>
      <c r="AD20" s="50" t="s">
        <v>57</v>
      </c>
      <c r="AE20" s="455">
        <f t="shared" ref="AE20:AE23" si="20">IF(AD20="Preventivo",25%,IF(AD20="Detectivo",15%,IF(AD20="Correctivo",10%,"")))</f>
        <v>0.25</v>
      </c>
      <c r="AF20" s="307" t="s">
        <v>216</v>
      </c>
      <c r="AG20" s="455">
        <f t="shared" ref="AG20:AG23" si="21">IF(AF20="Manual",15%,IF(AF20="Automático",25%,""))</f>
        <v>0.15</v>
      </c>
      <c r="AH20" s="455">
        <f t="shared" ref="AH20:AH23" si="22">+AG20+AE20</f>
        <v>0.4</v>
      </c>
      <c r="AI20" s="459" t="s">
        <v>24</v>
      </c>
      <c r="AJ20" s="458"/>
      <c r="AL20" s="24"/>
      <c r="AM20" s="837" t="str">
        <f>+IF(B20="Corrupción","Moderado",IF(AL20&lt;=25%,"Bajo",IF(AL20&lt;=50%,"Moderado",IF(AL20&lt;=75%,"Alto",IF(AL20&gt;75%,"Extremo","")))))</f>
        <v>Bajo</v>
      </c>
      <c r="AN20" s="788" t="s">
        <v>59</v>
      </c>
      <c r="AO20" s="84"/>
      <c r="AP20" s="84"/>
      <c r="AQ20" s="85"/>
      <c r="AR20" s="523"/>
      <c r="AS20" s="523"/>
      <c r="AT20" s="83"/>
      <c r="AU20" s="559">
        <v>45351</v>
      </c>
      <c r="AV20" s="559"/>
      <c r="AW20" s="560"/>
    </row>
    <row r="21" spans="1:49" ht="63" customHeight="1" thickBot="1" x14ac:dyDescent="0.3">
      <c r="A21" s="779"/>
      <c r="B21" s="782"/>
      <c r="C21" s="782"/>
      <c r="D21" s="1027"/>
      <c r="E21" s="1009"/>
      <c r="F21" s="366" t="s">
        <v>1214</v>
      </c>
      <c r="G21" s="725"/>
      <c r="H21" s="926"/>
      <c r="I21" s="830"/>
      <c r="J21" s="782"/>
      <c r="K21" s="782"/>
      <c r="L21" s="929"/>
      <c r="M21" s="782"/>
      <c r="N21" s="285" t="str">
        <f t="shared" si="17"/>
        <v/>
      </c>
      <c r="O21" s="782"/>
      <c r="P21" s="285" t="str">
        <f t="shared" si="18"/>
        <v/>
      </c>
      <c r="Q21" s="782"/>
      <c r="R21" s="285" t="str">
        <f t="shared" si="19"/>
        <v/>
      </c>
      <c r="S21" s="795"/>
      <c r="T21" s="795"/>
      <c r="U21" s="281">
        <f t="shared" si="11"/>
        <v>0</v>
      </c>
      <c r="V21" s="836"/>
      <c r="W21" s="453" t="str">
        <f>+IFERROR(VLOOKUP(V21,[5]Fórmula!$F$1:$G$6,2,FALSE),"")</f>
        <v/>
      </c>
      <c r="X21" s="801"/>
      <c r="Y21" s="453" t="str">
        <f>+IFERROR(VLOOKUP(X21,[5]Fórmula!$H$1:$I$6,2,FALSE),"")</f>
        <v/>
      </c>
      <c r="Z21" s="838"/>
      <c r="AA21" s="453" t="str">
        <f t="shared" si="14"/>
        <v/>
      </c>
      <c r="AB21" s="925"/>
      <c r="AC21" s="923"/>
      <c r="AD21" s="50" t="s">
        <v>57</v>
      </c>
      <c r="AE21" s="455">
        <f t="shared" si="20"/>
        <v>0.25</v>
      </c>
      <c r="AF21" s="307" t="s">
        <v>216</v>
      </c>
      <c r="AG21" s="455">
        <f t="shared" si="21"/>
        <v>0.15</v>
      </c>
      <c r="AH21" s="455">
        <f t="shared" si="22"/>
        <v>0.4</v>
      </c>
      <c r="AI21" s="285" t="s">
        <v>24</v>
      </c>
      <c r="AJ21" s="307"/>
      <c r="AL21" s="24"/>
      <c r="AM21" s="924"/>
      <c r="AN21" s="839"/>
      <c r="AO21" s="84"/>
      <c r="AP21" s="84"/>
      <c r="AQ21" s="85"/>
      <c r="AR21" s="523"/>
      <c r="AS21" s="523"/>
      <c r="AT21" s="83"/>
      <c r="AU21" s="559">
        <v>45351</v>
      </c>
      <c r="AV21" s="559"/>
      <c r="AW21" s="560"/>
    </row>
    <row r="22" spans="1:49" ht="63" customHeight="1" x14ac:dyDescent="0.25">
      <c r="A22" s="586"/>
      <c r="B22" s="431"/>
      <c r="C22" s="431"/>
      <c r="D22" s="636"/>
      <c r="E22" s="437"/>
      <c r="F22" s="643"/>
      <c r="G22" s="296"/>
      <c r="H22" s="29"/>
      <c r="I22" s="640"/>
      <c r="J22" s="431"/>
      <c r="K22" s="431"/>
      <c r="L22" s="650"/>
      <c r="M22" s="431"/>
      <c r="N22" s="431"/>
      <c r="O22" s="431"/>
      <c r="P22" s="431"/>
      <c r="Q22" s="431"/>
      <c r="R22" s="431"/>
      <c r="S22" s="433"/>
      <c r="T22" s="433"/>
      <c r="U22" s="433"/>
      <c r="V22" s="632"/>
      <c r="W22" s="642"/>
      <c r="X22" s="630"/>
      <c r="Y22" s="642"/>
      <c r="Z22" s="634"/>
      <c r="AA22" s="639"/>
      <c r="AB22" s="631"/>
      <c r="AC22" s="442"/>
      <c r="AD22" s="440"/>
      <c r="AE22" s="644"/>
      <c r="AF22" s="442"/>
      <c r="AG22" s="644"/>
      <c r="AH22" s="644"/>
      <c r="AI22" s="432"/>
      <c r="AJ22" s="442"/>
      <c r="AL22" s="24"/>
      <c r="AM22" s="635"/>
      <c r="AN22" s="629"/>
      <c r="AO22" s="651"/>
      <c r="AP22" s="84"/>
      <c r="AQ22" s="85"/>
      <c r="AR22" s="523"/>
      <c r="AS22" s="523"/>
      <c r="AT22" s="83"/>
      <c r="AU22" s="652"/>
      <c r="AV22" s="652"/>
      <c r="AW22" s="653"/>
    </row>
    <row r="23" spans="1:49" s="621" customFormat="1" ht="409.5" x14ac:dyDescent="0.2">
      <c r="A23" s="606" t="s">
        <v>51</v>
      </c>
      <c r="B23" s="29" t="s">
        <v>1281</v>
      </c>
      <c r="C23" s="29" t="s">
        <v>58</v>
      </c>
      <c r="D23" s="29" t="s">
        <v>79</v>
      </c>
      <c r="E23" s="29" t="s">
        <v>80</v>
      </c>
      <c r="F23" s="41" t="s">
        <v>1278</v>
      </c>
      <c r="G23" s="185" t="s">
        <v>534</v>
      </c>
      <c r="H23" s="626" t="s">
        <v>1279</v>
      </c>
      <c r="I23" s="41" t="s">
        <v>1280</v>
      </c>
      <c r="J23" s="607" t="s">
        <v>95</v>
      </c>
      <c r="K23" s="608">
        <v>1</v>
      </c>
      <c r="L23" s="609">
        <f>IF(J23="Diaria",+(K23/360),IF(J23="Mensual",+(K23/12),IF(J23="Bimestral",+(K23/6),IF(J23="Trimestral",+(K23/4),IF(J23="Semestral",+(K23/2),IF(J23="Anual",+(K23/1),""))))))</f>
        <v>0.5</v>
      </c>
      <c r="M23" s="608" t="s">
        <v>47</v>
      </c>
      <c r="N23" s="592">
        <f t="shared" si="17"/>
        <v>0.4</v>
      </c>
      <c r="O23" s="610" t="s">
        <v>76</v>
      </c>
      <c r="P23" s="592" t="str">
        <f t="shared" si="18"/>
        <v/>
      </c>
      <c r="Q23" s="608" t="s">
        <v>73</v>
      </c>
      <c r="R23" s="592">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611" t="s">
        <v>60</v>
      </c>
      <c r="T23" s="611" t="s">
        <v>73</v>
      </c>
      <c r="U23" s="612">
        <f>+MAX(N23,P23,R23)</f>
        <v>0.4</v>
      </c>
      <c r="V23" s="613" t="str">
        <f>IF(L23&lt;=20%,"Muy baja",IF(L23&lt;=40%,"Baja",IF(L23&lt;=60%,"Media",IF(L23&lt;=80%,"Alta",IF(L23&lt;=100%,"Muy alta",IF(L23&gt;=100%,"Muy alta",""))))))</f>
        <v>Media</v>
      </c>
      <c r="W23" s="614">
        <f>+IFERROR(VLOOKUP(V23,[3]Fórmula!$F$1:$G$6,2,FALSE),"")</f>
        <v>0.6</v>
      </c>
      <c r="X23" s="615" t="s">
        <v>56</v>
      </c>
      <c r="Y23" s="614">
        <f>+IFERROR(VLOOKUP(X23,[3]Fórmula!$H$1:$I$6,2,FALSE),"")</f>
        <v>0.6</v>
      </c>
      <c r="Z23" s="615" t="str">
        <f>+IFERROR(VLOOKUP(V23&amp;X23,[3]Fórmula!$C$2:$D$26,2,FALSE),"")</f>
        <v>Moderado</v>
      </c>
      <c r="AA23" s="616">
        <f>IF(Z23="Bajo",25%,IF(Z23="Moderado",50%,IF(Z23="Alto",75%,IF(Z23="Extremo",100%,""))))</f>
        <v>0.5</v>
      </c>
      <c r="AB23" s="617"/>
      <c r="AC23" s="607" t="s">
        <v>1328</v>
      </c>
      <c r="AD23" s="41" t="s">
        <v>57</v>
      </c>
      <c r="AE23" s="593">
        <f t="shared" si="20"/>
        <v>0.25</v>
      </c>
      <c r="AF23" s="41" t="s">
        <v>216</v>
      </c>
      <c r="AG23" s="593">
        <f t="shared" si="21"/>
        <v>0.15</v>
      </c>
      <c r="AH23" s="593">
        <f t="shared" si="22"/>
        <v>0.4</v>
      </c>
      <c r="AI23" s="41" t="s">
        <v>217</v>
      </c>
      <c r="AJ23" s="41" t="s">
        <v>24</v>
      </c>
      <c r="AK23" s="41" t="s">
        <v>1329</v>
      </c>
      <c r="AL23" s="29">
        <f>+AA23*AH23</f>
        <v>0.2</v>
      </c>
      <c r="AM23" s="618">
        <f>+AA23-AL23</f>
        <v>0.3</v>
      </c>
      <c r="AN23" s="619" t="str">
        <f>IF(AM23&lt;=25%,"Bajo",IF(AM23&lt;=50%,"Moderado",IF(AM23&lt;=75%,"Alto",IF(AM23&gt;75%,"Extremo",""))))</f>
        <v>Moderado</v>
      </c>
      <c r="AO23" s="620" t="s">
        <v>59</v>
      </c>
      <c r="AP23" s="185"/>
      <c r="AQ23" s="47"/>
      <c r="AR23" s="622"/>
      <c r="AS23" s="622"/>
      <c r="AT23" s="47"/>
      <c r="AU23" s="623"/>
      <c r="AV23" s="623"/>
      <c r="AW23" s="623"/>
    </row>
    <row r="24" spans="1:49" x14ac:dyDescent="0.25">
      <c r="W24" s="20"/>
      <c r="Y24" s="20"/>
      <c r="AE24" s="20"/>
      <c r="AF24" s="20"/>
      <c r="AG24" s="20"/>
      <c r="AH24" s="20"/>
      <c r="AR24" s="23"/>
    </row>
    <row r="25" spans="1:49" x14ac:dyDescent="0.25">
      <c r="W25" s="20"/>
      <c r="Y25" s="20"/>
      <c r="AE25" s="20"/>
      <c r="AF25" s="20"/>
      <c r="AG25" s="20"/>
      <c r="AH25" s="20"/>
      <c r="AR25" s="23"/>
    </row>
    <row r="26" spans="1:49" x14ac:dyDescent="0.25">
      <c r="W26" s="20"/>
      <c r="Y26" s="20"/>
      <c r="AE26" s="20"/>
      <c r="AF26" s="20"/>
      <c r="AG26" s="20"/>
      <c r="AH26" s="20"/>
      <c r="AR26" s="23"/>
    </row>
    <row r="27" spans="1:49" x14ac:dyDescent="0.25">
      <c r="W27" s="20"/>
      <c r="Y27" s="20"/>
      <c r="AE27" s="20"/>
      <c r="AF27" s="20"/>
      <c r="AG27" s="20"/>
      <c r="AH27" s="20"/>
      <c r="AR27" s="23"/>
    </row>
    <row r="28" spans="1:49" x14ac:dyDescent="0.25">
      <c r="W28" s="20"/>
      <c r="Y28" s="20"/>
      <c r="AE28" s="20"/>
      <c r="AF28" s="20"/>
      <c r="AG28" s="20"/>
      <c r="AH28" s="20"/>
      <c r="AR28" s="23"/>
    </row>
    <row r="29" spans="1:49" x14ac:dyDescent="0.25">
      <c r="W29" s="20"/>
      <c r="Y29" s="20"/>
      <c r="AE29" s="20"/>
      <c r="AF29" s="20"/>
      <c r="AG29" s="20"/>
      <c r="AH29" s="20"/>
      <c r="AR29" s="23"/>
    </row>
    <row r="30" spans="1:49" x14ac:dyDescent="0.25">
      <c r="W30" s="20"/>
      <c r="Y30" s="20"/>
      <c r="AE30" s="20"/>
      <c r="AF30" s="20"/>
      <c r="AG30" s="20"/>
      <c r="AH30" s="20"/>
      <c r="AR30" s="23"/>
    </row>
    <row r="31" spans="1:49" x14ac:dyDescent="0.25">
      <c r="W31" s="20"/>
      <c r="Y31" s="20"/>
      <c r="AE31" s="20"/>
      <c r="AF31" s="20"/>
      <c r="AG31" s="20"/>
      <c r="AH31" s="20"/>
      <c r="AR31" s="23"/>
    </row>
    <row r="32" spans="1:49" x14ac:dyDescent="0.25">
      <c r="W32" s="20"/>
      <c r="Y32" s="20"/>
      <c r="AE32" s="20"/>
      <c r="AF32" s="20"/>
      <c r="AG32" s="20"/>
      <c r="AH32" s="20"/>
      <c r="AR32" s="23"/>
    </row>
    <row r="33" spans="23:44" x14ac:dyDescent="0.25">
      <c r="W33" s="20"/>
      <c r="Y33" s="20"/>
      <c r="AE33" s="20"/>
      <c r="AF33" s="20"/>
      <c r="AG33" s="20"/>
      <c r="AH33" s="20"/>
      <c r="AR33" s="23"/>
    </row>
    <row r="34" spans="23:44" x14ac:dyDescent="0.25">
      <c r="W34" s="20"/>
      <c r="Y34" s="20"/>
      <c r="AE34" s="20"/>
      <c r="AF34" s="20"/>
      <c r="AG34" s="20"/>
      <c r="AH34" s="20"/>
      <c r="AR34" s="23"/>
    </row>
    <row r="35" spans="23:44" x14ac:dyDescent="0.25">
      <c r="W35" s="20"/>
      <c r="Y35" s="20"/>
      <c r="AE35" s="20"/>
      <c r="AF35" s="20"/>
      <c r="AG35" s="20"/>
      <c r="AH35" s="20"/>
      <c r="AR35" s="23"/>
    </row>
    <row r="36" spans="23:44" x14ac:dyDescent="0.25">
      <c r="W36" s="20"/>
      <c r="Y36" s="20"/>
      <c r="AE36" s="20"/>
      <c r="AF36" s="20"/>
      <c r="AG36" s="20"/>
      <c r="AH36" s="20"/>
      <c r="AR36" s="23"/>
    </row>
    <row r="37" spans="23:44" x14ac:dyDescent="0.25">
      <c r="W37" s="20"/>
      <c r="Y37" s="20"/>
      <c r="AE37" s="20"/>
      <c r="AF37" s="20"/>
      <c r="AG37" s="20"/>
      <c r="AH37" s="20"/>
      <c r="AR37" s="23"/>
    </row>
    <row r="38" spans="23:44" x14ac:dyDescent="0.25">
      <c r="W38" s="20"/>
      <c r="Y38" s="20"/>
      <c r="AE38" s="20"/>
      <c r="AF38" s="20"/>
      <c r="AG38" s="20"/>
      <c r="AH38" s="20"/>
      <c r="AR38" s="23"/>
    </row>
    <row r="39" spans="23:44" x14ac:dyDescent="0.25">
      <c r="W39" s="20"/>
      <c r="Y39" s="20"/>
      <c r="AE39" s="20"/>
      <c r="AF39" s="20"/>
      <c r="AG39" s="20"/>
      <c r="AH39" s="20"/>
      <c r="AR39" s="23"/>
    </row>
    <row r="40" spans="23:44" x14ac:dyDescent="0.25">
      <c r="W40" s="20"/>
      <c r="Y40" s="20"/>
      <c r="AE40" s="20"/>
      <c r="AF40" s="20"/>
      <c r="AG40" s="20"/>
      <c r="AH40" s="20"/>
      <c r="AR40" s="23"/>
    </row>
    <row r="41" spans="23:44" x14ac:dyDescent="0.25">
      <c r="W41" s="20"/>
      <c r="Y41" s="20"/>
      <c r="AE41" s="20"/>
      <c r="AF41" s="20"/>
      <c r="AG41" s="20"/>
      <c r="AH41" s="20"/>
      <c r="AR41" s="23"/>
    </row>
    <row r="42" spans="23:44" x14ac:dyDescent="0.25">
      <c r="W42" s="20"/>
      <c r="Y42" s="20"/>
      <c r="AE42" s="20"/>
      <c r="AF42" s="20"/>
      <c r="AG42" s="20"/>
      <c r="AH42" s="20"/>
      <c r="AR42" s="23"/>
    </row>
    <row r="43" spans="23:44" x14ac:dyDescent="0.25">
      <c r="W43" s="20"/>
      <c r="Y43" s="20"/>
      <c r="AE43" s="20"/>
      <c r="AF43" s="20"/>
      <c r="AG43" s="20"/>
      <c r="AH43" s="20"/>
      <c r="AR43" s="23"/>
    </row>
    <row r="44" spans="23:44" x14ac:dyDescent="0.25">
      <c r="W44" s="20"/>
      <c r="Y44" s="20"/>
      <c r="AE44" s="20"/>
      <c r="AF44" s="20"/>
      <c r="AG44" s="20"/>
      <c r="AH44" s="20"/>
      <c r="AR44" s="23"/>
    </row>
    <row r="45" spans="23:44" x14ac:dyDescent="0.25">
      <c r="W45" s="20"/>
      <c r="Y45" s="20"/>
      <c r="AE45" s="20"/>
      <c r="AF45" s="20"/>
      <c r="AG45" s="20"/>
      <c r="AH45" s="20"/>
      <c r="AR45" s="23"/>
    </row>
    <row r="46" spans="23:44" x14ac:dyDescent="0.25">
      <c r="W46" s="20"/>
      <c r="Y46" s="20"/>
      <c r="AE46" s="20"/>
      <c r="AF46" s="20"/>
      <c r="AG46" s="20"/>
      <c r="AH46" s="20"/>
      <c r="AR46" s="23"/>
    </row>
    <row r="47" spans="23:44" x14ac:dyDescent="0.25">
      <c r="W47" s="20"/>
      <c r="Y47" s="20"/>
      <c r="AE47" s="20"/>
      <c r="AF47" s="20"/>
      <c r="AG47" s="20"/>
      <c r="AH47" s="20"/>
      <c r="AR47" s="23"/>
    </row>
    <row r="48" spans="23:44" x14ac:dyDescent="0.25">
      <c r="W48" s="20"/>
      <c r="Y48" s="20"/>
      <c r="AE48" s="20"/>
      <c r="AF48" s="20"/>
      <c r="AG48" s="20"/>
      <c r="AH48" s="20"/>
      <c r="AR48" s="23"/>
    </row>
    <row r="49" spans="23:44" x14ac:dyDescent="0.25">
      <c r="W49" s="20"/>
      <c r="Y49" s="20"/>
      <c r="AE49" s="20"/>
      <c r="AF49" s="20"/>
      <c r="AG49" s="20"/>
      <c r="AH49" s="20"/>
      <c r="AR49" s="23"/>
    </row>
    <row r="50" spans="23:44" x14ac:dyDescent="0.25">
      <c r="W50" s="20"/>
      <c r="Y50" s="20"/>
      <c r="AE50" s="20"/>
      <c r="AF50" s="20"/>
      <c r="AG50" s="20"/>
      <c r="AH50" s="20"/>
      <c r="AR50" s="23"/>
    </row>
    <row r="51" spans="23:44" x14ac:dyDescent="0.25">
      <c r="W51" s="20"/>
      <c r="Y51" s="20"/>
      <c r="AE51" s="20"/>
      <c r="AF51" s="20"/>
      <c r="AG51" s="20"/>
      <c r="AH51" s="20"/>
      <c r="AR51" s="23"/>
    </row>
    <row r="52" spans="23:44" x14ac:dyDescent="0.25">
      <c r="W52" s="20"/>
      <c r="Y52" s="20"/>
      <c r="AE52" s="20"/>
      <c r="AF52" s="20"/>
      <c r="AG52" s="20"/>
      <c r="AH52" s="20"/>
      <c r="AR52" s="23"/>
    </row>
    <row r="53" spans="23:44" x14ac:dyDescent="0.25">
      <c r="W53" s="20"/>
      <c r="Y53" s="20"/>
      <c r="AE53" s="20"/>
      <c r="AF53" s="20"/>
      <c r="AG53" s="20"/>
      <c r="AH53" s="20"/>
      <c r="AR53" s="23"/>
    </row>
    <row r="54" spans="23:44" x14ac:dyDescent="0.25">
      <c r="W54" s="20"/>
      <c r="Y54" s="20"/>
      <c r="AE54" s="20"/>
      <c r="AF54" s="20"/>
      <c r="AG54" s="20"/>
      <c r="AH54" s="20"/>
      <c r="AR54" s="23"/>
    </row>
    <row r="55" spans="23:44" x14ac:dyDescent="0.25">
      <c r="W55" s="20"/>
      <c r="Y55" s="20"/>
      <c r="AE55" s="20"/>
      <c r="AF55" s="20"/>
      <c r="AG55" s="20"/>
      <c r="AH55" s="20"/>
      <c r="AR55" s="23"/>
    </row>
    <row r="56" spans="23:44" x14ac:dyDescent="0.25">
      <c r="W56" s="20"/>
      <c r="Y56" s="20"/>
      <c r="AE56" s="20"/>
      <c r="AF56" s="20"/>
      <c r="AG56" s="20"/>
      <c r="AH56" s="20"/>
      <c r="AR56" s="23"/>
    </row>
    <row r="57" spans="23:44" x14ac:dyDescent="0.25">
      <c r="W57" s="20"/>
      <c r="Y57" s="20"/>
      <c r="AE57" s="20"/>
      <c r="AF57" s="20"/>
      <c r="AG57" s="20"/>
      <c r="AH57" s="20"/>
      <c r="AR57" s="23"/>
    </row>
    <row r="58" spans="23:44" x14ac:dyDescent="0.25">
      <c r="W58" s="20"/>
      <c r="Y58" s="20"/>
      <c r="AE58" s="20"/>
      <c r="AF58" s="20"/>
      <c r="AG58" s="20"/>
      <c r="AH58" s="20"/>
      <c r="AR58" s="23"/>
    </row>
    <row r="59" spans="23:44" x14ac:dyDescent="0.25">
      <c r="W59" s="20"/>
      <c r="Y59" s="20"/>
      <c r="AE59" s="20"/>
      <c r="AF59" s="20"/>
      <c r="AG59" s="20"/>
      <c r="AH59" s="20"/>
      <c r="AR59" s="23"/>
    </row>
    <row r="60" spans="23:44" x14ac:dyDescent="0.25">
      <c r="W60" s="20"/>
      <c r="Y60" s="20"/>
      <c r="AE60" s="20"/>
      <c r="AF60" s="20"/>
      <c r="AG60" s="20"/>
      <c r="AH60" s="20"/>
      <c r="AR60" s="23"/>
    </row>
    <row r="61" spans="23:44" x14ac:dyDescent="0.25">
      <c r="W61" s="20"/>
      <c r="Y61" s="20"/>
      <c r="AE61" s="20"/>
      <c r="AF61" s="20"/>
      <c r="AG61" s="20"/>
      <c r="AH61" s="20"/>
      <c r="AR61" s="23"/>
    </row>
    <row r="62" spans="23:44" x14ac:dyDescent="0.25">
      <c r="W62" s="20"/>
      <c r="Y62" s="20"/>
      <c r="AE62" s="20"/>
      <c r="AF62" s="20"/>
      <c r="AG62" s="20"/>
      <c r="AH62" s="20"/>
      <c r="AR62" s="23"/>
    </row>
    <row r="63" spans="23:44" x14ac:dyDescent="0.25">
      <c r="W63" s="20"/>
      <c r="Y63" s="20"/>
      <c r="AE63" s="20"/>
      <c r="AF63" s="20"/>
      <c r="AG63" s="20"/>
      <c r="AH63" s="20"/>
      <c r="AR63" s="23"/>
    </row>
    <row r="64" spans="23:44" x14ac:dyDescent="0.25">
      <c r="W64" s="20"/>
      <c r="Y64" s="20"/>
      <c r="AE64" s="20"/>
      <c r="AF64" s="20"/>
      <c r="AG64" s="20"/>
      <c r="AH64" s="20"/>
      <c r="AR64" s="23"/>
    </row>
    <row r="65" spans="23:44" x14ac:dyDescent="0.25">
      <c r="W65" s="20"/>
      <c r="Y65" s="20"/>
      <c r="AE65" s="20"/>
      <c r="AF65" s="20"/>
      <c r="AG65" s="20"/>
      <c r="AH65" s="20"/>
      <c r="AR65" s="23"/>
    </row>
    <row r="66" spans="23:44" x14ac:dyDescent="0.25">
      <c r="W66" s="20"/>
      <c r="Y66" s="20"/>
      <c r="AE66" s="20"/>
      <c r="AF66" s="20"/>
      <c r="AG66" s="20"/>
      <c r="AH66" s="20"/>
      <c r="AR66" s="23"/>
    </row>
    <row r="67" spans="23:44" x14ac:dyDescent="0.25">
      <c r="W67" s="20"/>
      <c r="Y67" s="20"/>
      <c r="AE67" s="20"/>
      <c r="AF67" s="20"/>
      <c r="AG67" s="20"/>
      <c r="AH67" s="20"/>
      <c r="AR67" s="23"/>
    </row>
    <row r="68" spans="23:44" x14ac:dyDescent="0.25">
      <c r="W68" s="20"/>
      <c r="Y68" s="20"/>
      <c r="AE68" s="20"/>
      <c r="AF68" s="20"/>
      <c r="AG68" s="20"/>
      <c r="AH68" s="20"/>
      <c r="AR68" s="23"/>
    </row>
    <row r="69" spans="23:44" x14ac:dyDescent="0.25">
      <c r="W69" s="20"/>
      <c r="Y69" s="20"/>
      <c r="AE69" s="20"/>
      <c r="AF69" s="20"/>
      <c r="AG69" s="20"/>
      <c r="AH69" s="20"/>
      <c r="AR69" s="23"/>
    </row>
    <row r="70" spans="23:44" x14ac:dyDescent="0.25">
      <c r="W70" s="20"/>
      <c r="Y70" s="20"/>
      <c r="AE70" s="20"/>
      <c r="AF70" s="20"/>
      <c r="AG70" s="20"/>
      <c r="AH70" s="20"/>
      <c r="AR70" s="23"/>
    </row>
    <row r="71" spans="23:44" x14ac:dyDescent="0.25">
      <c r="W71" s="20"/>
      <c r="Y71" s="20"/>
      <c r="AE71" s="20"/>
      <c r="AF71" s="20"/>
      <c r="AG71" s="20"/>
      <c r="AH71" s="20"/>
      <c r="AR71" s="23"/>
    </row>
    <row r="72" spans="23:44" x14ac:dyDescent="0.25">
      <c r="W72" s="20"/>
      <c r="Y72" s="20"/>
      <c r="AE72" s="20"/>
      <c r="AF72" s="20"/>
      <c r="AG72" s="20"/>
      <c r="AH72" s="20"/>
      <c r="AR72" s="23"/>
    </row>
    <row r="73" spans="23:44" x14ac:dyDescent="0.25">
      <c r="W73" s="20"/>
      <c r="Y73" s="20"/>
      <c r="AE73" s="20"/>
      <c r="AF73" s="20"/>
      <c r="AG73" s="20"/>
      <c r="AH73" s="20"/>
      <c r="AR73" s="23"/>
    </row>
    <row r="74" spans="23:44" x14ac:dyDescent="0.25">
      <c r="W74" s="20"/>
      <c r="Y74" s="20"/>
      <c r="AE74" s="20"/>
      <c r="AF74" s="20"/>
      <c r="AG74" s="20"/>
      <c r="AH74" s="20"/>
      <c r="AR74" s="23"/>
    </row>
    <row r="75" spans="23:44" x14ac:dyDescent="0.25">
      <c r="W75" s="20"/>
      <c r="Y75" s="20"/>
      <c r="AE75" s="20"/>
      <c r="AF75" s="20"/>
      <c r="AG75" s="20"/>
      <c r="AH75" s="20"/>
      <c r="AR75" s="23"/>
    </row>
    <row r="76" spans="23:44" x14ac:dyDescent="0.25">
      <c r="W76" s="20"/>
      <c r="Y76" s="20"/>
      <c r="AE76" s="20"/>
      <c r="AF76" s="20"/>
      <c r="AG76" s="20"/>
      <c r="AH76" s="20"/>
      <c r="AR76" s="23"/>
    </row>
    <row r="77" spans="23:44" x14ac:dyDescent="0.25">
      <c r="W77" s="20"/>
      <c r="Y77" s="20"/>
      <c r="AE77" s="20"/>
      <c r="AF77" s="20"/>
      <c r="AG77" s="20"/>
      <c r="AH77" s="20"/>
      <c r="AR77" s="23"/>
    </row>
    <row r="78" spans="23:44" x14ac:dyDescent="0.25">
      <c r="W78" s="20"/>
      <c r="Y78" s="20"/>
      <c r="AE78" s="20"/>
      <c r="AF78" s="20"/>
      <c r="AG78" s="20"/>
      <c r="AH78" s="20"/>
      <c r="AR78" s="23"/>
    </row>
    <row r="79" spans="23:44" x14ac:dyDescent="0.25">
      <c r="W79" s="20"/>
      <c r="Y79" s="20"/>
      <c r="AE79" s="20"/>
      <c r="AF79" s="20"/>
      <c r="AG79" s="20"/>
      <c r="AH79" s="20"/>
      <c r="AR79" s="23"/>
    </row>
    <row r="80" spans="23:44" x14ac:dyDescent="0.25">
      <c r="W80" s="20"/>
      <c r="Y80" s="20"/>
      <c r="AE80" s="20"/>
      <c r="AF80" s="20"/>
      <c r="AG80" s="20"/>
      <c r="AH80" s="20"/>
      <c r="AR80" s="23"/>
    </row>
    <row r="81" spans="23:44" x14ac:dyDescent="0.25">
      <c r="W81" s="20"/>
      <c r="Y81" s="20"/>
      <c r="AE81" s="20"/>
      <c r="AF81" s="20"/>
      <c r="AG81" s="20"/>
      <c r="AH81" s="20"/>
      <c r="AR81" s="23"/>
    </row>
    <row r="82" spans="23:44" x14ac:dyDescent="0.25">
      <c r="W82" s="20"/>
      <c r="Y82" s="20"/>
      <c r="AE82" s="20"/>
      <c r="AF82" s="20"/>
      <c r="AG82" s="20"/>
      <c r="AH82" s="20"/>
      <c r="AR82" s="23"/>
    </row>
    <row r="83" spans="23:44" x14ac:dyDescent="0.25">
      <c r="W83" s="20"/>
      <c r="Y83" s="20"/>
      <c r="AE83" s="20"/>
      <c r="AF83" s="20"/>
      <c r="AG83" s="20"/>
      <c r="AH83" s="20"/>
      <c r="AR83" s="23"/>
    </row>
    <row r="84" spans="23:44" x14ac:dyDescent="0.25">
      <c r="W84" s="20"/>
      <c r="Y84" s="20"/>
      <c r="AE84" s="20"/>
      <c r="AF84" s="20"/>
      <c r="AG84" s="20"/>
      <c r="AH84" s="20"/>
      <c r="AR84" s="23"/>
    </row>
    <row r="85" spans="23:44" x14ac:dyDescent="0.25">
      <c r="W85" s="20"/>
      <c r="Y85" s="20"/>
      <c r="AE85" s="20"/>
      <c r="AF85" s="20"/>
      <c r="AG85" s="20"/>
      <c r="AH85" s="20"/>
      <c r="AR85" s="23"/>
    </row>
    <row r="86" spans="23:44" x14ac:dyDescent="0.25">
      <c r="W86" s="20"/>
      <c r="Y86" s="20"/>
      <c r="AE86" s="20"/>
      <c r="AF86" s="20"/>
      <c r="AG86" s="20"/>
      <c r="AH86" s="20"/>
      <c r="AR86" s="23"/>
    </row>
    <row r="87" spans="23:44" x14ac:dyDescent="0.25">
      <c r="W87" s="20"/>
      <c r="Y87" s="20"/>
      <c r="AE87" s="20"/>
      <c r="AF87" s="20"/>
      <c r="AG87" s="20"/>
      <c r="AH87" s="20"/>
      <c r="AR87" s="23"/>
    </row>
    <row r="88" spans="23:44" x14ac:dyDescent="0.25">
      <c r="W88" s="20"/>
      <c r="Y88" s="20"/>
      <c r="AE88" s="20"/>
      <c r="AF88" s="20"/>
      <c r="AG88" s="20"/>
      <c r="AH88" s="20"/>
      <c r="AR88" s="23"/>
    </row>
    <row r="89" spans="23:44" x14ac:dyDescent="0.25">
      <c r="W89" s="20"/>
      <c r="Y89" s="20"/>
      <c r="AE89" s="20"/>
      <c r="AF89" s="20"/>
      <c r="AG89" s="20"/>
      <c r="AH89" s="20"/>
      <c r="AR89" s="23"/>
    </row>
    <row r="90" spans="23:44" x14ac:dyDescent="0.25">
      <c r="W90" s="20"/>
      <c r="Y90" s="20"/>
      <c r="AE90" s="20"/>
      <c r="AF90" s="20"/>
      <c r="AG90" s="20"/>
      <c r="AH90" s="20"/>
      <c r="AR90" s="23"/>
    </row>
    <row r="91" spans="23:44" x14ac:dyDescent="0.25">
      <c r="W91" s="20"/>
      <c r="Y91" s="20"/>
      <c r="AE91" s="20"/>
      <c r="AF91" s="20"/>
      <c r="AG91" s="20"/>
      <c r="AH91" s="20"/>
      <c r="AR91" s="23"/>
    </row>
    <row r="92" spans="23:44" x14ac:dyDescent="0.25">
      <c r="W92" s="20"/>
      <c r="Y92" s="20"/>
      <c r="AE92" s="20"/>
      <c r="AF92" s="20"/>
      <c r="AG92" s="20"/>
      <c r="AH92" s="20"/>
      <c r="AR92" s="23"/>
    </row>
    <row r="93" spans="23:44" x14ac:dyDescent="0.25">
      <c r="W93" s="20"/>
      <c r="Y93" s="20"/>
      <c r="AE93" s="20"/>
      <c r="AF93" s="20"/>
      <c r="AG93" s="20"/>
      <c r="AH93" s="20"/>
      <c r="AR93" s="23"/>
    </row>
    <row r="94" spans="23:44" x14ac:dyDescent="0.25">
      <c r="W94" s="20"/>
      <c r="Y94" s="20"/>
      <c r="AE94" s="20"/>
      <c r="AF94" s="20"/>
      <c r="AG94" s="20"/>
      <c r="AH94" s="20"/>
      <c r="AR94" s="23"/>
    </row>
    <row r="95" spans="23:44" x14ac:dyDescent="0.25">
      <c r="W95" s="20"/>
      <c r="Y95" s="20"/>
      <c r="AE95" s="20"/>
      <c r="AF95" s="20"/>
      <c r="AG95" s="20"/>
      <c r="AH95" s="20"/>
      <c r="AR95" s="23"/>
    </row>
    <row r="96" spans="23:44" x14ac:dyDescent="0.25">
      <c r="W96" s="20"/>
      <c r="Y96" s="20"/>
      <c r="AE96" s="20"/>
      <c r="AF96" s="20"/>
      <c r="AG96" s="20"/>
      <c r="AH96" s="20"/>
      <c r="AR96" s="23"/>
    </row>
    <row r="97" spans="23:44" x14ac:dyDescent="0.25">
      <c r="W97" s="20"/>
      <c r="Y97" s="20"/>
      <c r="AE97" s="20"/>
      <c r="AF97" s="20"/>
      <c r="AG97" s="20"/>
      <c r="AH97" s="20"/>
      <c r="AR97" s="23"/>
    </row>
    <row r="98" spans="23:44" x14ac:dyDescent="0.25">
      <c r="W98" s="20"/>
      <c r="Y98" s="20"/>
      <c r="AE98" s="20"/>
      <c r="AF98" s="20"/>
      <c r="AG98" s="20"/>
      <c r="AH98" s="20"/>
      <c r="AR98" s="23"/>
    </row>
    <row r="99" spans="23:44" x14ac:dyDescent="0.25">
      <c r="W99" s="20"/>
      <c r="Y99" s="20"/>
      <c r="AE99" s="20"/>
      <c r="AF99" s="20"/>
      <c r="AG99" s="20"/>
      <c r="AH99" s="20"/>
      <c r="AR99" s="23"/>
    </row>
    <row r="100" spans="23:44" x14ac:dyDescent="0.25">
      <c r="W100" s="20"/>
      <c r="Y100" s="20"/>
      <c r="AE100" s="20"/>
      <c r="AF100" s="20"/>
      <c r="AG100" s="20"/>
      <c r="AH100" s="20"/>
      <c r="AR100" s="23"/>
    </row>
    <row r="101" spans="23:44" x14ac:dyDescent="0.25">
      <c r="W101" s="20"/>
      <c r="Y101" s="20"/>
      <c r="AE101" s="20"/>
      <c r="AF101" s="20"/>
      <c r="AG101" s="20"/>
      <c r="AH101" s="20"/>
      <c r="AR101" s="23"/>
    </row>
    <row r="102" spans="23:44" x14ac:dyDescent="0.25">
      <c r="W102" s="20"/>
      <c r="Y102" s="20"/>
      <c r="AE102" s="20"/>
      <c r="AF102" s="20"/>
      <c r="AG102" s="20"/>
      <c r="AH102" s="20"/>
      <c r="AR102" s="23"/>
    </row>
    <row r="103" spans="23:44" x14ac:dyDescent="0.25">
      <c r="W103" s="20"/>
      <c r="Y103" s="20"/>
      <c r="AE103" s="20"/>
      <c r="AF103" s="20"/>
      <c r="AG103" s="20"/>
      <c r="AH103" s="20"/>
      <c r="AR103" s="23"/>
    </row>
    <row r="104" spans="23:44" x14ac:dyDescent="0.25">
      <c r="W104" s="20"/>
      <c r="Y104" s="20"/>
      <c r="AE104" s="20"/>
      <c r="AF104" s="20"/>
      <c r="AG104" s="20"/>
      <c r="AH104" s="20"/>
      <c r="AR104" s="23"/>
    </row>
    <row r="105" spans="23:44" x14ac:dyDescent="0.25">
      <c r="W105" s="20"/>
      <c r="Y105" s="20"/>
      <c r="AE105" s="20"/>
      <c r="AF105" s="20"/>
      <c r="AG105" s="20"/>
      <c r="AH105" s="20"/>
      <c r="AR105" s="23"/>
    </row>
    <row r="106" spans="23:44" x14ac:dyDescent="0.25">
      <c r="W106" s="20"/>
      <c r="Y106" s="20"/>
      <c r="AE106" s="20"/>
      <c r="AF106" s="20"/>
      <c r="AG106" s="20"/>
      <c r="AH106" s="20"/>
      <c r="AR106" s="23"/>
    </row>
    <row r="107" spans="23:44" x14ac:dyDescent="0.25">
      <c r="W107" s="20"/>
      <c r="Y107" s="20"/>
      <c r="AE107" s="20"/>
      <c r="AF107" s="20"/>
      <c r="AG107" s="20"/>
      <c r="AH107" s="20"/>
      <c r="AR107" s="23"/>
    </row>
    <row r="108" spans="23:44" x14ac:dyDescent="0.25">
      <c r="W108" s="20"/>
      <c r="Y108" s="20"/>
      <c r="AE108" s="20"/>
      <c r="AF108" s="20"/>
      <c r="AG108" s="20"/>
      <c r="AH108" s="20"/>
      <c r="AR108" s="23"/>
    </row>
    <row r="109" spans="23:44" x14ac:dyDescent="0.25">
      <c r="W109" s="20"/>
      <c r="Y109" s="20"/>
      <c r="AE109" s="20"/>
      <c r="AF109" s="20"/>
      <c r="AG109" s="20"/>
      <c r="AH109" s="20"/>
      <c r="AR109" s="23"/>
    </row>
    <row r="110" spans="23:44" x14ac:dyDescent="0.25">
      <c r="W110" s="20"/>
      <c r="Y110" s="20"/>
      <c r="AE110" s="20"/>
      <c r="AF110" s="20"/>
      <c r="AG110" s="20"/>
      <c r="AH110" s="20"/>
      <c r="AR110" s="23"/>
    </row>
    <row r="111" spans="23:44" x14ac:dyDescent="0.25">
      <c r="W111" s="20"/>
      <c r="Y111" s="20"/>
      <c r="AE111" s="20"/>
      <c r="AF111" s="20"/>
      <c r="AG111" s="20"/>
      <c r="AH111" s="20"/>
      <c r="AR111" s="23"/>
    </row>
    <row r="112" spans="23:44" x14ac:dyDescent="0.25">
      <c r="W112" s="20"/>
      <c r="Y112" s="20"/>
      <c r="AE112" s="20"/>
      <c r="AF112" s="20"/>
      <c r="AG112" s="20"/>
      <c r="AH112" s="20"/>
      <c r="AR112" s="23"/>
    </row>
    <row r="113" spans="23:44" x14ac:dyDescent="0.25">
      <c r="W113" s="20"/>
      <c r="Y113" s="20"/>
      <c r="AE113" s="20"/>
      <c r="AF113" s="20"/>
      <c r="AG113" s="20"/>
      <c r="AH113" s="20"/>
      <c r="AR113" s="23"/>
    </row>
    <row r="114" spans="23:44" x14ac:dyDescent="0.25">
      <c r="W114" s="20"/>
      <c r="Y114" s="20"/>
      <c r="AE114" s="20"/>
      <c r="AF114" s="20"/>
      <c r="AG114" s="20"/>
      <c r="AH114" s="20"/>
      <c r="AR114" s="23"/>
    </row>
    <row r="115" spans="23:44" x14ac:dyDescent="0.25">
      <c r="W115" s="20"/>
      <c r="Y115" s="20"/>
      <c r="AE115" s="20"/>
      <c r="AF115" s="20"/>
      <c r="AG115" s="20"/>
      <c r="AH115" s="20"/>
      <c r="AR115" s="23"/>
    </row>
    <row r="116" spans="23:44" x14ac:dyDescent="0.25">
      <c r="W116" s="20"/>
      <c r="Y116" s="20"/>
      <c r="AE116" s="20"/>
      <c r="AF116" s="20"/>
      <c r="AG116" s="20"/>
      <c r="AH116" s="20"/>
      <c r="AR116" s="23"/>
    </row>
    <row r="117" spans="23:44" x14ac:dyDescent="0.25">
      <c r="W117" s="20"/>
      <c r="Y117" s="20"/>
      <c r="AE117" s="20"/>
      <c r="AF117" s="20"/>
      <c r="AG117" s="20"/>
      <c r="AH117" s="20"/>
      <c r="AR117" s="23"/>
    </row>
    <row r="118" spans="23:44" x14ac:dyDescent="0.25">
      <c r="W118" s="20"/>
      <c r="Y118" s="20"/>
      <c r="AE118" s="20"/>
      <c r="AF118" s="20"/>
      <c r="AG118" s="20"/>
      <c r="AH118" s="20"/>
      <c r="AR118" s="23"/>
    </row>
    <row r="119" spans="23:44" x14ac:dyDescent="0.25">
      <c r="W119" s="20"/>
      <c r="Y119" s="20"/>
      <c r="AE119" s="20"/>
      <c r="AF119" s="20"/>
      <c r="AG119" s="20"/>
      <c r="AH119" s="20"/>
      <c r="AR119" s="23"/>
    </row>
    <row r="120" spans="23:44" x14ac:dyDescent="0.25">
      <c r="W120" s="20"/>
      <c r="Y120" s="20"/>
      <c r="AE120" s="20"/>
      <c r="AF120" s="20"/>
      <c r="AG120" s="20"/>
      <c r="AH120" s="20"/>
      <c r="AR120" s="23"/>
    </row>
    <row r="121" spans="23:44" x14ac:dyDescent="0.25">
      <c r="W121" s="20"/>
      <c r="Y121" s="20"/>
      <c r="AE121" s="20"/>
      <c r="AF121" s="20"/>
      <c r="AG121" s="20"/>
      <c r="AH121" s="20"/>
      <c r="AR121" s="23"/>
    </row>
    <row r="122" spans="23:44" x14ac:dyDescent="0.25">
      <c r="W122" s="20"/>
      <c r="Y122" s="20"/>
      <c r="AE122" s="20"/>
      <c r="AF122" s="20"/>
      <c r="AG122" s="20"/>
      <c r="AH122" s="20"/>
      <c r="AR122" s="23"/>
    </row>
    <row r="123" spans="23:44" x14ac:dyDescent="0.25">
      <c r="W123" s="20"/>
      <c r="Y123" s="20"/>
      <c r="AE123" s="20"/>
      <c r="AF123" s="20"/>
      <c r="AG123" s="20"/>
      <c r="AH123" s="20"/>
      <c r="AR123" s="23"/>
    </row>
    <row r="124" spans="23:44" x14ac:dyDescent="0.25">
      <c r="W124" s="20"/>
      <c r="Y124" s="20"/>
      <c r="AE124" s="20"/>
      <c r="AF124" s="20"/>
      <c r="AG124" s="20"/>
      <c r="AH124" s="20"/>
      <c r="AR124" s="23"/>
    </row>
    <row r="125" spans="23:44" x14ac:dyDescent="0.25">
      <c r="W125" s="20"/>
      <c r="Y125" s="20"/>
      <c r="AE125" s="20"/>
      <c r="AF125" s="20"/>
      <c r="AG125" s="20"/>
      <c r="AH125" s="20"/>
      <c r="AR125" s="23"/>
    </row>
    <row r="126" spans="23:44" x14ac:dyDescent="0.25">
      <c r="W126" s="20"/>
      <c r="Y126" s="20"/>
      <c r="AE126" s="20"/>
      <c r="AF126" s="20"/>
      <c r="AG126" s="20"/>
      <c r="AH126" s="20"/>
      <c r="AR126" s="23"/>
    </row>
    <row r="127" spans="23:44" x14ac:dyDescent="0.25">
      <c r="W127" s="20"/>
      <c r="Y127" s="20"/>
      <c r="AE127" s="20"/>
      <c r="AF127" s="20"/>
      <c r="AG127" s="20"/>
      <c r="AH127" s="20"/>
      <c r="AR127" s="23"/>
    </row>
    <row r="128" spans="23:44" x14ac:dyDescent="0.25">
      <c r="W128" s="20"/>
      <c r="Y128" s="20"/>
      <c r="AE128" s="20"/>
      <c r="AF128" s="20"/>
      <c r="AG128" s="20"/>
      <c r="AH128" s="20"/>
      <c r="AR128" s="23"/>
    </row>
    <row r="129" spans="23:44" x14ac:dyDescent="0.25">
      <c r="W129" s="20"/>
      <c r="Y129" s="20"/>
      <c r="AE129" s="20"/>
      <c r="AF129" s="20"/>
      <c r="AG129" s="20"/>
      <c r="AH129" s="20"/>
      <c r="AR129" s="23"/>
    </row>
    <row r="130" spans="23:44" x14ac:dyDescent="0.25">
      <c r="W130" s="20"/>
      <c r="Y130" s="20"/>
      <c r="AE130" s="20"/>
      <c r="AF130" s="20"/>
      <c r="AG130" s="20"/>
      <c r="AH130" s="20"/>
      <c r="AR130" s="23"/>
    </row>
    <row r="131" spans="23:44" x14ac:dyDescent="0.25">
      <c r="W131" s="20"/>
      <c r="Y131" s="20"/>
      <c r="AE131" s="20"/>
      <c r="AF131" s="20"/>
      <c r="AG131" s="20"/>
      <c r="AH131" s="20"/>
      <c r="AR131" s="23"/>
    </row>
    <row r="132" spans="23:44" x14ac:dyDescent="0.25">
      <c r="W132" s="20"/>
      <c r="Y132" s="20"/>
      <c r="AE132" s="20"/>
      <c r="AF132" s="20"/>
      <c r="AG132" s="20"/>
      <c r="AH132" s="20"/>
      <c r="AR132" s="23"/>
    </row>
    <row r="133" spans="23:44" x14ac:dyDescent="0.25">
      <c r="W133" s="20"/>
      <c r="Y133" s="20"/>
      <c r="AE133" s="20"/>
      <c r="AF133" s="20"/>
      <c r="AG133" s="20"/>
      <c r="AH133" s="20"/>
      <c r="AR133" s="23"/>
    </row>
    <row r="134" spans="23:44" x14ac:dyDescent="0.25">
      <c r="W134" s="20"/>
      <c r="Y134" s="20"/>
      <c r="AE134" s="20"/>
      <c r="AF134" s="20"/>
      <c r="AG134" s="20"/>
      <c r="AH134" s="20"/>
      <c r="AR134" s="23"/>
    </row>
    <row r="135" spans="23:44" x14ac:dyDescent="0.25">
      <c r="W135" s="20"/>
      <c r="Y135" s="20"/>
      <c r="AE135" s="20"/>
      <c r="AF135" s="20"/>
      <c r="AG135" s="20"/>
      <c r="AH135" s="20"/>
      <c r="AR135" s="23"/>
    </row>
    <row r="136" spans="23:44" x14ac:dyDescent="0.25">
      <c r="W136" s="20"/>
      <c r="Y136" s="20"/>
      <c r="AE136" s="20"/>
      <c r="AF136" s="20"/>
      <c r="AG136" s="20"/>
      <c r="AH136" s="20"/>
      <c r="AR136" s="23"/>
    </row>
    <row r="137" spans="23:44" x14ac:dyDescent="0.25">
      <c r="W137" s="20"/>
      <c r="Y137" s="20"/>
      <c r="AE137" s="20"/>
      <c r="AF137" s="20"/>
      <c r="AG137" s="20"/>
      <c r="AH137" s="20"/>
      <c r="AR137" s="23"/>
    </row>
    <row r="138" spans="23:44" x14ac:dyDescent="0.25">
      <c r="W138" s="20"/>
      <c r="Y138" s="20"/>
      <c r="AE138" s="20"/>
      <c r="AF138" s="20"/>
      <c r="AG138" s="20"/>
      <c r="AH138" s="20"/>
      <c r="AR138" s="23"/>
    </row>
    <row r="139" spans="23:44" x14ac:dyDescent="0.25">
      <c r="W139" s="20"/>
      <c r="Y139" s="20"/>
      <c r="AE139" s="20"/>
      <c r="AF139" s="20"/>
      <c r="AG139" s="20"/>
      <c r="AH139" s="20"/>
      <c r="AR139" s="23"/>
    </row>
    <row r="140" spans="23:44" x14ac:dyDescent="0.25">
      <c r="W140" s="20"/>
      <c r="Y140" s="20"/>
      <c r="AE140" s="20"/>
      <c r="AF140" s="20"/>
      <c r="AG140" s="20"/>
      <c r="AH140" s="20"/>
      <c r="AR140" s="23"/>
    </row>
    <row r="141" spans="23:44" x14ac:dyDescent="0.25">
      <c r="W141" s="20"/>
      <c r="Y141" s="20"/>
      <c r="AE141" s="20"/>
      <c r="AF141" s="20"/>
      <c r="AG141" s="20"/>
      <c r="AH141" s="20"/>
      <c r="AR141" s="23"/>
    </row>
    <row r="142" spans="23:44" x14ac:dyDescent="0.25">
      <c r="W142" s="20"/>
      <c r="Y142" s="20"/>
      <c r="AE142" s="20"/>
      <c r="AF142" s="20"/>
      <c r="AG142" s="20"/>
      <c r="AH142" s="20"/>
      <c r="AR142" s="23"/>
    </row>
    <row r="143" spans="23:44" x14ac:dyDescent="0.25">
      <c r="W143" s="20"/>
      <c r="Y143" s="20"/>
      <c r="AE143" s="20"/>
      <c r="AF143" s="20"/>
      <c r="AG143" s="20"/>
      <c r="AH143" s="20"/>
      <c r="AR143" s="23"/>
    </row>
    <row r="144" spans="23:44" x14ac:dyDescent="0.25">
      <c r="W144" s="20"/>
      <c r="Y144" s="20"/>
      <c r="AE144" s="20"/>
      <c r="AF144" s="20"/>
      <c r="AG144" s="20"/>
      <c r="AH144" s="20"/>
      <c r="AR144" s="23"/>
    </row>
    <row r="145" spans="23:44" x14ac:dyDescent="0.25">
      <c r="W145" s="20"/>
      <c r="Y145" s="20"/>
      <c r="AE145" s="20"/>
      <c r="AF145" s="20"/>
      <c r="AG145" s="20"/>
      <c r="AH145" s="20"/>
      <c r="AR145" s="23"/>
    </row>
    <row r="146" spans="23:44" x14ac:dyDescent="0.25">
      <c r="W146" s="20"/>
      <c r="Y146" s="20"/>
      <c r="AE146" s="20"/>
      <c r="AF146" s="20"/>
      <c r="AG146" s="20"/>
      <c r="AH146" s="20"/>
      <c r="AR146" s="23"/>
    </row>
    <row r="147" spans="23:44" x14ac:dyDescent="0.25">
      <c r="W147" s="20"/>
      <c r="Y147" s="20"/>
      <c r="AE147" s="20"/>
      <c r="AF147" s="20"/>
      <c r="AG147" s="20"/>
      <c r="AH147" s="20"/>
      <c r="AR147" s="23"/>
    </row>
    <row r="148" spans="23:44" x14ac:dyDescent="0.25">
      <c r="W148" s="20"/>
      <c r="Y148" s="20"/>
      <c r="AE148" s="20"/>
      <c r="AF148" s="20"/>
      <c r="AG148" s="20"/>
      <c r="AH148" s="20"/>
      <c r="AR148" s="23"/>
    </row>
    <row r="149" spans="23:44" x14ac:dyDescent="0.25">
      <c r="W149" s="20"/>
      <c r="Y149" s="20"/>
      <c r="AE149" s="20"/>
      <c r="AF149" s="20"/>
      <c r="AG149" s="20"/>
      <c r="AH149" s="20"/>
      <c r="AR149" s="23"/>
    </row>
    <row r="150" spans="23:44" x14ac:dyDescent="0.25">
      <c r="W150" s="20"/>
      <c r="Y150" s="20"/>
      <c r="AE150" s="20"/>
      <c r="AF150" s="20"/>
      <c r="AG150" s="20"/>
      <c r="AH150" s="20"/>
      <c r="AR150" s="23"/>
    </row>
    <row r="151" spans="23:44" x14ac:dyDescent="0.25">
      <c r="W151" s="20"/>
      <c r="Y151" s="20"/>
      <c r="AE151" s="20"/>
      <c r="AF151" s="20"/>
      <c r="AG151" s="20"/>
      <c r="AH151" s="20"/>
      <c r="AR151" s="23"/>
    </row>
    <row r="152" spans="23:44" x14ac:dyDescent="0.25">
      <c r="W152" s="20"/>
      <c r="Y152" s="20"/>
      <c r="AE152" s="20"/>
      <c r="AF152" s="20"/>
      <c r="AG152" s="20"/>
      <c r="AH152" s="20"/>
      <c r="AR152" s="23"/>
    </row>
    <row r="153" spans="23:44" x14ac:dyDescent="0.25">
      <c r="W153" s="20"/>
      <c r="Y153" s="20"/>
      <c r="AE153" s="20"/>
      <c r="AF153" s="20"/>
      <c r="AG153" s="20"/>
      <c r="AH153" s="20"/>
      <c r="AR153" s="23"/>
    </row>
    <row r="154" spans="23:44" x14ac:dyDescent="0.25">
      <c r="W154" s="20"/>
      <c r="Y154" s="20"/>
      <c r="AE154" s="20"/>
      <c r="AF154" s="20"/>
      <c r="AG154" s="20"/>
      <c r="AH154" s="20"/>
      <c r="AR154" s="23"/>
    </row>
    <row r="155" spans="23:44" x14ac:dyDescent="0.25">
      <c r="W155" s="20"/>
      <c r="Y155" s="20"/>
      <c r="AE155" s="20"/>
      <c r="AF155" s="20"/>
      <c r="AG155" s="20"/>
      <c r="AH155" s="20"/>
      <c r="AR155" s="23"/>
    </row>
    <row r="156" spans="23:44" x14ac:dyDescent="0.25">
      <c r="W156" s="20"/>
      <c r="Y156" s="20"/>
      <c r="AE156" s="20"/>
      <c r="AF156" s="20"/>
      <c r="AG156" s="20"/>
      <c r="AH156" s="20"/>
      <c r="AR156" s="23"/>
    </row>
    <row r="157" spans="23:44" x14ac:dyDescent="0.25">
      <c r="W157" s="20"/>
      <c r="Y157" s="20"/>
      <c r="AE157" s="20"/>
      <c r="AF157" s="20"/>
      <c r="AG157" s="20"/>
      <c r="AH157" s="20"/>
      <c r="AR157" s="23"/>
    </row>
    <row r="158" spans="23:44" x14ac:dyDescent="0.25">
      <c r="W158" s="20"/>
      <c r="Y158" s="20"/>
      <c r="AE158" s="20"/>
      <c r="AF158" s="20"/>
      <c r="AG158" s="20"/>
      <c r="AH158" s="20"/>
      <c r="AR158" s="23"/>
    </row>
    <row r="159" spans="23:44" x14ac:dyDescent="0.25">
      <c r="W159" s="20"/>
      <c r="Y159" s="20"/>
      <c r="AE159" s="20"/>
      <c r="AF159" s="20"/>
      <c r="AG159" s="20"/>
      <c r="AH159" s="20"/>
      <c r="AR159" s="23"/>
    </row>
    <row r="160" spans="23:44" x14ac:dyDescent="0.25">
      <c r="W160" s="20"/>
      <c r="Y160" s="20"/>
      <c r="AE160" s="20"/>
      <c r="AF160" s="20"/>
      <c r="AG160" s="20"/>
      <c r="AH160" s="20"/>
      <c r="AR160" s="23"/>
    </row>
    <row r="161" spans="23:44" x14ac:dyDescent="0.25">
      <c r="W161" s="20"/>
      <c r="Y161" s="20"/>
      <c r="AE161" s="20"/>
      <c r="AF161" s="20"/>
      <c r="AG161" s="20"/>
      <c r="AH161" s="20"/>
      <c r="AR161" s="23"/>
    </row>
    <row r="162" spans="23:44" x14ac:dyDescent="0.25">
      <c r="W162" s="20"/>
      <c r="Y162" s="20"/>
      <c r="AE162" s="20"/>
      <c r="AF162" s="20"/>
      <c r="AG162" s="20"/>
      <c r="AH162" s="20"/>
      <c r="AR162" s="23"/>
    </row>
    <row r="163" spans="23:44" x14ac:dyDescent="0.25">
      <c r="W163" s="20"/>
      <c r="Y163" s="20"/>
      <c r="AE163" s="20"/>
      <c r="AF163" s="20"/>
      <c r="AG163" s="20"/>
      <c r="AH163" s="20"/>
      <c r="AR163" s="23"/>
    </row>
    <row r="164" spans="23:44" x14ac:dyDescent="0.25">
      <c r="W164" s="20"/>
      <c r="Y164" s="20"/>
      <c r="AE164" s="20"/>
      <c r="AF164" s="20"/>
      <c r="AG164" s="20"/>
      <c r="AH164" s="20"/>
      <c r="AR164" s="23"/>
    </row>
    <row r="165" spans="23:44" x14ac:dyDescent="0.25">
      <c r="W165" s="20"/>
      <c r="Y165" s="20"/>
      <c r="AE165" s="20"/>
      <c r="AF165" s="20"/>
      <c r="AG165" s="20"/>
      <c r="AH165" s="20"/>
      <c r="AR165" s="23"/>
    </row>
    <row r="166" spans="23:44" x14ac:dyDescent="0.25">
      <c r="W166" s="20"/>
      <c r="Y166" s="20"/>
      <c r="AE166" s="20"/>
      <c r="AF166" s="20"/>
      <c r="AG166" s="20"/>
      <c r="AH166" s="20"/>
      <c r="AR166" s="23"/>
    </row>
    <row r="167" spans="23:44" x14ac:dyDescent="0.25">
      <c r="W167" s="20"/>
      <c r="Y167" s="20"/>
      <c r="AE167" s="20"/>
      <c r="AF167" s="20"/>
      <c r="AG167" s="20"/>
      <c r="AH167" s="20"/>
      <c r="AR167" s="23"/>
    </row>
    <row r="168" spans="23:44" x14ac:dyDescent="0.25">
      <c r="W168" s="20"/>
      <c r="Y168" s="20"/>
      <c r="AE168" s="20"/>
      <c r="AF168" s="20"/>
      <c r="AG168" s="20"/>
      <c r="AH168" s="20"/>
      <c r="AR168" s="23"/>
    </row>
    <row r="169" spans="23:44" x14ac:dyDescent="0.25">
      <c r="W169" s="20"/>
      <c r="Y169" s="20"/>
      <c r="AE169" s="20"/>
      <c r="AF169" s="20"/>
      <c r="AG169" s="20"/>
      <c r="AH169" s="20"/>
      <c r="AR169" s="23"/>
    </row>
    <row r="170" spans="23:44" x14ac:dyDescent="0.25">
      <c r="W170" s="20"/>
      <c r="Y170" s="20"/>
      <c r="AE170" s="20"/>
      <c r="AF170" s="20"/>
      <c r="AG170" s="20"/>
      <c r="AH170" s="20"/>
      <c r="AR170" s="23"/>
    </row>
    <row r="171" spans="23:44" x14ac:dyDescent="0.25">
      <c r="W171" s="20"/>
      <c r="Y171" s="20"/>
      <c r="AE171" s="20"/>
      <c r="AF171" s="20"/>
      <c r="AG171" s="20"/>
      <c r="AH171" s="20"/>
      <c r="AR171" s="23"/>
    </row>
    <row r="172" spans="23:44" x14ac:dyDescent="0.25">
      <c r="W172" s="20"/>
      <c r="Y172" s="20"/>
      <c r="AE172" s="20"/>
      <c r="AF172" s="20"/>
      <c r="AG172" s="20"/>
      <c r="AH172" s="20"/>
      <c r="AR172" s="23"/>
    </row>
    <row r="173" spans="23:44" x14ac:dyDescent="0.25">
      <c r="W173" s="20"/>
      <c r="Y173" s="20"/>
      <c r="AE173" s="20"/>
      <c r="AF173" s="20"/>
      <c r="AG173" s="20"/>
      <c r="AH173" s="20"/>
      <c r="AR173" s="23"/>
    </row>
    <row r="174" spans="23:44" x14ac:dyDescent="0.25">
      <c r="W174" s="20"/>
      <c r="Y174" s="20"/>
      <c r="AE174" s="20"/>
      <c r="AF174" s="20"/>
      <c r="AG174" s="20"/>
      <c r="AH174" s="20"/>
      <c r="AR174" s="23"/>
    </row>
    <row r="175" spans="23:44" x14ac:dyDescent="0.25">
      <c r="W175" s="20"/>
      <c r="Y175" s="20"/>
      <c r="AE175" s="20"/>
      <c r="AF175" s="20"/>
      <c r="AG175" s="20"/>
      <c r="AH175" s="20"/>
      <c r="AR175" s="23"/>
    </row>
    <row r="176" spans="23:44" x14ac:dyDescent="0.25">
      <c r="W176" s="20"/>
      <c r="Y176" s="20"/>
      <c r="AE176" s="20"/>
      <c r="AF176" s="20"/>
      <c r="AG176" s="20"/>
      <c r="AH176" s="20"/>
      <c r="AR176" s="23"/>
    </row>
    <row r="177" spans="23:44" x14ac:dyDescent="0.25">
      <c r="W177" s="20"/>
      <c r="Y177" s="20"/>
      <c r="AE177" s="20"/>
      <c r="AF177" s="20"/>
      <c r="AG177" s="20"/>
      <c r="AH177" s="20"/>
      <c r="AR177" s="23"/>
    </row>
    <row r="178" spans="23:44" x14ac:dyDescent="0.25">
      <c r="W178" s="20"/>
      <c r="Y178" s="20"/>
      <c r="AE178" s="20"/>
      <c r="AF178" s="20"/>
      <c r="AG178" s="20"/>
      <c r="AH178" s="20"/>
      <c r="AR178" s="23"/>
    </row>
    <row r="179" spans="23:44" x14ac:dyDescent="0.25">
      <c r="W179" s="20"/>
      <c r="Y179" s="20"/>
      <c r="AE179" s="20"/>
      <c r="AF179" s="20"/>
      <c r="AG179" s="20"/>
      <c r="AH179" s="20"/>
      <c r="AR179" s="23"/>
    </row>
    <row r="180" spans="23:44" x14ac:dyDescent="0.25">
      <c r="W180" s="20"/>
      <c r="Y180" s="20"/>
      <c r="AE180" s="20"/>
      <c r="AF180" s="20"/>
      <c r="AG180" s="20"/>
      <c r="AH180" s="20"/>
      <c r="AR180" s="23"/>
    </row>
    <row r="181" spans="23:44" x14ac:dyDescent="0.25">
      <c r="W181" s="20"/>
      <c r="Y181" s="20"/>
      <c r="AE181" s="20"/>
      <c r="AF181" s="20"/>
      <c r="AG181" s="20"/>
      <c r="AH181" s="20"/>
      <c r="AR181" s="23"/>
    </row>
    <row r="182" spans="23:44" x14ac:dyDescent="0.25">
      <c r="W182" s="20"/>
      <c r="Y182" s="20"/>
      <c r="AE182" s="20"/>
      <c r="AF182" s="20"/>
      <c r="AG182" s="20"/>
      <c r="AH182" s="20"/>
      <c r="AR182" s="23"/>
    </row>
    <row r="183" spans="23:44" x14ac:dyDescent="0.25">
      <c r="W183" s="20"/>
      <c r="Y183" s="20"/>
      <c r="AE183" s="20"/>
      <c r="AF183" s="20"/>
      <c r="AG183" s="20"/>
      <c r="AH183" s="20"/>
      <c r="AR183" s="23"/>
    </row>
    <row r="184" spans="23:44" x14ac:dyDescent="0.25">
      <c r="W184" s="20"/>
      <c r="Y184" s="20"/>
      <c r="AE184" s="20"/>
      <c r="AF184" s="20"/>
      <c r="AG184" s="20"/>
      <c r="AH184" s="20"/>
      <c r="AR184" s="23"/>
    </row>
    <row r="185" spans="23:44" x14ac:dyDescent="0.25">
      <c r="W185" s="20"/>
      <c r="Y185" s="20"/>
      <c r="AE185" s="20"/>
      <c r="AF185" s="20"/>
      <c r="AG185" s="20"/>
      <c r="AH185" s="20"/>
      <c r="AR185" s="23"/>
    </row>
    <row r="186" spans="23:44" x14ac:dyDescent="0.25">
      <c r="W186" s="20"/>
      <c r="Y186" s="20"/>
      <c r="AE186" s="20"/>
      <c r="AF186" s="20"/>
      <c r="AG186" s="20"/>
      <c r="AH186" s="20"/>
      <c r="AR186" s="23"/>
    </row>
    <row r="187" spans="23:44" x14ac:dyDescent="0.25">
      <c r="W187" s="20"/>
      <c r="Y187" s="20"/>
      <c r="AE187" s="20"/>
      <c r="AF187" s="20"/>
      <c r="AG187" s="20"/>
      <c r="AH187" s="20"/>
      <c r="AR187" s="23"/>
    </row>
    <row r="188" spans="23:44" x14ac:dyDescent="0.25">
      <c r="W188" s="20"/>
      <c r="Y188" s="20"/>
      <c r="AE188" s="20"/>
      <c r="AF188" s="20"/>
      <c r="AG188" s="20"/>
      <c r="AH188" s="20"/>
      <c r="AR188" s="23"/>
    </row>
    <row r="189" spans="23:44" x14ac:dyDescent="0.25">
      <c r="W189" s="20"/>
      <c r="Y189" s="20"/>
      <c r="AE189" s="20"/>
      <c r="AF189" s="20"/>
      <c r="AG189" s="20"/>
      <c r="AH189" s="20"/>
      <c r="AR189" s="23"/>
    </row>
    <row r="190" spans="23:44" x14ac:dyDescent="0.25">
      <c r="W190" s="20"/>
      <c r="Y190" s="20"/>
      <c r="AE190" s="20"/>
      <c r="AF190" s="20"/>
      <c r="AG190" s="20"/>
      <c r="AH190" s="20"/>
      <c r="AR190" s="23"/>
    </row>
    <row r="191" spans="23:44" x14ac:dyDescent="0.25">
      <c r="W191" s="20"/>
      <c r="Y191" s="20"/>
      <c r="AE191" s="20"/>
      <c r="AF191" s="20"/>
      <c r="AG191" s="20"/>
      <c r="AH191" s="20"/>
      <c r="AR191" s="23"/>
    </row>
    <row r="192" spans="23:44" x14ac:dyDescent="0.25">
      <c r="W192" s="20"/>
      <c r="Y192" s="20"/>
      <c r="AE192" s="20"/>
      <c r="AF192" s="20"/>
      <c r="AG192" s="20"/>
      <c r="AH192" s="20"/>
      <c r="AR192" s="23"/>
    </row>
    <row r="193" spans="23:44" x14ac:dyDescent="0.25">
      <c r="W193" s="20"/>
      <c r="Y193" s="20"/>
      <c r="AE193" s="20"/>
      <c r="AF193" s="20"/>
      <c r="AG193" s="20"/>
      <c r="AH193" s="20"/>
      <c r="AR193" s="23"/>
    </row>
    <row r="194" spans="23:44" x14ac:dyDescent="0.25">
      <c r="W194" s="20"/>
      <c r="Y194" s="20"/>
      <c r="AE194" s="20"/>
      <c r="AF194" s="20"/>
      <c r="AG194" s="20"/>
      <c r="AH194" s="20"/>
      <c r="AR194" s="23"/>
    </row>
    <row r="195" spans="23:44" x14ac:dyDescent="0.25">
      <c r="W195" s="20"/>
      <c r="Y195" s="20"/>
      <c r="AE195" s="20"/>
      <c r="AF195" s="20"/>
      <c r="AG195" s="20"/>
      <c r="AH195" s="20"/>
      <c r="AR195" s="23"/>
    </row>
    <row r="196" spans="23:44" x14ac:dyDescent="0.25">
      <c r="W196" s="20"/>
      <c r="Y196" s="20"/>
      <c r="AE196" s="20"/>
      <c r="AF196" s="20"/>
      <c r="AG196" s="20"/>
      <c r="AH196" s="20"/>
      <c r="AR196" s="23"/>
    </row>
    <row r="197" spans="23:44" x14ac:dyDescent="0.25">
      <c r="W197" s="20"/>
      <c r="Y197" s="20"/>
      <c r="AE197" s="20"/>
      <c r="AF197" s="20"/>
      <c r="AG197" s="20"/>
      <c r="AH197" s="20"/>
      <c r="AR197" s="23"/>
    </row>
    <row r="198" spans="23:44" x14ac:dyDescent="0.25">
      <c r="W198" s="20"/>
      <c r="Y198" s="20"/>
      <c r="AE198" s="20"/>
      <c r="AF198" s="20"/>
      <c r="AG198" s="20"/>
      <c r="AH198" s="20"/>
      <c r="AR198" s="23"/>
    </row>
    <row r="199" spans="23:44" x14ac:dyDescent="0.25">
      <c r="W199" s="20"/>
      <c r="Y199" s="20"/>
      <c r="AE199" s="20"/>
      <c r="AF199" s="20"/>
      <c r="AG199" s="20"/>
      <c r="AH199" s="20"/>
      <c r="AR199" s="23"/>
    </row>
    <row r="200" spans="23:44" x14ac:dyDescent="0.25">
      <c r="W200" s="20"/>
      <c r="Y200" s="20"/>
      <c r="AE200" s="20"/>
      <c r="AF200" s="20"/>
      <c r="AG200" s="20"/>
      <c r="AH200" s="20"/>
      <c r="AR200" s="23"/>
    </row>
    <row r="201" spans="23:44" x14ac:dyDescent="0.25">
      <c r="W201" s="20"/>
      <c r="Y201" s="20"/>
      <c r="AE201" s="20"/>
      <c r="AF201" s="20"/>
      <c r="AG201" s="20"/>
      <c r="AH201" s="20"/>
      <c r="AR201" s="23"/>
    </row>
    <row r="202" spans="23:44" x14ac:dyDescent="0.25">
      <c r="W202" s="20"/>
      <c r="Y202" s="20"/>
      <c r="AE202" s="20"/>
      <c r="AF202" s="20"/>
      <c r="AG202" s="20"/>
      <c r="AH202" s="20"/>
      <c r="AR202" s="23"/>
    </row>
    <row r="203" spans="23:44" x14ac:dyDescent="0.25">
      <c r="W203" s="20"/>
      <c r="Y203" s="20"/>
      <c r="AE203" s="20"/>
      <c r="AF203" s="20"/>
      <c r="AG203" s="20"/>
      <c r="AH203" s="20"/>
      <c r="AR203" s="23"/>
    </row>
    <row r="204" spans="23:44" x14ac:dyDescent="0.25">
      <c r="W204" s="20"/>
      <c r="Y204" s="20"/>
      <c r="AE204" s="20"/>
      <c r="AF204" s="20"/>
      <c r="AG204" s="20"/>
      <c r="AH204" s="20"/>
      <c r="AR204" s="23"/>
    </row>
    <row r="205" spans="23:44" x14ac:dyDescent="0.25">
      <c r="W205" s="20"/>
      <c r="Y205" s="20"/>
      <c r="AE205" s="20"/>
      <c r="AF205" s="20"/>
      <c r="AG205" s="20"/>
      <c r="AH205" s="20"/>
      <c r="AR205" s="23"/>
    </row>
    <row r="206" spans="23:44" x14ac:dyDescent="0.25">
      <c r="W206" s="20"/>
      <c r="Y206" s="20"/>
      <c r="AE206" s="20"/>
      <c r="AF206" s="20"/>
      <c r="AG206" s="20"/>
      <c r="AH206" s="20"/>
      <c r="AR206" s="23"/>
    </row>
    <row r="207" spans="23:44" x14ac:dyDescent="0.25">
      <c r="W207" s="20"/>
      <c r="Y207" s="20"/>
      <c r="AE207" s="20"/>
      <c r="AF207" s="20"/>
      <c r="AG207" s="20"/>
      <c r="AH207" s="20"/>
      <c r="AR207" s="23"/>
    </row>
    <row r="208" spans="23:44" x14ac:dyDescent="0.25">
      <c r="W208" s="20"/>
      <c r="Y208" s="20"/>
      <c r="AE208" s="20"/>
      <c r="AF208" s="20"/>
      <c r="AG208" s="20"/>
      <c r="AH208" s="20"/>
      <c r="AR208" s="23"/>
    </row>
    <row r="209" spans="23:44" x14ac:dyDescent="0.25">
      <c r="W209" s="20"/>
      <c r="Y209" s="20"/>
      <c r="AE209" s="20"/>
      <c r="AF209" s="20"/>
      <c r="AG209" s="20"/>
      <c r="AH209" s="20"/>
      <c r="AR209" s="23"/>
    </row>
    <row r="210" spans="23:44" x14ac:dyDescent="0.25">
      <c r="W210" s="20"/>
      <c r="Y210" s="20"/>
      <c r="AE210" s="20"/>
      <c r="AF210" s="20"/>
      <c r="AG210" s="20"/>
      <c r="AH210" s="20"/>
      <c r="AR210" s="23"/>
    </row>
    <row r="211" spans="23:44" x14ac:dyDescent="0.25">
      <c r="W211" s="20"/>
      <c r="Y211" s="20"/>
      <c r="AE211" s="20"/>
      <c r="AF211" s="20"/>
      <c r="AG211" s="20"/>
      <c r="AH211" s="20"/>
      <c r="AR211" s="23"/>
    </row>
    <row r="212" spans="23:44" x14ac:dyDescent="0.25">
      <c r="W212" s="20"/>
      <c r="Y212" s="20"/>
      <c r="AE212" s="20"/>
      <c r="AF212" s="20"/>
      <c r="AG212" s="20"/>
      <c r="AH212" s="20"/>
      <c r="AR212" s="23"/>
    </row>
    <row r="213" spans="23:44" x14ac:dyDescent="0.25">
      <c r="W213" s="20"/>
      <c r="Y213" s="20"/>
      <c r="AE213" s="20"/>
      <c r="AF213" s="20"/>
      <c r="AG213" s="20"/>
      <c r="AH213" s="20"/>
      <c r="AR213" s="23"/>
    </row>
    <row r="214" spans="23:44" x14ac:dyDescent="0.25">
      <c r="W214" s="20"/>
      <c r="Y214" s="20"/>
      <c r="AE214" s="20"/>
      <c r="AF214" s="20"/>
      <c r="AG214" s="20"/>
      <c r="AH214" s="20"/>
      <c r="AR214" s="23"/>
    </row>
    <row r="215" spans="23:44" x14ac:dyDescent="0.25">
      <c r="W215" s="20"/>
      <c r="Y215" s="20"/>
      <c r="AE215" s="20"/>
      <c r="AF215" s="20"/>
      <c r="AG215" s="20"/>
      <c r="AH215" s="20"/>
      <c r="AR215" s="23"/>
    </row>
    <row r="216" spans="23:44" x14ac:dyDescent="0.25">
      <c r="W216" s="20"/>
      <c r="Y216" s="20"/>
      <c r="AE216" s="20"/>
      <c r="AF216" s="20"/>
      <c r="AG216" s="20"/>
      <c r="AH216" s="20"/>
      <c r="AR216" s="23"/>
    </row>
    <row r="217" spans="23:44" x14ac:dyDescent="0.25">
      <c r="W217" s="20"/>
      <c r="Y217" s="20"/>
      <c r="AE217" s="20"/>
      <c r="AF217" s="20"/>
      <c r="AG217" s="20"/>
      <c r="AH217" s="20"/>
      <c r="AR217" s="23"/>
    </row>
    <row r="218" spans="23:44" x14ac:dyDescent="0.25">
      <c r="W218" s="20"/>
      <c r="Y218" s="20"/>
      <c r="AE218" s="20"/>
      <c r="AF218" s="20"/>
      <c r="AG218" s="20"/>
      <c r="AH218" s="20"/>
      <c r="AR218" s="23"/>
    </row>
    <row r="219" spans="23:44" x14ac:dyDescent="0.25">
      <c r="W219" s="20"/>
      <c r="Y219" s="20"/>
      <c r="AE219" s="20"/>
      <c r="AF219" s="20"/>
      <c r="AG219" s="20"/>
      <c r="AH219" s="20"/>
      <c r="AR219" s="23"/>
    </row>
    <row r="220" spans="23:44" x14ac:dyDescent="0.25">
      <c r="W220" s="20"/>
      <c r="Y220" s="20"/>
      <c r="AE220" s="20"/>
      <c r="AF220" s="20"/>
      <c r="AG220" s="20"/>
      <c r="AH220" s="20"/>
      <c r="AR220" s="23"/>
    </row>
    <row r="221" spans="23:44" x14ac:dyDescent="0.25">
      <c r="W221" s="20"/>
      <c r="Y221" s="20"/>
      <c r="AE221" s="20"/>
      <c r="AF221" s="20"/>
      <c r="AG221" s="20"/>
      <c r="AH221" s="20"/>
      <c r="AR221" s="23"/>
    </row>
    <row r="222" spans="23:44" x14ac:dyDescent="0.25">
      <c r="W222" s="20"/>
      <c r="Y222" s="20"/>
      <c r="AE222" s="20"/>
      <c r="AF222" s="20"/>
      <c r="AG222" s="20"/>
      <c r="AH222" s="20"/>
      <c r="AR222" s="23"/>
    </row>
    <row r="223" spans="23:44" x14ac:dyDescent="0.25">
      <c r="W223" s="20"/>
      <c r="Y223" s="20"/>
      <c r="AE223" s="20"/>
      <c r="AF223" s="20"/>
      <c r="AG223" s="20"/>
      <c r="AH223" s="20"/>
      <c r="AR223" s="23"/>
    </row>
    <row r="224" spans="23:44" x14ac:dyDescent="0.25">
      <c r="W224" s="20"/>
      <c r="Y224" s="20"/>
      <c r="AE224" s="20"/>
      <c r="AF224" s="20"/>
      <c r="AG224" s="20"/>
      <c r="AH224" s="20"/>
      <c r="AR224" s="23"/>
    </row>
    <row r="225" spans="23:44" x14ac:dyDescent="0.25">
      <c r="W225" s="20"/>
      <c r="Y225" s="20"/>
      <c r="AE225" s="20"/>
      <c r="AF225" s="20"/>
      <c r="AG225" s="20"/>
      <c r="AH225" s="20"/>
      <c r="AR225" s="23"/>
    </row>
    <row r="226" spans="23:44" x14ac:dyDescent="0.25">
      <c r="W226" s="20"/>
      <c r="Y226" s="20"/>
      <c r="AE226" s="20"/>
      <c r="AF226" s="20"/>
      <c r="AG226" s="20"/>
      <c r="AH226" s="20"/>
      <c r="AR226" s="23"/>
    </row>
    <row r="227" spans="23:44" x14ac:dyDescent="0.25">
      <c r="W227" s="20"/>
      <c r="Y227" s="20"/>
      <c r="AE227" s="20"/>
      <c r="AF227" s="20"/>
      <c r="AG227" s="20"/>
      <c r="AH227" s="20"/>
      <c r="AR227" s="23"/>
    </row>
    <row r="228" spans="23:44" x14ac:dyDescent="0.25">
      <c r="W228" s="20"/>
      <c r="Y228" s="20"/>
      <c r="AE228" s="20"/>
      <c r="AF228" s="20"/>
      <c r="AG228" s="20"/>
      <c r="AH228" s="20"/>
      <c r="AR228" s="23"/>
    </row>
    <row r="229" spans="23:44" x14ac:dyDescent="0.25">
      <c r="W229" s="20"/>
      <c r="Y229" s="20"/>
      <c r="AE229" s="20"/>
      <c r="AF229" s="20"/>
      <c r="AG229" s="20"/>
      <c r="AH229" s="20"/>
      <c r="AR229" s="23"/>
    </row>
    <row r="230" spans="23:44" x14ac:dyDescent="0.25">
      <c r="W230" s="20"/>
      <c r="Y230" s="20"/>
      <c r="AE230" s="20"/>
      <c r="AF230" s="20"/>
      <c r="AG230" s="20"/>
      <c r="AH230" s="20"/>
      <c r="AR230" s="23"/>
    </row>
    <row r="231" spans="23:44" x14ac:dyDescent="0.25">
      <c r="W231" s="20"/>
      <c r="Y231" s="20"/>
      <c r="AE231" s="20"/>
      <c r="AF231" s="20"/>
      <c r="AG231" s="20"/>
      <c r="AH231" s="20"/>
      <c r="AR231" s="23"/>
    </row>
    <row r="232" spans="23:44" x14ac:dyDescent="0.25">
      <c r="W232" s="20"/>
      <c r="Y232" s="20"/>
      <c r="AE232" s="20"/>
      <c r="AF232" s="20"/>
      <c r="AG232" s="20"/>
      <c r="AH232" s="20"/>
      <c r="AR232" s="23"/>
    </row>
    <row r="233" spans="23:44" x14ac:dyDescent="0.25">
      <c r="W233" s="20"/>
      <c r="Y233" s="20"/>
      <c r="AE233" s="20"/>
      <c r="AF233" s="20"/>
      <c r="AG233" s="20"/>
      <c r="AH233" s="20"/>
      <c r="AR233" s="23"/>
    </row>
    <row r="234" spans="23:44" x14ac:dyDescent="0.25">
      <c r="W234" s="20"/>
      <c r="Y234" s="20"/>
      <c r="AE234" s="20"/>
      <c r="AF234" s="20"/>
      <c r="AG234" s="20"/>
      <c r="AH234" s="20"/>
      <c r="AR234" s="23"/>
    </row>
    <row r="235" spans="23:44" x14ac:dyDescent="0.25">
      <c r="W235" s="20"/>
      <c r="Y235" s="20"/>
      <c r="AE235" s="20"/>
      <c r="AF235" s="20"/>
      <c r="AG235" s="20"/>
      <c r="AH235" s="20"/>
      <c r="AR235" s="23"/>
    </row>
    <row r="236" spans="23:44" x14ac:dyDescent="0.25">
      <c r="W236" s="20"/>
      <c r="Y236" s="20"/>
      <c r="AE236" s="20"/>
      <c r="AF236" s="20"/>
      <c r="AG236" s="20"/>
      <c r="AH236" s="20"/>
      <c r="AR236" s="23"/>
    </row>
    <row r="237" spans="23:44" x14ac:dyDescent="0.25">
      <c r="W237" s="20"/>
      <c r="Y237" s="20"/>
      <c r="AE237" s="20"/>
      <c r="AF237" s="20"/>
      <c r="AG237" s="20"/>
      <c r="AH237" s="20"/>
      <c r="AR237" s="23"/>
    </row>
    <row r="238" spans="23:44" x14ac:dyDescent="0.25">
      <c r="W238" s="20"/>
      <c r="Y238" s="20"/>
      <c r="AE238" s="20"/>
      <c r="AF238" s="20"/>
      <c r="AG238" s="20"/>
      <c r="AH238" s="20"/>
      <c r="AR238" s="23"/>
    </row>
    <row r="239" spans="23:44" x14ac:dyDescent="0.25">
      <c r="W239" s="20"/>
      <c r="Y239" s="20"/>
      <c r="AE239" s="20"/>
      <c r="AF239" s="20"/>
      <c r="AG239" s="20"/>
      <c r="AH239" s="20"/>
      <c r="AR239" s="23"/>
    </row>
    <row r="240" spans="23:44" x14ac:dyDescent="0.25">
      <c r="W240" s="20"/>
      <c r="Y240" s="20"/>
      <c r="AE240" s="20"/>
      <c r="AF240" s="20"/>
      <c r="AG240" s="20"/>
      <c r="AH240" s="20"/>
      <c r="AR240" s="23"/>
    </row>
    <row r="241" spans="23:44" x14ac:dyDescent="0.25">
      <c r="W241" s="20"/>
      <c r="Y241" s="20"/>
      <c r="AE241" s="20"/>
      <c r="AF241" s="20"/>
      <c r="AG241" s="20"/>
      <c r="AH241" s="20"/>
      <c r="AR241" s="23"/>
    </row>
    <row r="242" spans="23:44" x14ac:dyDescent="0.25">
      <c r="W242" s="20"/>
      <c r="Y242" s="20"/>
      <c r="AE242" s="20"/>
      <c r="AF242" s="20"/>
      <c r="AG242" s="20"/>
      <c r="AH242" s="20"/>
      <c r="AR242" s="23"/>
    </row>
    <row r="243" spans="23:44" x14ac:dyDescent="0.25">
      <c r="W243" s="20"/>
      <c r="Y243" s="20"/>
      <c r="AE243" s="20"/>
      <c r="AF243" s="20"/>
      <c r="AG243" s="20"/>
      <c r="AH243" s="20"/>
      <c r="AR243" s="23"/>
    </row>
    <row r="244" spans="23:44" x14ac:dyDescent="0.25">
      <c r="W244" s="20"/>
      <c r="Y244" s="20"/>
      <c r="AE244" s="20"/>
      <c r="AF244" s="20"/>
      <c r="AG244" s="20"/>
      <c r="AH244" s="20"/>
      <c r="AR244" s="23"/>
    </row>
    <row r="245" spans="23:44" x14ac:dyDescent="0.25">
      <c r="W245" s="20"/>
      <c r="Y245" s="20"/>
      <c r="AE245" s="20"/>
      <c r="AF245" s="20"/>
      <c r="AG245" s="20"/>
      <c r="AH245" s="20"/>
      <c r="AR245" s="23"/>
    </row>
    <row r="246" spans="23:44" x14ac:dyDescent="0.25">
      <c r="W246" s="20"/>
      <c r="Y246" s="20"/>
      <c r="AE246" s="20"/>
      <c r="AF246" s="20"/>
      <c r="AG246" s="20"/>
      <c r="AH246" s="20"/>
      <c r="AR246" s="23"/>
    </row>
    <row r="247" spans="23:44" x14ac:dyDescent="0.25">
      <c r="W247" s="20"/>
      <c r="Y247" s="20"/>
      <c r="AE247" s="20"/>
      <c r="AF247" s="20"/>
      <c r="AG247" s="20"/>
      <c r="AH247" s="20"/>
      <c r="AR247" s="23"/>
    </row>
    <row r="248" spans="23:44" x14ac:dyDescent="0.25">
      <c r="W248" s="20"/>
      <c r="Y248" s="20"/>
      <c r="AE248" s="20"/>
      <c r="AF248" s="20"/>
      <c r="AG248" s="20"/>
      <c r="AH248" s="20"/>
      <c r="AR248" s="23"/>
    </row>
    <row r="249" spans="23:44" x14ac:dyDescent="0.25">
      <c r="W249" s="20"/>
      <c r="Y249" s="20"/>
      <c r="AE249" s="20"/>
      <c r="AF249" s="20"/>
      <c r="AG249" s="20"/>
      <c r="AH249" s="20"/>
      <c r="AR249" s="23"/>
    </row>
    <row r="250" spans="23:44" x14ac:dyDescent="0.25">
      <c r="W250" s="20"/>
      <c r="Y250" s="20"/>
      <c r="AE250" s="20"/>
      <c r="AF250" s="20"/>
      <c r="AG250" s="20"/>
      <c r="AH250" s="20"/>
      <c r="AR250" s="23"/>
    </row>
    <row r="251" spans="23:44" x14ac:dyDescent="0.25">
      <c r="W251" s="20"/>
      <c r="Y251" s="20"/>
      <c r="AE251" s="20"/>
      <c r="AF251" s="20"/>
      <c r="AG251" s="20"/>
      <c r="AH251" s="20"/>
      <c r="AR251" s="23"/>
    </row>
    <row r="252" spans="23:44" x14ac:dyDescent="0.25">
      <c r="W252" s="20"/>
      <c r="Y252" s="20"/>
      <c r="AE252" s="20"/>
      <c r="AF252" s="20"/>
      <c r="AG252" s="20"/>
      <c r="AH252" s="20"/>
      <c r="AR252" s="23"/>
    </row>
    <row r="253" spans="23:44" x14ac:dyDescent="0.25">
      <c r="W253" s="20"/>
      <c r="Y253" s="20"/>
      <c r="AE253" s="20"/>
      <c r="AF253" s="20"/>
      <c r="AG253" s="20"/>
      <c r="AH253" s="20"/>
      <c r="AR253" s="23"/>
    </row>
    <row r="254" spans="23:44" x14ac:dyDescent="0.25">
      <c r="W254" s="20"/>
      <c r="Y254" s="20"/>
      <c r="AE254" s="20"/>
      <c r="AF254" s="20"/>
      <c r="AG254" s="20"/>
      <c r="AH254" s="20"/>
      <c r="AR254" s="23"/>
    </row>
    <row r="255" spans="23:44" x14ac:dyDescent="0.25">
      <c r="W255" s="20"/>
      <c r="Y255" s="20"/>
      <c r="AE255" s="20"/>
      <c r="AF255" s="20"/>
      <c r="AG255" s="20"/>
      <c r="AH255" s="20"/>
      <c r="AR255" s="23"/>
    </row>
    <row r="256" spans="23:44" x14ac:dyDescent="0.25">
      <c r="W256" s="20"/>
      <c r="Y256" s="20"/>
      <c r="AE256" s="20"/>
      <c r="AF256" s="20"/>
      <c r="AG256" s="20"/>
      <c r="AH256" s="20"/>
      <c r="AR256" s="23"/>
    </row>
    <row r="257" spans="23:44" x14ac:dyDescent="0.25">
      <c r="W257" s="20"/>
      <c r="Y257" s="20"/>
      <c r="AE257" s="20"/>
      <c r="AF257" s="20"/>
      <c r="AG257" s="20"/>
      <c r="AH257" s="20"/>
      <c r="AR257" s="23"/>
    </row>
    <row r="258" spans="23:44" x14ac:dyDescent="0.25">
      <c r="W258" s="20"/>
      <c r="Y258" s="20"/>
      <c r="AE258" s="20"/>
      <c r="AF258" s="20"/>
      <c r="AG258" s="20"/>
      <c r="AH258" s="20"/>
      <c r="AR258" s="23"/>
    </row>
    <row r="259" spans="23:44" x14ac:dyDescent="0.25">
      <c r="W259" s="20"/>
      <c r="Y259" s="20"/>
      <c r="AE259" s="20"/>
      <c r="AF259" s="20"/>
      <c r="AG259" s="20"/>
      <c r="AH259" s="20"/>
      <c r="AR259" s="23"/>
    </row>
    <row r="260" spans="23:44" x14ac:dyDescent="0.25">
      <c r="W260" s="20"/>
      <c r="Y260" s="20"/>
      <c r="AE260" s="20"/>
      <c r="AF260" s="20"/>
      <c r="AG260" s="20"/>
      <c r="AH260" s="20"/>
      <c r="AR260" s="23"/>
    </row>
    <row r="261" spans="23:44" x14ac:dyDescent="0.25">
      <c r="W261" s="20"/>
      <c r="Y261" s="20"/>
      <c r="AE261" s="20"/>
      <c r="AF261" s="20"/>
      <c r="AG261" s="20"/>
      <c r="AH261" s="20"/>
      <c r="AR261" s="23"/>
    </row>
    <row r="262" spans="23:44" x14ac:dyDescent="0.25">
      <c r="W262" s="20"/>
      <c r="Y262" s="20"/>
      <c r="AE262" s="20"/>
      <c r="AF262" s="20"/>
      <c r="AG262" s="20"/>
      <c r="AH262" s="20"/>
      <c r="AR262" s="23"/>
    </row>
    <row r="263" spans="23:44" x14ac:dyDescent="0.25">
      <c r="W263" s="20"/>
      <c r="Y263" s="20"/>
      <c r="AE263" s="20"/>
      <c r="AF263" s="20"/>
      <c r="AG263" s="20"/>
      <c r="AH263" s="20"/>
      <c r="AR263" s="23"/>
    </row>
    <row r="264" spans="23:44" x14ac:dyDescent="0.25">
      <c r="W264" s="20"/>
      <c r="Y264" s="20"/>
      <c r="AE264" s="20"/>
      <c r="AF264" s="20"/>
      <c r="AG264" s="20"/>
      <c r="AH264" s="20"/>
      <c r="AR264" s="23"/>
    </row>
    <row r="265" spans="23:44" x14ac:dyDescent="0.25">
      <c r="W265" s="20"/>
      <c r="Y265" s="20"/>
      <c r="AE265" s="20"/>
      <c r="AF265" s="20"/>
      <c r="AG265" s="20"/>
      <c r="AH265" s="20"/>
      <c r="AR265" s="23"/>
    </row>
    <row r="266" spans="23:44" x14ac:dyDescent="0.25">
      <c r="W266" s="20"/>
      <c r="Y266" s="20"/>
      <c r="AE266" s="20"/>
      <c r="AF266" s="20"/>
      <c r="AG266" s="20"/>
      <c r="AH266" s="20"/>
      <c r="AR266" s="23"/>
    </row>
    <row r="267" spans="23:44" x14ac:dyDescent="0.25">
      <c r="W267" s="20"/>
      <c r="Y267" s="20"/>
      <c r="AE267" s="20"/>
      <c r="AF267" s="20"/>
      <c r="AG267" s="20"/>
      <c r="AH267" s="20"/>
      <c r="AR267" s="23"/>
    </row>
    <row r="268" spans="23:44" x14ac:dyDescent="0.25">
      <c r="W268" s="20"/>
      <c r="Y268" s="20"/>
      <c r="AE268" s="20"/>
      <c r="AF268" s="20"/>
      <c r="AG268" s="20"/>
      <c r="AH268" s="20"/>
      <c r="AR268" s="23"/>
    </row>
    <row r="269" spans="23:44" x14ac:dyDescent="0.25">
      <c r="W269" s="20"/>
      <c r="Y269" s="20"/>
      <c r="AE269" s="20"/>
      <c r="AF269" s="20"/>
      <c r="AG269" s="20"/>
      <c r="AH269" s="20"/>
      <c r="AR269" s="23"/>
    </row>
    <row r="270" spans="23:44" x14ac:dyDescent="0.25">
      <c r="W270" s="20"/>
      <c r="Y270" s="20"/>
      <c r="AE270" s="20"/>
      <c r="AF270" s="20"/>
      <c r="AG270" s="20"/>
      <c r="AH270" s="20"/>
      <c r="AR270" s="23"/>
    </row>
    <row r="271" spans="23:44" x14ac:dyDescent="0.25">
      <c r="W271" s="20"/>
      <c r="Y271" s="20"/>
      <c r="AE271" s="20"/>
      <c r="AF271" s="20"/>
      <c r="AG271" s="20"/>
      <c r="AH271" s="20"/>
      <c r="AR271" s="23"/>
    </row>
    <row r="272" spans="23:44" x14ac:dyDescent="0.25">
      <c r="W272" s="20"/>
      <c r="Y272" s="20"/>
      <c r="AE272" s="20"/>
      <c r="AF272" s="20"/>
      <c r="AG272" s="20"/>
      <c r="AH272" s="20"/>
      <c r="AR272" s="23"/>
    </row>
    <row r="273" spans="23:44" x14ac:dyDescent="0.25">
      <c r="W273" s="20"/>
      <c r="Y273" s="20"/>
      <c r="AE273" s="20"/>
      <c r="AF273" s="20"/>
      <c r="AG273" s="20"/>
      <c r="AH273" s="20"/>
      <c r="AR273" s="23"/>
    </row>
    <row r="274" spans="23:44" x14ac:dyDescent="0.25">
      <c r="W274" s="20"/>
      <c r="Y274" s="20"/>
      <c r="AE274" s="20"/>
      <c r="AF274" s="20"/>
      <c r="AG274" s="20"/>
      <c r="AH274" s="20"/>
      <c r="AR274" s="23"/>
    </row>
    <row r="275" spans="23:44" x14ac:dyDescent="0.25">
      <c r="W275" s="20"/>
      <c r="Y275" s="20"/>
      <c r="AE275" s="20"/>
      <c r="AF275" s="20"/>
      <c r="AG275" s="20"/>
      <c r="AH275" s="20"/>
      <c r="AR275" s="23"/>
    </row>
    <row r="276" spans="23:44" x14ac:dyDescent="0.25">
      <c r="W276" s="20"/>
      <c r="Y276" s="20"/>
      <c r="AE276" s="20"/>
      <c r="AF276" s="20"/>
      <c r="AG276" s="20"/>
      <c r="AH276" s="20"/>
      <c r="AR276" s="23"/>
    </row>
    <row r="277" spans="23:44" x14ac:dyDescent="0.25">
      <c r="W277" s="20"/>
      <c r="Y277" s="20"/>
      <c r="AE277" s="20"/>
      <c r="AF277" s="20"/>
      <c r="AG277" s="20"/>
      <c r="AH277" s="20"/>
      <c r="AR277" s="23"/>
    </row>
    <row r="278" spans="23:44" x14ac:dyDescent="0.25">
      <c r="W278" s="20"/>
      <c r="Y278" s="20"/>
      <c r="AE278" s="20"/>
      <c r="AF278" s="20"/>
      <c r="AG278" s="20"/>
      <c r="AH278" s="20"/>
      <c r="AR278" s="23"/>
    </row>
    <row r="279" spans="23:44" x14ac:dyDescent="0.25">
      <c r="W279" s="20"/>
      <c r="Y279" s="20"/>
      <c r="AE279" s="20"/>
      <c r="AF279" s="20"/>
      <c r="AG279" s="20"/>
      <c r="AH279" s="20"/>
      <c r="AR279" s="23"/>
    </row>
    <row r="280" spans="23:44" x14ac:dyDescent="0.25">
      <c r="W280" s="20"/>
      <c r="Y280" s="20"/>
      <c r="AE280" s="20"/>
      <c r="AF280" s="20"/>
      <c r="AG280" s="20"/>
      <c r="AH280" s="20"/>
      <c r="AR280" s="23"/>
    </row>
    <row r="281" spans="23:44" x14ac:dyDescent="0.25">
      <c r="W281" s="20"/>
      <c r="Y281" s="20"/>
      <c r="AE281" s="20"/>
      <c r="AF281" s="20"/>
      <c r="AG281" s="20"/>
      <c r="AH281" s="20"/>
      <c r="AR281" s="23"/>
    </row>
    <row r="282" spans="23:44" x14ac:dyDescent="0.25">
      <c r="W282" s="20"/>
      <c r="Y282" s="20"/>
      <c r="AE282" s="20"/>
      <c r="AF282" s="20"/>
      <c r="AG282" s="20"/>
      <c r="AH282" s="20"/>
      <c r="AR282" s="23"/>
    </row>
    <row r="283" spans="23:44" x14ac:dyDescent="0.25">
      <c r="W283" s="20"/>
      <c r="Y283" s="20"/>
      <c r="AE283" s="20"/>
      <c r="AF283" s="20"/>
      <c r="AG283" s="20"/>
      <c r="AH283" s="20"/>
      <c r="AR283" s="23"/>
    </row>
    <row r="284" spans="23:44" x14ac:dyDescent="0.25">
      <c r="W284" s="20"/>
      <c r="Y284" s="20"/>
      <c r="AE284" s="20"/>
      <c r="AF284" s="20"/>
      <c r="AG284" s="20"/>
      <c r="AH284" s="20"/>
      <c r="AR284" s="23"/>
    </row>
    <row r="285" spans="23:44" x14ac:dyDescent="0.25">
      <c r="W285" s="20"/>
      <c r="Y285" s="20"/>
      <c r="AE285" s="20"/>
      <c r="AF285" s="20"/>
      <c r="AG285" s="20"/>
      <c r="AH285" s="20"/>
      <c r="AR285" s="23"/>
    </row>
    <row r="286" spans="23:44" x14ac:dyDescent="0.25">
      <c r="W286" s="20"/>
      <c r="Y286" s="20"/>
      <c r="AE286" s="20"/>
      <c r="AF286" s="20"/>
      <c r="AG286" s="20"/>
      <c r="AH286" s="20"/>
      <c r="AR286" s="23"/>
    </row>
    <row r="287" spans="23:44" x14ac:dyDescent="0.25">
      <c r="W287" s="20"/>
      <c r="Y287" s="20"/>
      <c r="AE287" s="20"/>
      <c r="AF287" s="20"/>
      <c r="AG287" s="20"/>
      <c r="AH287" s="20"/>
      <c r="AR287" s="23"/>
    </row>
    <row r="288" spans="23:44" x14ac:dyDescent="0.25">
      <c r="W288" s="20"/>
      <c r="Y288" s="20"/>
      <c r="AE288" s="20"/>
      <c r="AF288" s="20"/>
      <c r="AG288" s="20"/>
      <c r="AH288" s="20"/>
      <c r="AR288" s="23"/>
    </row>
    <row r="289" spans="23:44" x14ac:dyDescent="0.25">
      <c r="W289" s="20"/>
      <c r="Y289" s="20"/>
      <c r="AE289" s="20"/>
      <c r="AF289" s="20"/>
      <c r="AG289" s="20"/>
      <c r="AH289" s="20"/>
      <c r="AR289" s="23"/>
    </row>
    <row r="290" spans="23:44" x14ac:dyDescent="0.25">
      <c r="W290" s="20"/>
      <c r="Y290" s="20"/>
      <c r="AE290" s="20"/>
      <c r="AF290" s="20"/>
      <c r="AG290" s="20"/>
      <c r="AH290" s="20"/>
      <c r="AR290" s="23"/>
    </row>
    <row r="291" spans="23:44" x14ac:dyDescent="0.25">
      <c r="W291" s="20"/>
      <c r="Y291" s="20"/>
      <c r="AE291" s="20"/>
      <c r="AF291" s="20"/>
      <c r="AG291" s="20"/>
      <c r="AH291" s="20"/>
      <c r="AR291" s="23"/>
    </row>
    <row r="292" spans="23:44" x14ac:dyDescent="0.25">
      <c r="W292" s="20"/>
      <c r="Y292" s="20"/>
      <c r="AE292" s="20"/>
      <c r="AF292" s="20"/>
      <c r="AG292" s="20"/>
      <c r="AH292" s="20"/>
      <c r="AR292" s="23"/>
    </row>
    <row r="293" spans="23:44" x14ac:dyDescent="0.25">
      <c r="W293" s="20"/>
      <c r="Y293" s="20"/>
      <c r="AE293" s="20"/>
      <c r="AF293" s="20"/>
      <c r="AG293" s="20"/>
      <c r="AH293" s="20"/>
      <c r="AR293" s="23"/>
    </row>
    <row r="294" spans="23:44" x14ac:dyDescent="0.25">
      <c r="W294" s="20"/>
      <c r="Y294" s="20"/>
      <c r="AE294" s="20"/>
      <c r="AF294" s="20"/>
      <c r="AG294" s="20"/>
      <c r="AH294" s="20"/>
      <c r="AR294" s="23"/>
    </row>
    <row r="295" spans="23:44" x14ac:dyDescent="0.25">
      <c r="W295" s="20"/>
      <c r="Y295" s="20"/>
      <c r="AE295" s="20"/>
      <c r="AF295" s="20"/>
      <c r="AG295" s="20"/>
      <c r="AH295" s="20"/>
      <c r="AR295" s="23"/>
    </row>
    <row r="296" spans="23:44" x14ac:dyDescent="0.25">
      <c r="W296" s="20"/>
      <c r="Y296" s="20"/>
      <c r="AE296" s="20"/>
      <c r="AF296" s="20"/>
      <c r="AG296" s="20"/>
      <c r="AH296" s="20"/>
      <c r="AR296" s="23"/>
    </row>
    <row r="297" spans="23:44" x14ac:dyDescent="0.25">
      <c r="W297" s="20"/>
      <c r="Y297" s="20"/>
      <c r="AE297" s="20"/>
      <c r="AF297" s="20"/>
      <c r="AG297" s="20"/>
      <c r="AH297" s="20"/>
      <c r="AR297" s="23"/>
    </row>
    <row r="298" spans="23:44" x14ac:dyDescent="0.25">
      <c r="W298" s="20"/>
      <c r="Y298" s="20"/>
      <c r="AE298" s="20"/>
      <c r="AF298" s="20"/>
      <c r="AG298" s="20"/>
      <c r="AH298" s="20"/>
      <c r="AR298" s="23"/>
    </row>
    <row r="299" spans="23:44" x14ac:dyDescent="0.25">
      <c r="W299" s="20"/>
      <c r="Y299" s="20"/>
      <c r="AE299" s="20"/>
      <c r="AF299" s="20"/>
      <c r="AG299" s="20"/>
      <c r="AH299" s="20"/>
      <c r="AR299" s="23"/>
    </row>
  </sheetData>
  <sheetProtection formatCells="0" formatColumns="0" formatRows="0"/>
  <mergeCells count="182">
    <mergeCell ref="A1:AW1"/>
    <mergeCell ref="A2:T3"/>
    <mergeCell ref="U2:AB3"/>
    <mergeCell ref="AC2:AK2"/>
    <mergeCell ref="AM2:AO2"/>
    <mergeCell ref="AP2:AW2"/>
    <mergeCell ref="AC3:AC4"/>
    <mergeCell ref="AD3:AG3"/>
    <mergeCell ref="AH3:AH4"/>
    <mergeCell ref="AI3:AK3"/>
    <mergeCell ref="AL3:AN4"/>
    <mergeCell ref="AO3:AO4"/>
    <mergeCell ref="AP3:AQ4"/>
    <mergeCell ref="AR3:AR4"/>
    <mergeCell ref="AU3:AU4"/>
    <mergeCell ref="AJ4:AK4"/>
    <mergeCell ref="D4:D9"/>
    <mergeCell ref="C4:C9"/>
    <mergeCell ref="M4:M9"/>
    <mergeCell ref="L4:L9"/>
    <mergeCell ref="K4:K9"/>
    <mergeCell ref="J4:J9"/>
    <mergeCell ref="I4:I9"/>
    <mergeCell ref="Z20:Z21"/>
    <mergeCell ref="AB20:AB21"/>
    <mergeCell ref="AC20:AC21"/>
    <mergeCell ref="AM20:AM21"/>
    <mergeCell ref="AN20:AN21"/>
    <mergeCell ref="K20:K21"/>
    <mergeCell ref="L20:L21"/>
    <mergeCell ref="M20:M21"/>
    <mergeCell ref="O20:O21"/>
    <mergeCell ref="Q20:Q21"/>
    <mergeCell ref="S20:S21"/>
    <mergeCell ref="T20:T21"/>
    <mergeCell ref="V20:V21"/>
    <mergeCell ref="X20:X21"/>
    <mergeCell ref="A20:A21"/>
    <mergeCell ref="B20:B21"/>
    <mergeCell ref="C20:C21"/>
    <mergeCell ref="D20:D21"/>
    <mergeCell ref="E20:E21"/>
    <mergeCell ref="G20:G21"/>
    <mergeCell ref="H20:H21"/>
    <mergeCell ref="I20:I21"/>
    <mergeCell ref="J20:J21"/>
    <mergeCell ref="AS13:AS14"/>
    <mergeCell ref="N13:N14"/>
    <mergeCell ref="O13:O14"/>
    <mergeCell ref="P13:P14"/>
    <mergeCell ref="Q13:Q14"/>
    <mergeCell ref="R13:R14"/>
    <mergeCell ref="U13:U14"/>
    <mergeCell ref="Z18:Z19"/>
    <mergeCell ref="AB18:AB19"/>
    <mergeCell ref="AS15:AS16"/>
    <mergeCell ref="AT18:AT19"/>
    <mergeCell ref="K18:K19"/>
    <mergeCell ref="L18:L19"/>
    <mergeCell ref="M18:M19"/>
    <mergeCell ref="O18:O19"/>
    <mergeCell ref="Q18:Q19"/>
    <mergeCell ref="S18:S19"/>
    <mergeCell ref="T18:T19"/>
    <mergeCell ref="V18:V19"/>
    <mergeCell ref="X18:X19"/>
    <mergeCell ref="AN18:AN19"/>
    <mergeCell ref="A18:A19"/>
    <mergeCell ref="B18:B19"/>
    <mergeCell ref="C18:C19"/>
    <mergeCell ref="D18:D19"/>
    <mergeCell ref="E18:E19"/>
    <mergeCell ref="G18:G19"/>
    <mergeCell ref="H18:H19"/>
    <mergeCell ref="I18:I19"/>
    <mergeCell ref="J18:J19"/>
    <mergeCell ref="M13:M14"/>
    <mergeCell ref="X13:X14"/>
    <mergeCell ref="Y13:Y14"/>
    <mergeCell ref="Z13:Z14"/>
    <mergeCell ref="S13:S14"/>
    <mergeCell ref="T13:T14"/>
    <mergeCell ref="V13:V14"/>
    <mergeCell ref="W13:W14"/>
    <mergeCell ref="AB15:AB16"/>
    <mergeCell ref="AB13:AB14"/>
    <mergeCell ref="J13:J14"/>
    <mergeCell ref="K13:K14"/>
    <mergeCell ref="L13:L14"/>
    <mergeCell ref="A13:A14"/>
    <mergeCell ref="B13:B14"/>
    <mergeCell ref="C13:C14"/>
    <mergeCell ref="D13:D14"/>
    <mergeCell ref="E13:E14"/>
    <mergeCell ref="F13:F14"/>
    <mergeCell ref="G13:G14"/>
    <mergeCell ref="H13:H14"/>
    <mergeCell ref="I13:I14"/>
    <mergeCell ref="S10:S12"/>
    <mergeCell ref="T10:T12"/>
    <mergeCell ref="W4:W8"/>
    <mergeCell ref="Y4:Y8"/>
    <mergeCell ref="A10:A12"/>
    <mergeCell ref="B10:B12"/>
    <mergeCell ref="C10:C12"/>
    <mergeCell ref="D10:D12"/>
    <mergeCell ref="E10:E12"/>
    <mergeCell ref="F10:F12"/>
    <mergeCell ref="N10:N12"/>
    <mergeCell ref="O10:O12"/>
    <mergeCell ref="J10:J12"/>
    <mergeCell ref="K10:K12"/>
    <mergeCell ref="L10:L12"/>
    <mergeCell ref="G10:G12"/>
    <mergeCell ref="H10:H12"/>
    <mergeCell ref="I10:I12"/>
    <mergeCell ref="M10:M12"/>
    <mergeCell ref="H4:H9"/>
    <mergeCell ref="G4:G9"/>
    <mergeCell ref="F4:F9"/>
    <mergeCell ref="E4:E9"/>
    <mergeCell ref="AU10:AU11"/>
    <mergeCell ref="Y10:Y12"/>
    <mergeCell ref="Z10:Z12"/>
    <mergeCell ref="AA10:AA12"/>
    <mergeCell ref="AB10:AB12"/>
    <mergeCell ref="V10:V12"/>
    <mergeCell ref="W10:W12"/>
    <mergeCell ref="X10:X12"/>
    <mergeCell ref="AS10:AS12"/>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AT15:AT16"/>
    <mergeCell ref="S15:S16"/>
    <mergeCell ref="T15:T16"/>
    <mergeCell ref="U15:U16"/>
    <mergeCell ref="V15:V16"/>
    <mergeCell ref="W15:W16"/>
    <mergeCell ref="X15:X16"/>
    <mergeCell ref="Y15:Y16"/>
    <mergeCell ref="Z15:Z16"/>
    <mergeCell ref="AA15:AA16"/>
    <mergeCell ref="AT13:AT14"/>
    <mergeCell ref="U4:U8"/>
    <mergeCell ref="AB4:AB9"/>
    <mergeCell ref="AS4:AS9"/>
    <mergeCell ref="AT4:AT9"/>
    <mergeCell ref="AA13:AA14"/>
    <mergeCell ref="B4:B9"/>
    <mergeCell ref="A4:A9"/>
    <mergeCell ref="N4:N8"/>
    <mergeCell ref="P4:P8"/>
    <mergeCell ref="AA4:AA9"/>
    <mergeCell ref="R4:R8"/>
    <mergeCell ref="AT10:AT12"/>
    <mergeCell ref="Z4:Z9"/>
    <mergeCell ref="X4:X9"/>
    <mergeCell ref="V4:V9"/>
    <mergeCell ref="T4:T9"/>
    <mergeCell ref="S4:S9"/>
    <mergeCell ref="Q4:Q9"/>
    <mergeCell ref="O4:O9"/>
    <mergeCell ref="P10:P12"/>
    <mergeCell ref="Q10:Q12"/>
    <mergeCell ref="R10:R12"/>
    <mergeCell ref="U10:U12"/>
  </mergeCells>
  <conditionalFormatting sqref="AC5:AC9 AQ5:AR16">
    <cfRule type="containsText" dxfId="493" priority="1118" operator="containsText" text="ALTA">
      <formula>NOT(ISERROR(SEARCH("ALTA",AC5)))</formula>
    </cfRule>
    <cfRule type="containsText" dxfId="492" priority="1117" operator="containsText" text="MEDIA">
      <formula>NOT(ISERROR(SEARCH("MEDIA",AC5)))</formula>
    </cfRule>
  </conditionalFormatting>
  <conditionalFormatting sqref="AC13:AC16 AI17:AJ17 AM17 AW17 AH17:AH19">
    <cfRule type="containsText" dxfId="491" priority="79" operator="containsText" text="BAJA">
      <formula>NOT(ISERROR(SEARCH("BAJA",AC13)))</formula>
    </cfRule>
    <cfRule type="containsText" dxfId="490" priority="80" operator="containsText" text="MEDIA">
      <formula>NOT(ISERROR(SEARCH("MEDIA",AC13)))</formula>
    </cfRule>
    <cfRule type="containsText" dxfId="489" priority="81" operator="containsText" text="ALTA">
      <formula>NOT(ISERROR(SEARCH("ALTA",AC13)))</formula>
    </cfRule>
  </conditionalFormatting>
  <conditionalFormatting sqref="AI23">
    <cfRule type="containsText" dxfId="488" priority="1" operator="containsText" text="BAJA">
      <formula>NOT(ISERROR(SEARCH("BAJA",AI23)))</formula>
    </cfRule>
    <cfRule type="containsText" dxfId="487" priority="2" operator="containsText" text="MEDIA">
      <formula>NOT(ISERROR(SEARCH("MEDIA",AI23)))</formula>
    </cfRule>
    <cfRule type="containsText" dxfId="486" priority="3" operator="containsText" text="ALTA">
      <formula>NOT(ISERROR(SEARCH("ALTA",AI23)))</formula>
    </cfRule>
  </conditionalFormatting>
  <conditionalFormatting sqref="AI10:AO12">
    <cfRule type="containsText" dxfId="485" priority="912" operator="containsText" text="ALTA">
      <formula>NOT(ISERROR(SEARCH("ALTA",AI10)))</formula>
    </cfRule>
  </conditionalFormatting>
  <conditionalFormatting sqref="AJ10:AJ11">
    <cfRule type="containsText" dxfId="484" priority="924" operator="containsText" text="ALTA">
      <formula>NOT(ISERROR(SEARCH("ALTA",AJ10)))</formula>
    </cfRule>
    <cfRule type="containsText" dxfId="483" priority="923" operator="containsText" text="MEDIA">
      <formula>NOT(ISERROR(SEARCH("MEDIA",AJ10)))</formula>
    </cfRule>
    <cfRule type="containsText" dxfId="482" priority="922" operator="containsText" text="BAJA">
      <formula>NOT(ISERROR(SEARCH("BAJA",AJ10)))</formula>
    </cfRule>
  </conditionalFormatting>
  <conditionalFormatting sqref="AJ13:AO14">
    <cfRule type="containsText" dxfId="481" priority="676" operator="containsText" text="ALTA">
      <formula>NOT(ISERROR(SEARCH("ALTA",AJ13)))</formula>
    </cfRule>
    <cfRule type="containsText" dxfId="480" priority="675" operator="containsText" text="MEDIA">
      <formula>NOT(ISERROR(SEARCH("MEDIA",AJ13)))</formula>
    </cfRule>
    <cfRule type="containsText" dxfId="479" priority="674" operator="containsText" text="BAJA">
      <formula>NOT(ISERROR(SEARCH("BAJA",AJ13)))</formula>
    </cfRule>
  </conditionalFormatting>
  <conditionalFormatting sqref="AJ16:AO16">
    <cfRule type="containsText" dxfId="478" priority="91" operator="containsText" text="BAJA">
      <formula>NOT(ISERROR(SEARCH("BAJA",AJ16)))</formula>
    </cfRule>
    <cfRule type="containsText" dxfId="477" priority="92" operator="containsText" text="MEDIA">
      <formula>NOT(ISERROR(SEARCH("MEDIA",AJ16)))</formula>
    </cfRule>
    <cfRule type="containsText" dxfId="476" priority="93" operator="containsText" text="ALTA">
      <formula>NOT(ISERROR(SEARCH("ALTA",AJ16)))</formula>
    </cfRule>
  </conditionalFormatting>
  <conditionalFormatting sqref="AK18:AL19">
    <cfRule type="containsText" dxfId="475" priority="14" operator="containsText" text="BAJA">
      <formula>NOT(ISERROR(SEARCH("BAJA",AK18)))</formula>
    </cfRule>
    <cfRule type="containsText" dxfId="474" priority="15" operator="containsText" text="MEDIA">
      <formula>NOT(ISERROR(SEARCH("MEDIA",AK18)))</formula>
    </cfRule>
    <cfRule type="containsText" dxfId="473" priority="16" operator="containsText" text="ALTA">
      <formula>NOT(ISERROR(SEARCH("ALTA",AK18)))</formula>
    </cfRule>
  </conditionalFormatting>
  <conditionalFormatting sqref="AL10:AL11">
    <cfRule type="containsText" dxfId="472" priority="902" operator="containsText" text="MEDIA">
      <formula>NOT(ISERROR(SEARCH("MEDIA",AL10)))</formula>
    </cfRule>
    <cfRule type="containsText" dxfId="471" priority="903" operator="containsText" text="ALTA">
      <formula>NOT(ISERROR(SEARCH("ALTA",AL10)))</formula>
    </cfRule>
    <cfRule type="containsText" dxfId="470" priority="901" operator="containsText" text="BAJA">
      <formula>NOT(ISERROR(SEARCH("BAJA",AL10)))</formula>
    </cfRule>
  </conditionalFormatting>
  <conditionalFormatting sqref="AL18:AL19 AR5:AR16">
    <cfRule type="cellIs" dxfId="469" priority="17" operator="greaterThan">
      <formula>75%</formula>
    </cfRule>
    <cfRule type="cellIs" dxfId="468" priority="18" operator="between">
      <formula>51%</formula>
      <formula>75%</formula>
    </cfRule>
  </conditionalFormatting>
  <conditionalFormatting sqref="AL16:AM16">
    <cfRule type="containsText" dxfId="467" priority="87" operator="containsText" text="ALTA">
      <formula>NOT(ISERROR(SEARCH("ALTA",AL16)))</formula>
    </cfRule>
    <cfRule type="containsText" dxfId="466" priority="85" operator="containsText" text="BAJA">
      <formula>NOT(ISERROR(SEARCH("BAJA",AL16)))</formula>
    </cfRule>
    <cfRule type="containsText" dxfId="465" priority="86" operator="containsText" text="MEDIA">
      <formula>NOT(ISERROR(SEARCH("MEDIA",AL16)))</formula>
    </cfRule>
  </conditionalFormatting>
  <conditionalFormatting sqref="AL23:AM23">
    <cfRule type="cellIs" dxfId="464" priority="4" operator="greaterThan">
      <formula>75%</formula>
    </cfRule>
    <cfRule type="cellIs" dxfId="463" priority="5" operator="between">
      <formula>51%</formula>
      <formula>75%</formula>
    </cfRule>
    <cfRule type="cellIs" dxfId="462" priority="6" operator="between">
      <formula>26%</formula>
      <formula>50%</formula>
    </cfRule>
    <cfRule type="cellIs" dxfId="461" priority="7" operator="between">
      <formula>0%</formula>
      <formula>25%</formula>
    </cfRule>
    <cfRule type="containsText" dxfId="460" priority="8" operator="containsText" text="BAJA">
      <formula>NOT(ISERROR(SEARCH("BAJA",AL23)))</formula>
    </cfRule>
    <cfRule type="containsText" dxfId="459" priority="9" operator="containsText" text="MEDIA">
      <formula>NOT(ISERROR(SEARCH("MEDIA",AL23)))</formula>
    </cfRule>
    <cfRule type="containsText" dxfId="458" priority="10" operator="containsText" text="ALTA">
      <formula>NOT(ISERROR(SEARCH("ALTA",AL23)))</formula>
    </cfRule>
  </conditionalFormatting>
  <conditionalFormatting sqref="AM10">
    <cfRule type="containsText" dxfId="457" priority="900" operator="containsText" text="ALTA">
      <formula>NOT(ISERROR(SEARCH("ALTA",AM10)))</formula>
    </cfRule>
    <cfRule type="containsText" dxfId="456" priority="898" operator="containsText" text="BAJA">
      <formula>NOT(ISERROR(SEARCH("BAJA",AM10)))</formula>
    </cfRule>
    <cfRule type="containsText" dxfId="455" priority="899" operator="containsText" text="MEDIA">
      <formula>NOT(ISERROR(SEARCH("MEDIA",AM10)))</formula>
    </cfRule>
  </conditionalFormatting>
  <conditionalFormatting sqref="AM13:AM14">
    <cfRule type="containsText" dxfId="454" priority="668" operator="containsText" text="BAJA">
      <formula>NOT(ISERROR(SEARCH("BAJA",AM13)))</formula>
    </cfRule>
    <cfRule type="containsText" dxfId="453" priority="669" operator="containsText" text="MEDIA">
      <formula>NOT(ISERROR(SEARCH("MEDIA",AM13)))</formula>
    </cfRule>
    <cfRule type="containsText" dxfId="452" priority="670" operator="containsText" text="ALTA">
      <formula>NOT(ISERROR(SEARCH("ALTA",AM13)))</formula>
    </cfRule>
  </conditionalFormatting>
  <conditionalFormatting sqref="AN10">
    <cfRule type="containsText" dxfId="451" priority="1106" operator="containsText" text="ALTA">
      <formula>NOT(ISERROR(SEARCH("ALTA",AN10)))</formula>
    </cfRule>
    <cfRule type="containsText" dxfId="450" priority="1105" operator="containsText" text="MEDIA">
      <formula>NOT(ISERROR(SEARCH("MEDIA",AN10)))</formula>
    </cfRule>
    <cfRule type="containsText" dxfId="449" priority="1104" operator="containsText" text="BAJA">
      <formula>NOT(ISERROR(SEARCH("BAJA",AN10)))</formula>
    </cfRule>
  </conditionalFormatting>
  <conditionalFormatting sqref="AN13:AO13">
    <cfRule type="containsText" dxfId="448" priority="686" operator="containsText" text="BAJA">
      <formula>NOT(ISERROR(SEARCH("BAJA",AN13)))</formula>
    </cfRule>
    <cfRule type="containsText" dxfId="447" priority="687" operator="containsText" text="MEDIA">
      <formula>NOT(ISERROR(SEARCH("MEDIA",AN13)))</formula>
    </cfRule>
    <cfRule type="containsText" dxfId="446" priority="688" operator="containsText" text="ALTA">
      <formula>NOT(ISERROR(SEARCH("ALTA",AN13)))</formula>
    </cfRule>
  </conditionalFormatting>
  <conditionalFormatting sqref="AO5">
    <cfRule type="containsText" dxfId="445" priority="347" operator="containsText" text="ALTA">
      <formula>NOT(ISERROR(SEARCH("ALTA",AO5)))</formula>
    </cfRule>
    <cfRule type="containsText" dxfId="444" priority="346" operator="containsText" text="MEDIA">
      <formula>NOT(ISERROR(SEARCH("MEDIA",AO5)))</formula>
    </cfRule>
    <cfRule type="containsText" dxfId="443" priority="345" operator="containsText" text="BAJA">
      <formula>NOT(ISERROR(SEARCH("BAJA",AO5)))</formula>
    </cfRule>
  </conditionalFormatting>
  <conditionalFormatting sqref="AO6:AO11">
    <cfRule type="containsText" dxfId="442" priority="921" operator="containsText" text="ALTA">
      <formula>NOT(ISERROR(SEARCH("ALTA",AO6)))</formula>
    </cfRule>
  </conditionalFormatting>
  <conditionalFormatting sqref="AO6:AO12">
    <cfRule type="containsText" dxfId="441" priority="911" operator="containsText" text="MEDIA">
      <formula>NOT(ISERROR(SEARCH("MEDIA",AO6)))</formula>
    </cfRule>
    <cfRule type="containsText" dxfId="440" priority="910" operator="containsText" text="BAJA">
      <formula>NOT(ISERROR(SEARCH("BAJA",AO6)))</formula>
    </cfRule>
  </conditionalFormatting>
  <conditionalFormatting sqref="AO10:AO11">
    <cfRule type="containsText" dxfId="439" priority="920" operator="containsText" text="MEDIA">
      <formula>NOT(ISERROR(SEARCH("MEDIA",AO10)))</formula>
    </cfRule>
    <cfRule type="containsText" dxfId="438" priority="919" operator="containsText" text="BAJA">
      <formula>NOT(ISERROR(SEARCH("BAJA",AO10)))</formula>
    </cfRule>
  </conditionalFormatting>
  <conditionalFormatting sqref="AO11">
    <cfRule type="containsText" dxfId="437" priority="908" operator="containsText" text="MEDIA">
      <formula>NOT(ISERROR(SEARCH("MEDIA",AO11)))</formula>
    </cfRule>
    <cfRule type="containsText" dxfId="436" priority="909" operator="containsText" text="ALTA">
      <formula>NOT(ISERROR(SEARCH("ALTA",AO11)))</formula>
    </cfRule>
    <cfRule type="containsText" dxfId="435" priority="907" operator="containsText" text="BAJA">
      <formula>NOT(ISERROR(SEARCH("BAJA",AO11)))</formula>
    </cfRule>
  </conditionalFormatting>
  <conditionalFormatting sqref="AO14:AO16">
    <cfRule type="containsText" dxfId="434" priority="685" operator="containsText" text="ALTA">
      <formula>NOT(ISERROR(SEARCH("ALTA",AO14)))</formula>
    </cfRule>
    <cfRule type="containsText" dxfId="433" priority="684" operator="containsText" text="MEDIA">
      <formula>NOT(ISERROR(SEARCH("MEDIA",AO14)))</formula>
    </cfRule>
    <cfRule type="containsText" dxfId="432" priority="683" operator="containsText" text="BAJA">
      <formula>NOT(ISERROR(SEARCH("BAJA",AO14)))</formula>
    </cfRule>
  </conditionalFormatting>
  <conditionalFormatting sqref="AQ17">
    <cfRule type="containsText" dxfId="431" priority="65" operator="containsText" text="ALTA">
      <formula>NOT(ISERROR(SEARCH("ALTA",AQ17)))</formula>
    </cfRule>
    <cfRule type="containsText" dxfId="430" priority="64" operator="containsText" text="MEDIA">
      <formula>NOT(ISERROR(SEARCH("MEDIA",AQ17)))</formula>
    </cfRule>
    <cfRule type="containsText" dxfId="429" priority="63" operator="containsText" text="BAJA">
      <formula>NOT(ISERROR(SEARCH("BAJA",AQ17)))</formula>
    </cfRule>
    <cfRule type="cellIs" dxfId="428" priority="62" operator="between">
      <formula>0%</formula>
      <formula>25%</formula>
    </cfRule>
    <cfRule type="cellIs" dxfId="427" priority="60" operator="between">
      <formula>51%</formula>
      <formula>75%</formula>
    </cfRule>
    <cfRule type="cellIs" dxfId="426" priority="61" operator="between">
      <formula>26%</formula>
      <formula>50%</formula>
    </cfRule>
    <cfRule type="cellIs" dxfId="425" priority="59" operator="greaterThan">
      <formula>75%</formula>
    </cfRule>
  </conditionalFormatting>
  <conditionalFormatting sqref="AQ5:AR16 AC5:AC9">
    <cfRule type="containsText" dxfId="424" priority="1116" operator="containsText" text="BAJA">
      <formula>NOT(ISERROR(SEARCH("BAJA",AC5)))</formula>
    </cfRule>
  </conditionalFormatting>
  <conditionalFormatting sqref="AR5:AR16 AL18:AL19">
    <cfRule type="cellIs" dxfId="423" priority="20" operator="between">
      <formula>0%</formula>
      <formula>25%</formula>
    </cfRule>
    <cfRule type="cellIs" dxfId="422" priority="19" operator="between">
      <formula>26%</formula>
      <formula>50%</formula>
    </cfRule>
  </conditionalFormatting>
  <conditionalFormatting sqref="AW6">
    <cfRule type="containsText" dxfId="421" priority="139" operator="containsText" text="BAJA">
      <formula>NOT(ISERROR(SEARCH("BAJA",AW6)))</formula>
    </cfRule>
    <cfRule type="containsText" dxfId="420" priority="140" operator="containsText" text="MEDIA">
      <formula>NOT(ISERROR(SEARCH("MEDIA",AW6)))</formula>
    </cfRule>
    <cfRule type="containsText" dxfId="419" priority="141" operator="containsText" text="ALTA">
      <formula>NOT(ISERROR(SEARCH("ALTA",AW6)))</formula>
    </cfRule>
  </conditionalFormatting>
  <conditionalFormatting sqref="AW12">
    <cfRule type="containsText" dxfId="418" priority="137" operator="containsText" text="MEDIA">
      <formula>NOT(ISERROR(SEARCH("MEDIA",AW12)))</formula>
    </cfRule>
    <cfRule type="containsText" dxfId="417" priority="136" operator="containsText" text="BAJA">
      <formula>NOT(ISERROR(SEARCH("BAJA",AW12)))</formula>
    </cfRule>
    <cfRule type="containsText" dxfId="416" priority="138" operator="containsText" text="ALTA">
      <formula>NOT(ISERROR(SEARCH("ALTA",AW12)))</formula>
    </cfRule>
  </conditionalFormatting>
  <dataValidations count="20">
    <dataValidation type="list" allowBlank="1" showInputMessage="1" showErrorMessage="1" sqref="A23 A15 A10 A13 A20 A17:A18" xr:uid="{00000000-0002-0000-0E00-000000000000}">
      <formula1>"SI,NO"</formula1>
    </dataValidation>
    <dataValidation type="list" allowBlank="1" showInputMessage="1" showErrorMessage="1" sqref="AE18:AE19 AF20:AF22" xr:uid="{B46ED381-6903-4C42-9747-6E86267E3101}">
      <formula1>INDIRECT("IMPL[IMPLEMENTACION]")</formula1>
    </dataValidation>
    <dataValidation type="list" allowBlank="1" showInputMessage="1" showErrorMessage="1" sqref="AH18:AH19" xr:uid="{977B1F41-0104-4CC1-A159-19270B231AF5}">
      <formula1>INDIRECT("CONF[CONFIABLE]")</formula1>
    </dataValidation>
    <dataValidation type="list" allowBlank="1" showInputMessage="1" showErrorMessage="1" sqref="B18" xr:uid="{CF9485C0-CCF5-4427-8C7F-2018A9CC6539}">
      <formula1>INDIRECT("PROC[PROCESOS]")</formula1>
    </dataValidation>
    <dataValidation type="list" allowBlank="1" showInputMessage="1" showErrorMessage="1" sqref="D18 D20" xr:uid="{0BFBEB18-1867-4501-8751-7BF7B6C143A0}">
      <formula1>INDIRECT("FACT[FACTOR]")</formula1>
    </dataValidation>
    <dataValidation type="list" allowBlank="1" showInputMessage="1" showErrorMessage="1" sqref="E18" xr:uid="{730DDEE6-BBAE-4E7E-9055-84D6E1ED48AB}">
      <formula1>INDIRECT("CLAS[CLASIFICACION]")</formula1>
    </dataValidation>
    <dataValidation type="list" allowBlank="1" showInputMessage="1" showErrorMessage="1" sqref="J18" xr:uid="{EC52C619-7FC2-4807-B110-0D27D57B2F3D}">
      <formula1>INDIRECT("PERI[PERIODICIDAD]")</formula1>
    </dataValidation>
    <dataValidation type="list" allowBlank="1" showInputMessage="1" showErrorMessage="1" sqref="M18 M20" xr:uid="{50F18BD9-0428-46AE-BA8C-DE2E5209A325}">
      <formula1>INDIRECT("ECON[ECONO]")</formula1>
    </dataValidation>
    <dataValidation type="list" allowBlank="1" showInputMessage="1" showErrorMessage="1" sqref="O18 O20" xr:uid="{EA301229-C783-4BD9-BC39-1C634F168595}">
      <formula1>INDIRECT("REPU[REPUT]")</formula1>
    </dataValidation>
    <dataValidation type="list" allowBlank="1" showInputMessage="1" showErrorMessage="1" sqref="Q18 Q20" xr:uid="{11109D6E-A7CF-476D-8A0F-A11ED0EF779D}">
      <formula1>INDIRECT("OPER[OPER]")</formula1>
    </dataValidation>
    <dataValidation type="list" allowBlank="1" showInputMessage="1" showErrorMessage="1" sqref="S18 S20" xr:uid="{DEF3A470-F8A2-4E45-842F-590063829297}">
      <formula1>INDIRECT("ACTI[ACTIVO]")</formula1>
    </dataValidation>
    <dataValidation type="list" allowBlank="1" showInputMessage="1" showErrorMessage="1" sqref="T18 T20" xr:uid="{8EC6BC84-2A53-4B48-8FAC-936D44BDC2EE}">
      <formula1>INDIRECT("CRIT[CRITERIO]")</formula1>
    </dataValidation>
    <dataValidation type="list" allowBlank="1" showInputMessage="1" showErrorMessage="1" sqref="AI18:AI22" xr:uid="{033F733C-DE18-4F7D-843F-DF2D6601D446}">
      <formula1>INDIRECT("DOCU[DOCUMENTADO]")</formula1>
    </dataValidation>
    <dataValidation type="list" allowBlank="1" showInputMessage="1" showErrorMessage="1" sqref="AN18 AT18 AN20" xr:uid="{3BA727E6-0EEA-4C66-B032-203E9F92DDE6}">
      <formula1>INDIRECT("TRAT[TRATAMIENTO]")</formula1>
    </dataValidation>
    <dataValidation type="list" allowBlank="1" showInputMessage="1" showErrorMessage="1" sqref="AP5:AP16" xr:uid="{00000000-0002-0000-0E00-000002000000}">
      <formula1>"Adecuado,Inadecuado"</formula1>
    </dataValidation>
    <dataValidation type="list" allowBlank="1" showInputMessage="1" showErrorMessage="1" sqref="AN5:AN16" xr:uid="{00000000-0002-0000-0E00-000003000000}">
      <formula1>"Asignado,No Asignado"</formula1>
    </dataValidation>
    <dataValidation type="list" allowBlank="1" showInputMessage="1" showErrorMessage="1" sqref="AD20:AD22" xr:uid="{3F4D93DE-1CD9-4EE1-9E70-E95C0914655A}">
      <formula1>INDIRECT("CONT[CONTROL]")</formula1>
    </dataValidation>
    <dataValidation type="list" allowBlank="1" showInputMessage="1" showErrorMessage="1" sqref="AF23 AF5:AF17" xr:uid="{00000000-0002-0000-0E00-000004000000}">
      <formula1>"Manual,Automático"</formula1>
    </dataValidation>
    <dataValidation type="list" allowBlank="1" showInputMessage="1" showErrorMessage="1" sqref="AV23" xr:uid="{42F20777-125E-420D-9657-B473323E1CB9}">
      <formula1>#N/A</formula1>
    </dataValidation>
    <dataValidation type="list" allowBlank="1" showInputMessage="1" showErrorMessage="1" sqref="AI23" xr:uid="{8A42CDDD-E79C-4CBA-9ABD-6513851EA9DC}">
      <formula1>"Confiable,No confiable"</formula1>
    </dataValidation>
  </dataValidations>
  <pageMargins left="0.7" right="0.7" top="0.75" bottom="0.75" header="0.3" footer="0.3"/>
  <pageSetup paperSize="9" fitToHeight="0"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E00-000005000000}">
          <x14:formula1>
            <xm:f>Listas!$B$2:$B$7</xm:f>
          </x14:formula1>
          <xm:sqref>D17 D10 D13 D15</xm:sqref>
        </x14:dataValidation>
        <x14:dataValidation type="list" allowBlank="1" showInputMessage="1" showErrorMessage="1" xr:uid="{00000000-0002-0000-0E00-000006000000}">
          <x14:formula1>
            <xm:f>Listas!$J$2:$J$6</xm:f>
          </x14:formula1>
          <xm:sqref>AT15 AT10 AT13</xm:sqref>
        </x14:dataValidation>
        <x14:dataValidation type="list" allowBlank="1" showInputMessage="1" showErrorMessage="1" xr:uid="{00000000-0002-0000-0E00-000007000000}">
          <x14:formula1>
            <xm:f>Listas!$C$2:$C$8</xm:f>
          </x14:formula1>
          <xm:sqref>E20 E10 E13 E15 E17</xm:sqref>
        </x14:dataValidation>
        <x14:dataValidation type="list" allowBlank="1" showInputMessage="1" showErrorMessage="1" xr:uid="{00000000-0002-0000-0E00-000008000000}">
          <x14:formula1>
            <xm:f>Listas!$G$2:$G$11</xm:f>
          </x14:formula1>
          <xm:sqref>C17 C10:C14</xm:sqref>
        </x14:dataValidation>
        <x14:dataValidation type="list" allowBlank="1" showInputMessage="1" showErrorMessage="1" xr:uid="{00000000-0002-0000-0E00-00000B000000}">
          <x14:formula1>
            <xm:f>Listas!$F$2:$F$4</xm:f>
          </x14:formula1>
          <xm:sqref>AD5:AD16</xm:sqref>
        </x14:dataValidation>
        <x14:dataValidation type="list" allowBlank="1" showInputMessage="1" showErrorMessage="1" xr:uid="{00000000-0002-0000-0E00-00000C000000}">
          <x14:formula1>
            <xm:f>Listas!$P$2:$P$7</xm:f>
          </x14:formula1>
          <xm:sqref>Q13:Q17 Q10</xm:sqref>
        </x14:dataValidation>
        <x14:dataValidation type="list" allowBlank="1" showInputMessage="1" showErrorMessage="1" xr:uid="{00000000-0002-0000-0E00-00000D000000}">
          <x14:formula1>
            <xm:f>Listas!$O$2:$O$7</xm:f>
          </x14:formula1>
          <xm:sqref>O13:O17 O10</xm:sqref>
        </x14:dataValidation>
        <x14:dataValidation type="list" allowBlank="1" showInputMessage="1" showErrorMessage="1" xr:uid="{00000000-0002-0000-0E00-00000E000000}">
          <x14:formula1>
            <xm:f>Listas!$N$2:$N$7</xm:f>
          </x14:formula1>
          <xm:sqref>M13:M17 M10</xm:sqref>
        </x14:dataValidation>
        <x14:dataValidation type="list" allowBlank="1" showInputMessage="1" showErrorMessage="1" xr:uid="{00000000-0002-0000-0E00-00000F000000}">
          <x14:formula1>
            <xm:f>Listas!$Q$2:$Q$8</xm:f>
          </x14:formula1>
          <xm:sqref>J13:J17 J10</xm:sqref>
        </x14:dataValidation>
        <x14:dataValidation type="list" allowBlank="1" showInputMessage="1" showErrorMessage="1" xr:uid="{00000000-0002-0000-0E00-000011000000}">
          <x14:formula1>
            <xm:f>Listas!$L$2:$L$5</xm:f>
          </x14:formula1>
          <xm:sqref>T10:T17</xm:sqref>
        </x14:dataValidation>
        <x14:dataValidation type="list" allowBlank="1" showInputMessage="1" showErrorMessage="1" xr:uid="{00000000-0002-0000-0E00-000012000000}">
          <x14:formula1>
            <xm:f>Listas!$K$2:$K$6</xm:f>
          </x14:formula1>
          <xm:sqref>S10:S17</xm:sqref>
        </x14:dataValidation>
        <x14:dataValidation type="list" allowBlank="1" showInputMessage="1" showErrorMessage="1" xr:uid="{00000000-0002-0000-0E00-000014000000}">
          <x14:formula1>
            <xm:f>Listas!$M$2:$M$15</xm:f>
          </x14:formula1>
          <xm:sqref>B17 B15 B13 B10</xm:sqref>
        </x14:dataValidation>
        <x14:dataValidation type="list" allowBlank="1" showInputMessage="1" showErrorMessage="1" xr:uid="{E56F1379-E31C-44C0-8E44-4AD64C1C390C}">
          <x14:formula1>
            <xm:f>Listas!$R$2:$R$3</xm:f>
          </x14:formula1>
          <xm:sqref>AV20:AV22</xm:sqref>
        </x14:dataValidation>
        <x14:dataValidation type="list" allowBlank="1" showInputMessage="1" showErrorMessage="1" xr:uid="{5B5B7158-31A6-4440-A370-6524662E04D8}">
          <x14:formula1>
            <xm:f>Listas!$G$2:$G$13</xm:f>
          </x14:formula1>
          <xm:sqref>C18:C19</xm:sqref>
        </x14:dataValidation>
        <x14:dataValidation type="list" allowBlank="1" showInputMessage="1" showErrorMessage="1" xr:uid="{00000000-0002-0000-0E00-000009000000}">
          <x14:formula1>
            <xm:f>Listas!$I$2:$I$3</xm:f>
          </x14:formula1>
          <xm:sqref>AK5:AK16</xm:sqref>
        </x14:dataValidation>
        <x14:dataValidation type="list" allowBlank="1" showInputMessage="1" showErrorMessage="1" xr:uid="{00000000-0002-0000-0E00-00000A000000}">
          <x14:formula1>
            <xm:f>Listas!$H$2:$H$3</xm:f>
          </x14:formula1>
          <xm:sqref>AI5:AI17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sheetPr>
    <pageSetUpPr fitToPage="1"/>
  </sheetPr>
  <dimension ref="A1:AT234"/>
  <sheetViews>
    <sheetView topLeftCell="AM1" zoomScale="78" zoomScaleNormal="80" workbookViewId="0">
      <pane ySplit="3" topLeftCell="A4" activePane="bottomLeft" state="frozen"/>
      <selection activeCell="G4" sqref="G4:G13"/>
      <selection pane="bottomLeft" activeCell="AS1" sqref="AS1:AT1"/>
    </sheetView>
  </sheetViews>
  <sheetFormatPr baseColWidth="10" defaultColWidth="11.42578125" defaultRowHeight="15" x14ac:dyDescent="0.25"/>
  <cols>
    <col min="1" max="1" width="14.28515625" style="1" customWidth="1"/>
    <col min="2" max="2" width="16.5703125" style="6" customWidth="1"/>
    <col min="3" max="3" width="17.28515625" style="6" customWidth="1"/>
    <col min="4" max="4" width="9.7109375" style="6" customWidth="1"/>
    <col min="5" max="5" width="19.5703125" style="6" customWidth="1"/>
    <col min="6" max="6" width="44.28515625" style="2" customWidth="1"/>
    <col min="7" max="7" width="9.7109375" style="2" customWidth="1"/>
    <col min="8" max="8" width="32.5703125" style="2" customWidth="1"/>
    <col min="9" max="9" width="32.42578125" style="2" customWidth="1"/>
    <col min="10" max="10" width="17.28515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7109375" style="2" customWidth="1"/>
    <col min="21" max="21" width="10.28515625" style="2" hidden="1" customWidth="1"/>
    <col min="22" max="22" width="15" style="2"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4.28515625" style="2" customWidth="1"/>
    <col min="29" max="29" width="84.28515625" style="2" customWidth="1"/>
    <col min="30" max="30" width="10" style="2" bestFit="1" customWidth="1"/>
    <col min="31" max="31" width="8.42578125" style="21" customWidth="1"/>
    <col min="32" max="32" width="20.28515625" style="21" customWidth="1"/>
    <col min="33" max="33" width="9" style="21" customWidth="1"/>
    <col min="34" max="34" width="14.28515625" style="21" customWidth="1"/>
    <col min="35" max="35" width="16.42578125" style="2" customWidth="1"/>
    <col min="36" max="36" width="14.7109375" style="6" customWidth="1"/>
    <col min="37" max="37" width="24.7109375" style="2" customWidth="1"/>
    <col min="38" max="38" width="13.71093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196" width="11.42578125" style="1"/>
    <col min="197" max="197" width="21.7109375" style="1" customWidth="1"/>
    <col min="198" max="198" width="13.7109375" style="1" customWidth="1"/>
    <col min="199" max="199" width="38.7109375" style="1" customWidth="1"/>
    <col min="200" max="200" width="3" style="1" bestFit="1" customWidth="1"/>
    <col min="201" max="201" width="32.28515625" style="1" customWidth="1"/>
    <col min="202" max="202" width="46.28515625" style="1" customWidth="1"/>
    <col min="203" max="203" width="19" style="1" customWidth="1"/>
    <col min="204" max="204" width="0" style="1" hidden="1" customWidth="1"/>
    <col min="205" max="205" width="17.7109375" style="1" customWidth="1"/>
    <col min="206" max="206" width="0" style="1" hidden="1" customWidth="1"/>
    <col min="207" max="207" width="22.28515625" style="1" customWidth="1"/>
    <col min="208" max="208" width="5.28515625" style="1" customWidth="1"/>
    <col min="209" max="209" width="36.28515625" style="1" customWidth="1"/>
    <col min="210" max="210" width="5.7109375" style="1" customWidth="1"/>
    <col min="211" max="211" width="0" style="1" hidden="1" customWidth="1"/>
    <col min="212" max="212" width="20.7109375" style="1" customWidth="1"/>
    <col min="213" max="213" width="4.7109375" style="1" customWidth="1"/>
    <col min="214" max="214" width="0" style="1" hidden="1" customWidth="1"/>
    <col min="215" max="215" width="24.7109375" style="1" customWidth="1"/>
    <col min="216" max="216" width="12.28515625" style="1" customWidth="1"/>
    <col min="217" max="217" width="0" style="1" hidden="1" customWidth="1"/>
    <col min="218" max="218" width="3.42578125" style="1" customWidth="1"/>
    <col min="219" max="219" width="0" style="1" hidden="1" customWidth="1"/>
    <col min="220" max="220" width="17.7109375" style="1" customWidth="1"/>
    <col min="221" max="221" width="3.42578125" style="1" customWidth="1"/>
    <col min="222" max="222" width="0" style="1" hidden="1" customWidth="1"/>
    <col min="223" max="223" width="23.7109375" style="1" customWidth="1"/>
    <col min="224" max="224" width="10" style="1" customWidth="1"/>
    <col min="225" max="225" width="0" style="1" hidden="1" customWidth="1"/>
    <col min="226" max="227" width="14.7109375" style="1" customWidth="1"/>
    <col min="228" max="228" width="12.7109375" style="1" customWidth="1"/>
    <col min="229" max="229" width="3.28515625" style="1" customWidth="1"/>
    <col min="230" max="230" width="30.28515625" style="1" customWidth="1"/>
    <col min="231" max="231" width="5" style="1" customWidth="1"/>
    <col min="232" max="232" width="0" style="1" hidden="1" customWidth="1"/>
    <col min="233" max="233" width="14.28515625" style="1" customWidth="1"/>
    <col min="234" max="234" width="5.7109375" style="1" customWidth="1"/>
    <col min="235" max="235" width="0" style="1" hidden="1" customWidth="1"/>
    <col min="236" max="236" width="17.28515625" style="1" customWidth="1"/>
    <col min="237" max="237" width="12.7109375" style="1" customWidth="1"/>
    <col min="238" max="238" width="0" style="1" hidden="1" customWidth="1"/>
    <col min="239" max="239" width="5.28515625" style="1" customWidth="1"/>
    <col min="240" max="240" width="0" style="1" hidden="1" customWidth="1"/>
    <col min="241" max="241" width="17" style="1" customWidth="1"/>
    <col min="242" max="242" width="6.28515625" style="1" customWidth="1"/>
    <col min="243" max="243" width="0" style="1" hidden="1" customWidth="1"/>
    <col min="244" max="244" width="14.28515625" style="1" customWidth="1"/>
    <col min="245" max="245" width="7.5703125" style="1" customWidth="1"/>
    <col min="246" max="246" width="0" style="1" hidden="1" customWidth="1"/>
    <col min="247" max="248" width="14.28515625" style="1" customWidth="1"/>
    <col min="249" max="249" width="20.7109375" style="1" customWidth="1"/>
    <col min="250" max="250" width="14.42578125" style="1" customWidth="1"/>
    <col min="251" max="251" width="15" style="1" customWidth="1"/>
    <col min="252" max="252" width="2.7109375" style="1" customWidth="1"/>
    <col min="253" max="253" width="11.7109375" style="1" customWidth="1"/>
    <col min="254" max="254" width="11.5703125" style="1" customWidth="1"/>
    <col min="255" max="255" width="2.28515625" style="1" customWidth="1"/>
    <col min="256" max="256" width="41" style="1" customWidth="1"/>
    <col min="257" max="257" width="14.28515625" style="1" customWidth="1"/>
    <col min="258" max="259" width="11.5703125" style="1" customWidth="1"/>
    <col min="260" max="260" width="21.7109375" style="1" customWidth="1"/>
    <col min="261" max="452" width="11.42578125" style="1"/>
    <col min="453" max="453" width="21.7109375" style="1" customWidth="1"/>
    <col min="454" max="454" width="13.7109375" style="1" customWidth="1"/>
    <col min="455" max="455" width="38.7109375" style="1" customWidth="1"/>
    <col min="456" max="456" width="3" style="1" bestFit="1" customWidth="1"/>
    <col min="457" max="457" width="32.28515625" style="1" customWidth="1"/>
    <col min="458" max="458" width="46.28515625" style="1" customWidth="1"/>
    <col min="459" max="459" width="19" style="1" customWidth="1"/>
    <col min="460" max="460" width="0" style="1" hidden="1" customWidth="1"/>
    <col min="461" max="461" width="17.7109375" style="1" customWidth="1"/>
    <col min="462" max="462" width="0" style="1" hidden="1" customWidth="1"/>
    <col min="463" max="463" width="22.28515625" style="1" customWidth="1"/>
    <col min="464" max="464" width="5.28515625" style="1" customWidth="1"/>
    <col min="465" max="465" width="36.28515625" style="1" customWidth="1"/>
    <col min="466" max="466" width="5.7109375" style="1" customWidth="1"/>
    <col min="467" max="467" width="0" style="1" hidden="1" customWidth="1"/>
    <col min="468" max="468" width="20.7109375" style="1" customWidth="1"/>
    <col min="469" max="469" width="4.7109375" style="1" customWidth="1"/>
    <col min="470" max="470" width="0" style="1" hidden="1" customWidth="1"/>
    <col min="471" max="471" width="24.7109375" style="1" customWidth="1"/>
    <col min="472" max="472" width="12.28515625" style="1" customWidth="1"/>
    <col min="473" max="473" width="0" style="1" hidden="1" customWidth="1"/>
    <col min="474" max="474" width="3.42578125" style="1" customWidth="1"/>
    <col min="475" max="475" width="0" style="1" hidden="1" customWidth="1"/>
    <col min="476" max="476" width="17.7109375" style="1" customWidth="1"/>
    <col min="477" max="477" width="3.42578125" style="1" customWidth="1"/>
    <col min="478" max="478" width="0" style="1" hidden="1" customWidth="1"/>
    <col min="479" max="479" width="23.7109375" style="1" customWidth="1"/>
    <col min="480" max="480" width="10" style="1" customWidth="1"/>
    <col min="481" max="481" width="0" style="1" hidden="1" customWidth="1"/>
    <col min="482" max="483" width="14.7109375" style="1" customWidth="1"/>
    <col min="484" max="484" width="12.7109375" style="1" customWidth="1"/>
    <col min="485" max="485" width="3.28515625" style="1" customWidth="1"/>
    <col min="486" max="486" width="30.28515625" style="1" customWidth="1"/>
    <col min="487" max="487" width="5" style="1" customWidth="1"/>
    <col min="488" max="488" width="0" style="1" hidden="1" customWidth="1"/>
    <col min="489" max="489" width="14.28515625" style="1" customWidth="1"/>
    <col min="490" max="490" width="5.7109375" style="1" customWidth="1"/>
    <col min="491" max="491" width="0" style="1" hidden="1" customWidth="1"/>
    <col min="492" max="492" width="17.28515625" style="1" customWidth="1"/>
    <col min="493" max="493" width="12.7109375" style="1" customWidth="1"/>
    <col min="494" max="494" width="0" style="1" hidden="1" customWidth="1"/>
    <col min="495" max="495" width="5.28515625" style="1" customWidth="1"/>
    <col min="496" max="496" width="0" style="1" hidden="1" customWidth="1"/>
    <col min="497" max="497" width="17" style="1" customWidth="1"/>
    <col min="498" max="498" width="6.28515625" style="1" customWidth="1"/>
    <col min="499" max="499" width="0" style="1" hidden="1" customWidth="1"/>
    <col min="500" max="500" width="14.28515625" style="1" customWidth="1"/>
    <col min="501" max="501" width="7.5703125" style="1" customWidth="1"/>
    <col min="502" max="502" width="0" style="1" hidden="1" customWidth="1"/>
    <col min="503" max="504" width="14.28515625" style="1" customWidth="1"/>
    <col min="505" max="505" width="20.7109375" style="1" customWidth="1"/>
    <col min="506" max="506" width="14.42578125" style="1" customWidth="1"/>
    <col min="507" max="507" width="15" style="1" customWidth="1"/>
    <col min="508" max="508" width="2.7109375" style="1" customWidth="1"/>
    <col min="509" max="509" width="11.7109375" style="1" customWidth="1"/>
    <col min="510" max="510" width="11.5703125" style="1" customWidth="1"/>
    <col min="511" max="511" width="2.28515625" style="1" customWidth="1"/>
    <col min="512" max="512" width="41" style="1" customWidth="1"/>
    <col min="513" max="513" width="14.28515625" style="1" customWidth="1"/>
    <col min="514" max="515" width="11.5703125" style="1" customWidth="1"/>
    <col min="516" max="516" width="21.7109375" style="1" customWidth="1"/>
    <col min="517" max="708" width="11.42578125" style="1"/>
    <col min="709" max="709" width="21.7109375" style="1" customWidth="1"/>
    <col min="710" max="710" width="13.7109375" style="1" customWidth="1"/>
    <col min="711" max="711" width="38.7109375" style="1" customWidth="1"/>
    <col min="712" max="712" width="3" style="1" bestFit="1" customWidth="1"/>
    <col min="713" max="713" width="32.28515625" style="1" customWidth="1"/>
    <col min="714" max="714" width="46.28515625" style="1" customWidth="1"/>
    <col min="715" max="715" width="19" style="1" customWidth="1"/>
    <col min="716" max="716" width="0" style="1" hidden="1" customWidth="1"/>
    <col min="717" max="717" width="17.7109375" style="1" customWidth="1"/>
    <col min="718" max="718" width="0" style="1" hidden="1" customWidth="1"/>
    <col min="719" max="719" width="22.28515625" style="1" customWidth="1"/>
    <col min="720" max="720" width="5.28515625" style="1" customWidth="1"/>
    <col min="721" max="721" width="36.28515625" style="1" customWidth="1"/>
    <col min="722" max="722" width="5.7109375" style="1" customWidth="1"/>
    <col min="723" max="723" width="0" style="1" hidden="1" customWidth="1"/>
    <col min="724" max="724" width="20.7109375" style="1" customWidth="1"/>
    <col min="725" max="725" width="4.7109375" style="1" customWidth="1"/>
    <col min="726" max="726" width="0" style="1" hidden="1" customWidth="1"/>
    <col min="727" max="727" width="24.7109375" style="1" customWidth="1"/>
    <col min="728" max="728" width="12.28515625" style="1" customWidth="1"/>
    <col min="729" max="729" width="0" style="1" hidden="1" customWidth="1"/>
    <col min="730" max="730" width="3.42578125" style="1" customWidth="1"/>
    <col min="731" max="731" width="0" style="1" hidden="1" customWidth="1"/>
    <col min="732" max="732" width="17.7109375" style="1" customWidth="1"/>
    <col min="733" max="733" width="3.42578125" style="1" customWidth="1"/>
    <col min="734" max="734" width="0" style="1" hidden="1" customWidth="1"/>
    <col min="735" max="735" width="23.7109375" style="1" customWidth="1"/>
    <col min="736" max="736" width="10" style="1" customWidth="1"/>
    <col min="737" max="737" width="0" style="1" hidden="1" customWidth="1"/>
    <col min="738" max="739" width="14.7109375" style="1" customWidth="1"/>
    <col min="740" max="740" width="12.7109375" style="1" customWidth="1"/>
    <col min="741" max="741" width="3.28515625" style="1" customWidth="1"/>
    <col min="742" max="742" width="30.28515625" style="1" customWidth="1"/>
    <col min="743" max="743" width="5" style="1" customWidth="1"/>
    <col min="744" max="744" width="0" style="1" hidden="1" customWidth="1"/>
    <col min="745" max="745" width="14.28515625" style="1" customWidth="1"/>
    <col min="746" max="746" width="5.7109375" style="1" customWidth="1"/>
    <col min="747" max="747" width="0" style="1" hidden="1" customWidth="1"/>
    <col min="748" max="748" width="17.28515625" style="1" customWidth="1"/>
    <col min="749" max="749" width="12.7109375" style="1" customWidth="1"/>
    <col min="750" max="750" width="0" style="1" hidden="1" customWidth="1"/>
    <col min="751" max="751" width="5.28515625" style="1" customWidth="1"/>
    <col min="752" max="752" width="0" style="1" hidden="1" customWidth="1"/>
    <col min="753" max="753" width="17" style="1" customWidth="1"/>
    <col min="754" max="754" width="6.28515625" style="1" customWidth="1"/>
    <col min="755" max="755" width="0" style="1" hidden="1" customWidth="1"/>
    <col min="756" max="756" width="14.28515625" style="1" customWidth="1"/>
    <col min="757" max="757" width="7.5703125" style="1" customWidth="1"/>
    <col min="758" max="758" width="0" style="1" hidden="1" customWidth="1"/>
    <col min="759" max="760" width="14.28515625" style="1" customWidth="1"/>
    <col min="761" max="761" width="20.7109375" style="1" customWidth="1"/>
    <col min="762" max="762" width="14.42578125" style="1" customWidth="1"/>
    <col min="763" max="763" width="15" style="1" customWidth="1"/>
    <col min="764" max="764" width="2.7109375" style="1" customWidth="1"/>
    <col min="765" max="765" width="11.7109375" style="1" customWidth="1"/>
    <col min="766" max="766" width="11.5703125" style="1" customWidth="1"/>
    <col min="767" max="767" width="2.28515625" style="1" customWidth="1"/>
    <col min="768" max="768" width="41" style="1" customWidth="1"/>
    <col min="769" max="769" width="14.28515625" style="1" customWidth="1"/>
    <col min="770" max="771" width="11.5703125" style="1" customWidth="1"/>
    <col min="772" max="772" width="21.7109375" style="1" customWidth="1"/>
    <col min="773" max="964" width="11.42578125" style="1"/>
    <col min="965" max="965" width="21.7109375" style="1" customWidth="1"/>
    <col min="966" max="966" width="13.7109375" style="1" customWidth="1"/>
    <col min="967" max="967" width="38.7109375" style="1" customWidth="1"/>
    <col min="968" max="968" width="3" style="1" bestFit="1" customWidth="1"/>
    <col min="969" max="969" width="32.28515625" style="1" customWidth="1"/>
    <col min="970" max="970" width="46.28515625" style="1" customWidth="1"/>
    <col min="971" max="971" width="19" style="1" customWidth="1"/>
    <col min="972" max="972" width="0" style="1" hidden="1" customWidth="1"/>
    <col min="973" max="973" width="17.7109375" style="1" customWidth="1"/>
    <col min="974" max="974" width="0" style="1" hidden="1" customWidth="1"/>
    <col min="975" max="975" width="22.28515625" style="1" customWidth="1"/>
    <col min="976" max="976" width="5.28515625" style="1" customWidth="1"/>
    <col min="977" max="977" width="36.28515625" style="1" customWidth="1"/>
    <col min="978" max="978" width="5.7109375" style="1" customWidth="1"/>
    <col min="979" max="979" width="0" style="1" hidden="1" customWidth="1"/>
    <col min="980" max="980" width="20.7109375" style="1" customWidth="1"/>
    <col min="981" max="981" width="4.7109375" style="1" customWidth="1"/>
    <col min="982" max="982" width="0" style="1" hidden="1" customWidth="1"/>
    <col min="983" max="983" width="24.7109375" style="1" customWidth="1"/>
    <col min="984" max="984" width="12.28515625" style="1" customWidth="1"/>
    <col min="985" max="985" width="0" style="1" hidden="1" customWidth="1"/>
    <col min="986" max="986" width="3.42578125" style="1" customWidth="1"/>
    <col min="987" max="987" width="0" style="1" hidden="1" customWidth="1"/>
    <col min="988" max="988" width="17.7109375" style="1" customWidth="1"/>
    <col min="989" max="989" width="3.42578125" style="1" customWidth="1"/>
    <col min="990" max="990" width="0" style="1" hidden="1" customWidth="1"/>
    <col min="991" max="991" width="23.7109375" style="1" customWidth="1"/>
    <col min="992" max="992" width="10" style="1" customWidth="1"/>
    <col min="993" max="993" width="0" style="1" hidden="1" customWidth="1"/>
    <col min="994" max="995" width="14.7109375" style="1" customWidth="1"/>
    <col min="996" max="996" width="12.7109375" style="1" customWidth="1"/>
    <col min="997" max="997" width="3.28515625" style="1" customWidth="1"/>
    <col min="998" max="998" width="30.28515625" style="1" customWidth="1"/>
    <col min="999" max="999" width="5" style="1" customWidth="1"/>
    <col min="1000" max="1000" width="0" style="1" hidden="1" customWidth="1"/>
    <col min="1001" max="1001" width="14.28515625" style="1" customWidth="1"/>
    <col min="1002" max="1002" width="5.7109375" style="1" customWidth="1"/>
    <col min="1003" max="1003" width="0" style="1" hidden="1" customWidth="1"/>
    <col min="1004" max="1004" width="17.28515625" style="1" customWidth="1"/>
    <col min="1005" max="1005" width="12.7109375" style="1" customWidth="1"/>
    <col min="1006" max="1006" width="0" style="1" hidden="1" customWidth="1"/>
    <col min="1007" max="1007" width="5.28515625" style="1" customWidth="1"/>
    <col min="1008" max="1008" width="0" style="1" hidden="1" customWidth="1"/>
    <col min="1009" max="1009" width="17" style="1" customWidth="1"/>
    <col min="1010" max="1010" width="6.28515625" style="1" customWidth="1"/>
    <col min="1011" max="1011" width="0" style="1" hidden="1" customWidth="1"/>
    <col min="1012" max="1012" width="14.28515625" style="1" customWidth="1"/>
    <col min="1013" max="1013" width="7.5703125" style="1" customWidth="1"/>
    <col min="1014" max="1014" width="0" style="1" hidden="1" customWidth="1"/>
    <col min="1015" max="1016" width="14.28515625" style="1" customWidth="1"/>
    <col min="1017" max="1017" width="20.7109375" style="1" customWidth="1"/>
    <col min="1018" max="1018" width="14.42578125" style="1" customWidth="1"/>
    <col min="1019" max="1019" width="15" style="1" customWidth="1"/>
    <col min="1020" max="1020" width="2.7109375" style="1" customWidth="1"/>
    <col min="1021" max="1021" width="11.7109375" style="1" customWidth="1"/>
    <col min="1022" max="1022" width="11.5703125" style="1" customWidth="1"/>
    <col min="1023" max="1023" width="2.28515625" style="1" customWidth="1"/>
    <col min="1024" max="1024" width="41" style="1" customWidth="1"/>
    <col min="1025" max="1025" width="14.28515625" style="1" customWidth="1"/>
    <col min="1026" max="1027" width="11.5703125" style="1" customWidth="1"/>
    <col min="1028" max="1028" width="21.7109375" style="1" customWidth="1"/>
    <col min="1029" max="1220" width="11.42578125" style="1"/>
    <col min="1221" max="1221" width="21.7109375" style="1" customWidth="1"/>
    <col min="1222" max="1222" width="13.7109375" style="1" customWidth="1"/>
    <col min="1223" max="1223" width="38.7109375" style="1" customWidth="1"/>
    <col min="1224" max="1224" width="3" style="1" bestFit="1" customWidth="1"/>
    <col min="1225" max="1225" width="32.28515625" style="1" customWidth="1"/>
    <col min="1226" max="1226" width="46.28515625" style="1" customWidth="1"/>
    <col min="1227" max="1227" width="19" style="1" customWidth="1"/>
    <col min="1228" max="1228" width="0" style="1" hidden="1" customWidth="1"/>
    <col min="1229" max="1229" width="17.7109375" style="1" customWidth="1"/>
    <col min="1230" max="1230" width="0" style="1" hidden="1" customWidth="1"/>
    <col min="1231" max="1231" width="22.28515625" style="1" customWidth="1"/>
    <col min="1232" max="1232" width="5.28515625" style="1" customWidth="1"/>
    <col min="1233" max="1233" width="36.28515625" style="1" customWidth="1"/>
    <col min="1234" max="1234" width="5.7109375" style="1" customWidth="1"/>
    <col min="1235" max="1235" width="0" style="1" hidden="1" customWidth="1"/>
    <col min="1236" max="1236" width="20.7109375" style="1" customWidth="1"/>
    <col min="1237" max="1237" width="4.7109375" style="1" customWidth="1"/>
    <col min="1238" max="1238" width="0" style="1" hidden="1" customWidth="1"/>
    <col min="1239" max="1239" width="24.7109375" style="1" customWidth="1"/>
    <col min="1240" max="1240" width="12.28515625" style="1" customWidth="1"/>
    <col min="1241" max="1241" width="0" style="1" hidden="1" customWidth="1"/>
    <col min="1242" max="1242" width="3.42578125" style="1" customWidth="1"/>
    <col min="1243" max="1243" width="0" style="1" hidden="1" customWidth="1"/>
    <col min="1244" max="1244" width="17.7109375" style="1" customWidth="1"/>
    <col min="1245" max="1245" width="3.42578125" style="1" customWidth="1"/>
    <col min="1246" max="1246" width="0" style="1" hidden="1" customWidth="1"/>
    <col min="1247" max="1247" width="23.7109375" style="1" customWidth="1"/>
    <col min="1248" max="1248" width="10" style="1" customWidth="1"/>
    <col min="1249" max="1249" width="0" style="1" hidden="1" customWidth="1"/>
    <col min="1250" max="1251" width="14.7109375" style="1" customWidth="1"/>
    <col min="1252" max="1252" width="12.7109375" style="1" customWidth="1"/>
    <col min="1253" max="1253" width="3.28515625" style="1" customWidth="1"/>
    <col min="1254" max="1254" width="30.28515625" style="1" customWidth="1"/>
    <col min="1255" max="1255" width="5" style="1" customWidth="1"/>
    <col min="1256" max="1256" width="0" style="1" hidden="1" customWidth="1"/>
    <col min="1257" max="1257" width="14.28515625" style="1" customWidth="1"/>
    <col min="1258" max="1258" width="5.7109375" style="1" customWidth="1"/>
    <col min="1259" max="1259" width="0" style="1" hidden="1" customWidth="1"/>
    <col min="1260" max="1260" width="17.28515625" style="1" customWidth="1"/>
    <col min="1261" max="1261" width="12.7109375" style="1" customWidth="1"/>
    <col min="1262" max="1262" width="0" style="1" hidden="1" customWidth="1"/>
    <col min="1263" max="1263" width="5.28515625" style="1" customWidth="1"/>
    <col min="1264" max="1264" width="0" style="1" hidden="1" customWidth="1"/>
    <col min="1265" max="1265" width="17" style="1" customWidth="1"/>
    <col min="1266" max="1266" width="6.28515625" style="1" customWidth="1"/>
    <col min="1267" max="1267" width="0" style="1" hidden="1" customWidth="1"/>
    <col min="1268" max="1268" width="14.28515625" style="1" customWidth="1"/>
    <col min="1269" max="1269" width="7.5703125" style="1" customWidth="1"/>
    <col min="1270" max="1270" width="0" style="1" hidden="1" customWidth="1"/>
    <col min="1271" max="1272" width="14.28515625" style="1" customWidth="1"/>
    <col min="1273" max="1273" width="20.7109375" style="1" customWidth="1"/>
    <col min="1274" max="1274" width="14.42578125" style="1" customWidth="1"/>
    <col min="1275" max="1275" width="15" style="1" customWidth="1"/>
    <col min="1276" max="1276" width="2.7109375" style="1" customWidth="1"/>
    <col min="1277" max="1277" width="11.7109375" style="1" customWidth="1"/>
    <col min="1278" max="1278" width="11.5703125" style="1" customWidth="1"/>
    <col min="1279" max="1279" width="2.28515625" style="1" customWidth="1"/>
    <col min="1280" max="1280" width="41" style="1" customWidth="1"/>
    <col min="1281" max="1281" width="14.28515625" style="1" customWidth="1"/>
    <col min="1282" max="1283" width="11.5703125" style="1" customWidth="1"/>
    <col min="1284" max="1284" width="21.7109375" style="1" customWidth="1"/>
    <col min="1285" max="1476" width="11.42578125" style="1"/>
    <col min="1477" max="1477" width="21.7109375" style="1" customWidth="1"/>
    <col min="1478" max="1478" width="13.7109375" style="1" customWidth="1"/>
    <col min="1479" max="1479" width="38.7109375" style="1" customWidth="1"/>
    <col min="1480" max="1480" width="3" style="1" bestFit="1" customWidth="1"/>
    <col min="1481" max="1481" width="32.28515625" style="1" customWidth="1"/>
    <col min="1482" max="1482" width="46.28515625" style="1" customWidth="1"/>
    <col min="1483" max="1483" width="19" style="1" customWidth="1"/>
    <col min="1484" max="1484" width="0" style="1" hidden="1" customWidth="1"/>
    <col min="1485" max="1485" width="17.7109375" style="1" customWidth="1"/>
    <col min="1486" max="1486" width="0" style="1" hidden="1" customWidth="1"/>
    <col min="1487" max="1487" width="22.28515625" style="1" customWidth="1"/>
    <col min="1488" max="1488" width="5.28515625" style="1" customWidth="1"/>
    <col min="1489" max="1489" width="36.28515625" style="1" customWidth="1"/>
    <col min="1490" max="1490" width="5.7109375" style="1" customWidth="1"/>
    <col min="1491" max="1491" width="0" style="1" hidden="1" customWidth="1"/>
    <col min="1492" max="1492" width="20.7109375" style="1" customWidth="1"/>
    <col min="1493" max="1493" width="4.7109375" style="1" customWidth="1"/>
    <col min="1494" max="1494" width="0" style="1" hidden="1" customWidth="1"/>
    <col min="1495" max="1495" width="24.7109375" style="1" customWidth="1"/>
    <col min="1496" max="1496" width="12.28515625" style="1" customWidth="1"/>
    <col min="1497" max="1497" width="0" style="1" hidden="1" customWidth="1"/>
    <col min="1498" max="1498" width="3.42578125" style="1" customWidth="1"/>
    <col min="1499" max="1499" width="0" style="1" hidden="1" customWidth="1"/>
    <col min="1500" max="1500" width="17.7109375" style="1" customWidth="1"/>
    <col min="1501" max="1501" width="3.42578125" style="1" customWidth="1"/>
    <col min="1502" max="1502" width="0" style="1" hidden="1" customWidth="1"/>
    <col min="1503" max="1503" width="23.7109375" style="1" customWidth="1"/>
    <col min="1504" max="1504" width="10" style="1" customWidth="1"/>
    <col min="1505" max="1505" width="0" style="1" hidden="1" customWidth="1"/>
    <col min="1506" max="1507" width="14.7109375" style="1" customWidth="1"/>
    <col min="1508" max="1508" width="12.7109375" style="1" customWidth="1"/>
    <col min="1509" max="1509" width="3.28515625" style="1" customWidth="1"/>
    <col min="1510" max="1510" width="30.28515625" style="1" customWidth="1"/>
    <col min="1511" max="1511" width="5" style="1" customWidth="1"/>
    <col min="1512" max="1512" width="0" style="1" hidden="1" customWidth="1"/>
    <col min="1513" max="1513" width="14.28515625" style="1" customWidth="1"/>
    <col min="1514" max="1514" width="5.7109375" style="1" customWidth="1"/>
    <col min="1515" max="1515" width="0" style="1" hidden="1" customWidth="1"/>
    <col min="1516" max="1516" width="17.28515625" style="1" customWidth="1"/>
    <col min="1517" max="1517" width="12.7109375" style="1" customWidth="1"/>
    <col min="1518" max="1518" width="0" style="1" hidden="1" customWidth="1"/>
    <col min="1519" max="1519" width="5.28515625" style="1" customWidth="1"/>
    <col min="1520" max="1520" width="0" style="1" hidden="1" customWidth="1"/>
    <col min="1521" max="1521" width="17" style="1" customWidth="1"/>
    <col min="1522" max="1522" width="6.28515625" style="1" customWidth="1"/>
    <col min="1523" max="1523" width="0" style="1" hidden="1" customWidth="1"/>
    <col min="1524" max="1524" width="14.28515625" style="1" customWidth="1"/>
    <col min="1525" max="1525" width="7.5703125" style="1" customWidth="1"/>
    <col min="1526" max="1526" width="0" style="1" hidden="1" customWidth="1"/>
    <col min="1527" max="1528" width="14.28515625" style="1" customWidth="1"/>
    <col min="1529" max="1529" width="20.7109375" style="1" customWidth="1"/>
    <col min="1530" max="1530" width="14.42578125" style="1" customWidth="1"/>
    <col min="1531" max="1531" width="15" style="1" customWidth="1"/>
    <col min="1532" max="1532" width="2.7109375" style="1" customWidth="1"/>
    <col min="1533" max="1533" width="11.7109375" style="1" customWidth="1"/>
    <col min="1534" max="1534" width="11.5703125" style="1" customWidth="1"/>
    <col min="1535" max="1535" width="2.28515625" style="1" customWidth="1"/>
    <col min="1536" max="1536" width="41" style="1" customWidth="1"/>
    <col min="1537" max="1537" width="14.28515625" style="1" customWidth="1"/>
    <col min="1538" max="1539" width="11.5703125" style="1" customWidth="1"/>
    <col min="1540" max="1540" width="21.7109375" style="1" customWidth="1"/>
    <col min="1541" max="1732" width="11.42578125" style="1"/>
    <col min="1733" max="1733" width="21.7109375" style="1" customWidth="1"/>
    <col min="1734" max="1734" width="13.7109375" style="1" customWidth="1"/>
    <col min="1735" max="1735" width="38.7109375" style="1" customWidth="1"/>
    <col min="1736" max="1736" width="3" style="1" bestFit="1" customWidth="1"/>
    <col min="1737" max="1737" width="32.28515625" style="1" customWidth="1"/>
    <col min="1738" max="1738" width="46.28515625" style="1" customWidth="1"/>
    <col min="1739" max="1739" width="19" style="1" customWidth="1"/>
    <col min="1740" max="1740" width="0" style="1" hidden="1" customWidth="1"/>
    <col min="1741" max="1741" width="17.7109375" style="1" customWidth="1"/>
    <col min="1742" max="1742" width="0" style="1" hidden="1" customWidth="1"/>
    <col min="1743" max="1743" width="22.28515625" style="1" customWidth="1"/>
    <col min="1744" max="1744" width="5.28515625" style="1" customWidth="1"/>
    <col min="1745" max="1745" width="36.28515625" style="1" customWidth="1"/>
    <col min="1746" max="1746" width="5.7109375" style="1" customWidth="1"/>
    <col min="1747" max="1747" width="0" style="1" hidden="1" customWidth="1"/>
    <col min="1748" max="1748" width="20.7109375" style="1" customWidth="1"/>
    <col min="1749" max="1749" width="4.7109375" style="1" customWidth="1"/>
    <col min="1750" max="1750" width="0" style="1" hidden="1" customWidth="1"/>
    <col min="1751" max="1751" width="24.7109375" style="1" customWidth="1"/>
    <col min="1752" max="1752" width="12.28515625" style="1" customWidth="1"/>
    <col min="1753" max="1753" width="0" style="1" hidden="1" customWidth="1"/>
    <col min="1754" max="1754" width="3.42578125" style="1" customWidth="1"/>
    <col min="1755" max="1755" width="0" style="1" hidden="1" customWidth="1"/>
    <col min="1756" max="1756" width="17.7109375" style="1" customWidth="1"/>
    <col min="1757" max="1757" width="3.42578125" style="1" customWidth="1"/>
    <col min="1758" max="1758" width="0" style="1" hidden="1" customWidth="1"/>
    <col min="1759" max="1759" width="23.7109375" style="1" customWidth="1"/>
    <col min="1760" max="1760" width="10" style="1" customWidth="1"/>
    <col min="1761" max="1761" width="0" style="1" hidden="1" customWidth="1"/>
    <col min="1762" max="1763" width="14.7109375" style="1" customWidth="1"/>
    <col min="1764" max="1764" width="12.7109375" style="1" customWidth="1"/>
    <col min="1765" max="1765" width="3.28515625" style="1" customWidth="1"/>
    <col min="1766" max="1766" width="30.28515625" style="1" customWidth="1"/>
    <col min="1767" max="1767" width="5" style="1" customWidth="1"/>
    <col min="1768" max="1768" width="0" style="1" hidden="1" customWidth="1"/>
    <col min="1769" max="1769" width="14.28515625" style="1" customWidth="1"/>
    <col min="1770" max="1770" width="5.7109375" style="1" customWidth="1"/>
    <col min="1771" max="1771" width="0" style="1" hidden="1" customWidth="1"/>
    <col min="1772" max="1772" width="17.28515625" style="1" customWidth="1"/>
    <col min="1773" max="1773" width="12.7109375" style="1" customWidth="1"/>
    <col min="1774" max="1774" width="0" style="1" hidden="1" customWidth="1"/>
    <col min="1775" max="1775" width="5.28515625" style="1" customWidth="1"/>
    <col min="1776" max="1776" width="0" style="1" hidden="1" customWidth="1"/>
    <col min="1777" max="1777" width="17" style="1" customWidth="1"/>
    <col min="1778" max="1778" width="6.28515625" style="1" customWidth="1"/>
    <col min="1779" max="1779" width="0" style="1" hidden="1" customWidth="1"/>
    <col min="1780" max="1780" width="14.28515625" style="1" customWidth="1"/>
    <col min="1781" max="1781" width="7.5703125" style="1" customWidth="1"/>
    <col min="1782" max="1782" width="0" style="1" hidden="1" customWidth="1"/>
    <col min="1783" max="1784" width="14.28515625" style="1" customWidth="1"/>
    <col min="1785" max="1785" width="20.7109375" style="1" customWidth="1"/>
    <col min="1786" max="1786" width="14.42578125" style="1" customWidth="1"/>
    <col min="1787" max="1787" width="15" style="1" customWidth="1"/>
    <col min="1788" max="1788" width="2.7109375" style="1" customWidth="1"/>
    <col min="1789" max="1789" width="11.7109375" style="1" customWidth="1"/>
    <col min="1790" max="1790" width="11.5703125" style="1" customWidth="1"/>
    <col min="1791" max="1791" width="2.28515625" style="1" customWidth="1"/>
    <col min="1792" max="1792" width="41" style="1" customWidth="1"/>
    <col min="1793" max="1793" width="14.28515625" style="1" customWidth="1"/>
    <col min="1794" max="1795" width="11.5703125" style="1" customWidth="1"/>
    <col min="1796" max="1796" width="21.7109375" style="1" customWidth="1"/>
    <col min="1797" max="1988" width="11.42578125" style="1"/>
    <col min="1989" max="1989" width="21.7109375" style="1" customWidth="1"/>
    <col min="1990" max="1990" width="13.7109375" style="1" customWidth="1"/>
    <col min="1991" max="1991" width="38.7109375" style="1" customWidth="1"/>
    <col min="1992" max="1992" width="3" style="1" bestFit="1" customWidth="1"/>
    <col min="1993" max="1993" width="32.28515625" style="1" customWidth="1"/>
    <col min="1994" max="1994" width="46.28515625" style="1" customWidth="1"/>
    <col min="1995" max="1995" width="19" style="1" customWidth="1"/>
    <col min="1996" max="1996" width="0" style="1" hidden="1" customWidth="1"/>
    <col min="1997" max="1997" width="17.7109375" style="1" customWidth="1"/>
    <col min="1998" max="1998" width="0" style="1" hidden="1" customWidth="1"/>
    <col min="1999" max="1999" width="22.28515625" style="1" customWidth="1"/>
    <col min="2000" max="2000" width="5.28515625" style="1" customWidth="1"/>
    <col min="2001" max="2001" width="36.28515625" style="1" customWidth="1"/>
    <col min="2002" max="2002" width="5.7109375" style="1" customWidth="1"/>
    <col min="2003" max="2003" width="0" style="1" hidden="1" customWidth="1"/>
    <col min="2004" max="2004" width="20.7109375" style="1" customWidth="1"/>
    <col min="2005" max="2005" width="4.7109375" style="1" customWidth="1"/>
    <col min="2006" max="2006" width="0" style="1" hidden="1" customWidth="1"/>
    <col min="2007" max="2007" width="24.7109375" style="1" customWidth="1"/>
    <col min="2008" max="2008" width="12.28515625" style="1" customWidth="1"/>
    <col min="2009" max="2009" width="0" style="1" hidden="1" customWidth="1"/>
    <col min="2010" max="2010" width="3.42578125" style="1" customWidth="1"/>
    <col min="2011" max="2011" width="0" style="1" hidden="1" customWidth="1"/>
    <col min="2012" max="2012" width="17.7109375" style="1" customWidth="1"/>
    <col min="2013" max="2013" width="3.42578125" style="1" customWidth="1"/>
    <col min="2014" max="2014" width="0" style="1" hidden="1" customWidth="1"/>
    <col min="2015" max="2015" width="23.7109375" style="1" customWidth="1"/>
    <col min="2016" max="2016" width="10" style="1" customWidth="1"/>
    <col min="2017" max="2017" width="0" style="1" hidden="1" customWidth="1"/>
    <col min="2018" max="2019" width="14.7109375" style="1" customWidth="1"/>
    <col min="2020" max="2020" width="12.7109375" style="1" customWidth="1"/>
    <col min="2021" max="2021" width="3.28515625" style="1" customWidth="1"/>
    <col min="2022" max="2022" width="30.28515625" style="1" customWidth="1"/>
    <col min="2023" max="2023" width="5" style="1" customWidth="1"/>
    <col min="2024" max="2024" width="0" style="1" hidden="1" customWidth="1"/>
    <col min="2025" max="2025" width="14.28515625" style="1" customWidth="1"/>
    <col min="2026" max="2026" width="5.7109375" style="1" customWidth="1"/>
    <col min="2027" max="2027" width="0" style="1" hidden="1" customWidth="1"/>
    <col min="2028" max="2028" width="17.28515625" style="1" customWidth="1"/>
    <col min="2029" max="2029" width="12.7109375" style="1" customWidth="1"/>
    <col min="2030" max="2030" width="0" style="1" hidden="1" customWidth="1"/>
    <col min="2031" max="2031" width="5.28515625" style="1" customWidth="1"/>
    <col min="2032" max="2032" width="0" style="1" hidden="1" customWidth="1"/>
    <col min="2033" max="2033" width="17" style="1" customWidth="1"/>
    <col min="2034" max="2034" width="6.28515625" style="1" customWidth="1"/>
    <col min="2035" max="2035" width="0" style="1" hidden="1" customWidth="1"/>
    <col min="2036" max="2036" width="14.28515625" style="1" customWidth="1"/>
    <col min="2037" max="2037" width="7.5703125" style="1" customWidth="1"/>
    <col min="2038" max="2038" width="0" style="1" hidden="1" customWidth="1"/>
    <col min="2039" max="2040" width="14.28515625" style="1" customWidth="1"/>
    <col min="2041" max="2041" width="20.7109375" style="1" customWidth="1"/>
    <col min="2042" max="2042" width="14.42578125" style="1" customWidth="1"/>
    <col min="2043" max="2043" width="15" style="1" customWidth="1"/>
    <col min="2044" max="2044" width="2.7109375" style="1" customWidth="1"/>
    <col min="2045" max="2045" width="11.7109375" style="1" customWidth="1"/>
    <col min="2046" max="2046" width="11.5703125" style="1" customWidth="1"/>
    <col min="2047" max="2047" width="2.28515625" style="1" customWidth="1"/>
    <col min="2048" max="2048" width="41" style="1" customWidth="1"/>
    <col min="2049" max="2049" width="14.28515625" style="1" customWidth="1"/>
    <col min="2050" max="2051" width="11.5703125" style="1" customWidth="1"/>
    <col min="2052" max="2052" width="21.7109375" style="1" customWidth="1"/>
    <col min="2053" max="2244" width="11.42578125" style="1"/>
    <col min="2245" max="2245" width="21.7109375" style="1" customWidth="1"/>
    <col min="2246" max="2246" width="13.7109375" style="1" customWidth="1"/>
    <col min="2247" max="2247" width="38.7109375" style="1" customWidth="1"/>
    <col min="2248" max="2248" width="3" style="1" bestFit="1" customWidth="1"/>
    <col min="2249" max="2249" width="32.28515625" style="1" customWidth="1"/>
    <col min="2250" max="2250" width="46.28515625" style="1" customWidth="1"/>
    <col min="2251" max="2251" width="19" style="1" customWidth="1"/>
    <col min="2252" max="2252" width="0" style="1" hidden="1" customWidth="1"/>
    <col min="2253" max="2253" width="17.7109375" style="1" customWidth="1"/>
    <col min="2254" max="2254" width="0" style="1" hidden="1" customWidth="1"/>
    <col min="2255" max="2255" width="22.28515625" style="1" customWidth="1"/>
    <col min="2256" max="2256" width="5.28515625" style="1" customWidth="1"/>
    <col min="2257" max="2257" width="36.28515625" style="1" customWidth="1"/>
    <col min="2258" max="2258" width="5.7109375" style="1" customWidth="1"/>
    <col min="2259" max="2259" width="0" style="1" hidden="1" customWidth="1"/>
    <col min="2260" max="2260" width="20.7109375" style="1" customWidth="1"/>
    <col min="2261" max="2261" width="4.7109375" style="1" customWidth="1"/>
    <col min="2262" max="2262" width="0" style="1" hidden="1" customWidth="1"/>
    <col min="2263" max="2263" width="24.7109375" style="1" customWidth="1"/>
    <col min="2264" max="2264" width="12.28515625" style="1" customWidth="1"/>
    <col min="2265" max="2265" width="0" style="1" hidden="1" customWidth="1"/>
    <col min="2266" max="2266" width="3.42578125" style="1" customWidth="1"/>
    <col min="2267" max="2267" width="0" style="1" hidden="1" customWidth="1"/>
    <col min="2268" max="2268" width="17.7109375" style="1" customWidth="1"/>
    <col min="2269" max="2269" width="3.42578125" style="1" customWidth="1"/>
    <col min="2270" max="2270" width="0" style="1" hidden="1" customWidth="1"/>
    <col min="2271" max="2271" width="23.7109375" style="1" customWidth="1"/>
    <col min="2272" max="2272" width="10" style="1" customWidth="1"/>
    <col min="2273" max="2273" width="0" style="1" hidden="1" customWidth="1"/>
    <col min="2274" max="2275" width="14.7109375" style="1" customWidth="1"/>
    <col min="2276" max="2276" width="12.7109375" style="1" customWidth="1"/>
    <col min="2277" max="2277" width="3.28515625" style="1" customWidth="1"/>
    <col min="2278" max="2278" width="30.28515625" style="1" customWidth="1"/>
    <col min="2279" max="2279" width="5" style="1" customWidth="1"/>
    <col min="2280" max="2280" width="0" style="1" hidden="1" customWidth="1"/>
    <col min="2281" max="2281" width="14.28515625" style="1" customWidth="1"/>
    <col min="2282" max="2282" width="5.7109375" style="1" customWidth="1"/>
    <col min="2283" max="2283" width="0" style="1" hidden="1" customWidth="1"/>
    <col min="2284" max="2284" width="17.28515625" style="1" customWidth="1"/>
    <col min="2285" max="2285" width="12.7109375" style="1" customWidth="1"/>
    <col min="2286" max="2286" width="0" style="1" hidden="1" customWidth="1"/>
    <col min="2287" max="2287" width="5.28515625" style="1" customWidth="1"/>
    <col min="2288" max="2288" width="0" style="1" hidden="1" customWidth="1"/>
    <col min="2289" max="2289" width="17" style="1" customWidth="1"/>
    <col min="2290" max="2290" width="6.28515625" style="1" customWidth="1"/>
    <col min="2291" max="2291" width="0" style="1" hidden="1" customWidth="1"/>
    <col min="2292" max="2292" width="14.28515625" style="1" customWidth="1"/>
    <col min="2293" max="2293" width="7.5703125" style="1" customWidth="1"/>
    <col min="2294" max="2294" width="0" style="1" hidden="1" customWidth="1"/>
    <col min="2295" max="2296" width="14.28515625" style="1" customWidth="1"/>
    <col min="2297" max="2297" width="20.7109375" style="1" customWidth="1"/>
    <col min="2298" max="2298" width="14.42578125" style="1" customWidth="1"/>
    <col min="2299" max="2299" width="15" style="1" customWidth="1"/>
    <col min="2300" max="2300" width="2.7109375" style="1" customWidth="1"/>
    <col min="2301" max="2301" width="11.7109375" style="1" customWidth="1"/>
    <col min="2302" max="2302" width="11.5703125" style="1" customWidth="1"/>
    <col min="2303" max="2303" width="2.28515625" style="1" customWidth="1"/>
    <col min="2304" max="2304" width="41" style="1" customWidth="1"/>
    <col min="2305" max="2305" width="14.28515625" style="1" customWidth="1"/>
    <col min="2306" max="2307" width="11.5703125" style="1" customWidth="1"/>
    <col min="2308" max="2308" width="21.7109375" style="1" customWidth="1"/>
    <col min="2309" max="2500" width="11.42578125" style="1"/>
    <col min="2501" max="2501" width="21.7109375" style="1" customWidth="1"/>
    <col min="2502" max="2502" width="13.7109375" style="1" customWidth="1"/>
    <col min="2503" max="2503" width="38.7109375" style="1" customWidth="1"/>
    <col min="2504" max="2504" width="3" style="1" bestFit="1" customWidth="1"/>
    <col min="2505" max="2505" width="32.28515625" style="1" customWidth="1"/>
    <col min="2506" max="2506" width="46.28515625" style="1" customWidth="1"/>
    <col min="2507" max="2507" width="19" style="1" customWidth="1"/>
    <col min="2508" max="2508" width="0" style="1" hidden="1" customWidth="1"/>
    <col min="2509" max="2509" width="17.7109375" style="1" customWidth="1"/>
    <col min="2510" max="2510" width="0" style="1" hidden="1" customWidth="1"/>
    <col min="2511" max="2511" width="22.28515625" style="1" customWidth="1"/>
    <col min="2512" max="2512" width="5.28515625" style="1" customWidth="1"/>
    <col min="2513" max="2513" width="36.28515625" style="1" customWidth="1"/>
    <col min="2514" max="2514" width="5.7109375" style="1" customWidth="1"/>
    <col min="2515" max="2515" width="0" style="1" hidden="1" customWidth="1"/>
    <col min="2516" max="2516" width="20.7109375" style="1" customWidth="1"/>
    <col min="2517" max="2517" width="4.7109375" style="1" customWidth="1"/>
    <col min="2518" max="2518" width="0" style="1" hidden="1" customWidth="1"/>
    <col min="2519" max="2519" width="24.7109375" style="1" customWidth="1"/>
    <col min="2520" max="2520" width="12.28515625" style="1" customWidth="1"/>
    <col min="2521" max="2521" width="0" style="1" hidden="1" customWidth="1"/>
    <col min="2522" max="2522" width="3.42578125" style="1" customWidth="1"/>
    <col min="2523" max="2523" width="0" style="1" hidden="1" customWidth="1"/>
    <col min="2524" max="2524" width="17.7109375" style="1" customWidth="1"/>
    <col min="2525" max="2525" width="3.42578125" style="1" customWidth="1"/>
    <col min="2526" max="2526" width="0" style="1" hidden="1" customWidth="1"/>
    <col min="2527" max="2527" width="23.7109375" style="1" customWidth="1"/>
    <col min="2528" max="2528" width="10" style="1" customWidth="1"/>
    <col min="2529" max="2529" width="0" style="1" hidden="1" customWidth="1"/>
    <col min="2530" max="2531" width="14.7109375" style="1" customWidth="1"/>
    <col min="2532" max="2532" width="12.7109375" style="1" customWidth="1"/>
    <col min="2533" max="2533" width="3.28515625" style="1" customWidth="1"/>
    <col min="2534" max="2534" width="30.28515625" style="1" customWidth="1"/>
    <col min="2535" max="2535" width="5" style="1" customWidth="1"/>
    <col min="2536" max="2536" width="0" style="1" hidden="1" customWidth="1"/>
    <col min="2537" max="2537" width="14.28515625" style="1" customWidth="1"/>
    <col min="2538" max="2538" width="5.7109375" style="1" customWidth="1"/>
    <col min="2539" max="2539" width="0" style="1" hidden="1" customWidth="1"/>
    <col min="2540" max="2540" width="17.28515625" style="1" customWidth="1"/>
    <col min="2541" max="2541" width="12.7109375" style="1" customWidth="1"/>
    <col min="2542" max="2542" width="0" style="1" hidden="1" customWidth="1"/>
    <col min="2543" max="2543" width="5.28515625" style="1" customWidth="1"/>
    <col min="2544" max="2544" width="0" style="1" hidden="1" customWidth="1"/>
    <col min="2545" max="2545" width="17" style="1" customWidth="1"/>
    <col min="2546" max="2546" width="6.28515625" style="1" customWidth="1"/>
    <col min="2547" max="2547" width="0" style="1" hidden="1" customWidth="1"/>
    <col min="2548" max="2548" width="14.28515625" style="1" customWidth="1"/>
    <col min="2549" max="2549" width="7.5703125" style="1" customWidth="1"/>
    <col min="2550" max="2550" width="0" style="1" hidden="1" customWidth="1"/>
    <col min="2551" max="2552" width="14.28515625" style="1" customWidth="1"/>
    <col min="2553" max="2553" width="20.7109375" style="1" customWidth="1"/>
    <col min="2554" max="2554" width="14.42578125" style="1" customWidth="1"/>
    <col min="2555" max="2555" width="15" style="1" customWidth="1"/>
    <col min="2556" max="2556" width="2.7109375" style="1" customWidth="1"/>
    <col min="2557" max="2557" width="11.7109375" style="1" customWidth="1"/>
    <col min="2558" max="2558" width="11.5703125" style="1" customWidth="1"/>
    <col min="2559" max="2559" width="2.28515625" style="1" customWidth="1"/>
    <col min="2560" max="2560" width="41" style="1" customWidth="1"/>
    <col min="2561" max="2561" width="14.28515625" style="1" customWidth="1"/>
    <col min="2562" max="2563" width="11.5703125" style="1" customWidth="1"/>
    <col min="2564" max="2564" width="21.7109375" style="1" customWidth="1"/>
    <col min="2565" max="2756" width="11.42578125" style="1"/>
    <col min="2757" max="2757" width="21.7109375" style="1" customWidth="1"/>
    <col min="2758" max="2758" width="13.7109375" style="1" customWidth="1"/>
    <col min="2759" max="2759" width="38.7109375" style="1" customWidth="1"/>
    <col min="2760" max="2760" width="3" style="1" bestFit="1" customWidth="1"/>
    <col min="2761" max="2761" width="32.28515625" style="1" customWidth="1"/>
    <col min="2762" max="2762" width="46.28515625" style="1" customWidth="1"/>
    <col min="2763" max="2763" width="19" style="1" customWidth="1"/>
    <col min="2764" max="2764" width="0" style="1" hidden="1" customWidth="1"/>
    <col min="2765" max="2765" width="17.7109375" style="1" customWidth="1"/>
    <col min="2766" max="2766" width="0" style="1" hidden="1" customWidth="1"/>
    <col min="2767" max="2767" width="22.28515625" style="1" customWidth="1"/>
    <col min="2768" max="2768" width="5.28515625" style="1" customWidth="1"/>
    <col min="2769" max="2769" width="36.28515625" style="1" customWidth="1"/>
    <col min="2770" max="2770" width="5.7109375" style="1" customWidth="1"/>
    <col min="2771" max="2771" width="0" style="1" hidden="1" customWidth="1"/>
    <col min="2772" max="2772" width="20.7109375" style="1" customWidth="1"/>
    <col min="2773" max="2773" width="4.7109375" style="1" customWidth="1"/>
    <col min="2774" max="2774" width="0" style="1" hidden="1" customWidth="1"/>
    <col min="2775" max="2775" width="24.7109375" style="1" customWidth="1"/>
    <col min="2776" max="2776" width="12.28515625" style="1" customWidth="1"/>
    <col min="2777" max="2777" width="0" style="1" hidden="1" customWidth="1"/>
    <col min="2778" max="2778" width="3.42578125" style="1" customWidth="1"/>
    <col min="2779" max="2779" width="0" style="1" hidden="1" customWidth="1"/>
    <col min="2780" max="2780" width="17.7109375" style="1" customWidth="1"/>
    <col min="2781" max="2781" width="3.42578125" style="1" customWidth="1"/>
    <col min="2782" max="2782" width="0" style="1" hidden="1" customWidth="1"/>
    <col min="2783" max="2783" width="23.7109375" style="1" customWidth="1"/>
    <col min="2784" max="2784" width="10" style="1" customWidth="1"/>
    <col min="2785" max="2785" width="0" style="1" hidden="1" customWidth="1"/>
    <col min="2786" max="2787" width="14.7109375" style="1" customWidth="1"/>
    <col min="2788" max="2788" width="12.7109375" style="1" customWidth="1"/>
    <col min="2789" max="2789" width="3.28515625" style="1" customWidth="1"/>
    <col min="2790" max="2790" width="30.28515625" style="1" customWidth="1"/>
    <col min="2791" max="2791" width="5" style="1" customWidth="1"/>
    <col min="2792" max="2792" width="0" style="1" hidden="1" customWidth="1"/>
    <col min="2793" max="2793" width="14.28515625" style="1" customWidth="1"/>
    <col min="2794" max="2794" width="5.7109375" style="1" customWidth="1"/>
    <col min="2795" max="2795" width="0" style="1" hidden="1" customWidth="1"/>
    <col min="2796" max="2796" width="17.28515625" style="1" customWidth="1"/>
    <col min="2797" max="2797" width="12.7109375" style="1" customWidth="1"/>
    <col min="2798" max="2798" width="0" style="1" hidden="1" customWidth="1"/>
    <col min="2799" max="2799" width="5.28515625" style="1" customWidth="1"/>
    <col min="2800" max="2800" width="0" style="1" hidden="1" customWidth="1"/>
    <col min="2801" max="2801" width="17" style="1" customWidth="1"/>
    <col min="2802" max="2802" width="6.28515625" style="1" customWidth="1"/>
    <col min="2803" max="2803" width="0" style="1" hidden="1" customWidth="1"/>
    <col min="2804" max="2804" width="14.28515625" style="1" customWidth="1"/>
    <col min="2805" max="2805" width="7.5703125" style="1" customWidth="1"/>
    <col min="2806" max="2806" width="0" style="1" hidden="1" customWidth="1"/>
    <col min="2807" max="2808" width="14.28515625" style="1" customWidth="1"/>
    <col min="2809" max="2809" width="20.7109375" style="1" customWidth="1"/>
    <col min="2810" max="2810" width="14.42578125" style="1" customWidth="1"/>
    <col min="2811" max="2811" width="15" style="1" customWidth="1"/>
    <col min="2812" max="2812" width="2.7109375" style="1" customWidth="1"/>
    <col min="2813" max="2813" width="11.7109375" style="1" customWidth="1"/>
    <col min="2814" max="2814" width="11.5703125" style="1" customWidth="1"/>
    <col min="2815" max="2815" width="2.28515625" style="1" customWidth="1"/>
    <col min="2816" max="2816" width="41" style="1" customWidth="1"/>
    <col min="2817" max="2817" width="14.28515625" style="1" customWidth="1"/>
    <col min="2818" max="2819" width="11.5703125" style="1" customWidth="1"/>
    <col min="2820" max="2820" width="21.7109375" style="1" customWidth="1"/>
    <col min="2821" max="3012" width="11.42578125" style="1"/>
    <col min="3013" max="3013" width="21.7109375" style="1" customWidth="1"/>
    <col min="3014" max="3014" width="13.7109375" style="1" customWidth="1"/>
    <col min="3015" max="3015" width="38.7109375" style="1" customWidth="1"/>
    <col min="3016" max="3016" width="3" style="1" bestFit="1" customWidth="1"/>
    <col min="3017" max="3017" width="32.28515625" style="1" customWidth="1"/>
    <col min="3018" max="3018" width="46.28515625" style="1" customWidth="1"/>
    <col min="3019" max="3019" width="19" style="1" customWidth="1"/>
    <col min="3020" max="3020" width="0" style="1" hidden="1" customWidth="1"/>
    <col min="3021" max="3021" width="17.7109375" style="1" customWidth="1"/>
    <col min="3022" max="3022" width="0" style="1" hidden="1" customWidth="1"/>
    <col min="3023" max="3023" width="22.28515625" style="1" customWidth="1"/>
    <col min="3024" max="3024" width="5.28515625" style="1" customWidth="1"/>
    <col min="3025" max="3025" width="36.28515625" style="1" customWidth="1"/>
    <col min="3026" max="3026" width="5.7109375" style="1" customWidth="1"/>
    <col min="3027" max="3027" width="0" style="1" hidden="1" customWidth="1"/>
    <col min="3028" max="3028" width="20.7109375" style="1" customWidth="1"/>
    <col min="3029" max="3029" width="4.7109375" style="1" customWidth="1"/>
    <col min="3030" max="3030" width="0" style="1" hidden="1" customWidth="1"/>
    <col min="3031" max="3031" width="24.7109375" style="1" customWidth="1"/>
    <col min="3032" max="3032" width="12.28515625" style="1" customWidth="1"/>
    <col min="3033" max="3033" width="0" style="1" hidden="1" customWidth="1"/>
    <col min="3034" max="3034" width="3.42578125" style="1" customWidth="1"/>
    <col min="3035" max="3035" width="0" style="1" hidden="1" customWidth="1"/>
    <col min="3036" max="3036" width="17.7109375" style="1" customWidth="1"/>
    <col min="3037" max="3037" width="3.42578125" style="1" customWidth="1"/>
    <col min="3038" max="3038" width="0" style="1" hidden="1" customWidth="1"/>
    <col min="3039" max="3039" width="23.7109375" style="1" customWidth="1"/>
    <col min="3040" max="3040" width="10" style="1" customWidth="1"/>
    <col min="3041" max="3041" width="0" style="1" hidden="1" customWidth="1"/>
    <col min="3042" max="3043" width="14.7109375" style="1" customWidth="1"/>
    <col min="3044" max="3044" width="12.7109375" style="1" customWidth="1"/>
    <col min="3045" max="3045" width="3.28515625" style="1" customWidth="1"/>
    <col min="3046" max="3046" width="30.28515625" style="1" customWidth="1"/>
    <col min="3047" max="3047" width="5" style="1" customWidth="1"/>
    <col min="3048" max="3048" width="0" style="1" hidden="1" customWidth="1"/>
    <col min="3049" max="3049" width="14.28515625" style="1" customWidth="1"/>
    <col min="3050" max="3050" width="5.7109375" style="1" customWidth="1"/>
    <col min="3051" max="3051" width="0" style="1" hidden="1" customWidth="1"/>
    <col min="3052" max="3052" width="17.28515625" style="1" customWidth="1"/>
    <col min="3053" max="3053" width="12.7109375" style="1" customWidth="1"/>
    <col min="3054" max="3054" width="0" style="1" hidden="1" customWidth="1"/>
    <col min="3055" max="3055" width="5.28515625" style="1" customWidth="1"/>
    <col min="3056" max="3056" width="0" style="1" hidden="1" customWidth="1"/>
    <col min="3057" max="3057" width="17" style="1" customWidth="1"/>
    <col min="3058" max="3058" width="6.28515625" style="1" customWidth="1"/>
    <col min="3059" max="3059" width="0" style="1" hidden="1" customWidth="1"/>
    <col min="3060" max="3060" width="14.28515625" style="1" customWidth="1"/>
    <col min="3061" max="3061" width="7.5703125" style="1" customWidth="1"/>
    <col min="3062" max="3062" width="0" style="1" hidden="1" customWidth="1"/>
    <col min="3063" max="3064" width="14.28515625" style="1" customWidth="1"/>
    <col min="3065" max="3065" width="20.7109375" style="1" customWidth="1"/>
    <col min="3066" max="3066" width="14.42578125" style="1" customWidth="1"/>
    <col min="3067" max="3067" width="15" style="1" customWidth="1"/>
    <col min="3068" max="3068" width="2.7109375" style="1" customWidth="1"/>
    <col min="3069" max="3069" width="11.7109375" style="1" customWidth="1"/>
    <col min="3070" max="3070" width="11.5703125" style="1" customWidth="1"/>
    <col min="3071" max="3071" width="2.28515625" style="1" customWidth="1"/>
    <col min="3072" max="3072" width="41" style="1" customWidth="1"/>
    <col min="3073" max="3073" width="14.28515625" style="1" customWidth="1"/>
    <col min="3074" max="3075" width="11.5703125" style="1" customWidth="1"/>
    <col min="3076" max="3076" width="21.7109375" style="1" customWidth="1"/>
    <col min="3077" max="3268" width="11.42578125" style="1"/>
    <col min="3269" max="3269" width="21.7109375" style="1" customWidth="1"/>
    <col min="3270" max="3270" width="13.7109375" style="1" customWidth="1"/>
    <col min="3271" max="3271" width="38.7109375" style="1" customWidth="1"/>
    <col min="3272" max="3272" width="3" style="1" bestFit="1" customWidth="1"/>
    <col min="3273" max="3273" width="32.28515625" style="1" customWidth="1"/>
    <col min="3274" max="3274" width="46.28515625" style="1" customWidth="1"/>
    <col min="3275" max="3275" width="19" style="1" customWidth="1"/>
    <col min="3276" max="3276" width="0" style="1" hidden="1" customWidth="1"/>
    <col min="3277" max="3277" width="17.7109375" style="1" customWidth="1"/>
    <col min="3278" max="3278" width="0" style="1" hidden="1" customWidth="1"/>
    <col min="3279" max="3279" width="22.28515625" style="1" customWidth="1"/>
    <col min="3280" max="3280" width="5.28515625" style="1" customWidth="1"/>
    <col min="3281" max="3281" width="36.28515625" style="1" customWidth="1"/>
    <col min="3282" max="3282" width="5.7109375" style="1" customWidth="1"/>
    <col min="3283" max="3283" width="0" style="1" hidden="1" customWidth="1"/>
    <col min="3284" max="3284" width="20.7109375" style="1" customWidth="1"/>
    <col min="3285" max="3285" width="4.7109375" style="1" customWidth="1"/>
    <col min="3286" max="3286" width="0" style="1" hidden="1" customWidth="1"/>
    <col min="3287" max="3287" width="24.7109375" style="1" customWidth="1"/>
    <col min="3288" max="3288" width="12.28515625" style="1" customWidth="1"/>
    <col min="3289" max="3289" width="0" style="1" hidden="1" customWidth="1"/>
    <col min="3290" max="3290" width="3.42578125" style="1" customWidth="1"/>
    <col min="3291" max="3291" width="0" style="1" hidden="1" customWidth="1"/>
    <col min="3292" max="3292" width="17.7109375" style="1" customWidth="1"/>
    <col min="3293" max="3293" width="3.42578125" style="1" customWidth="1"/>
    <col min="3294" max="3294" width="0" style="1" hidden="1" customWidth="1"/>
    <col min="3295" max="3295" width="23.7109375" style="1" customWidth="1"/>
    <col min="3296" max="3296" width="10" style="1" customWidth="1"/>
    <col min="3297" max="3297" width="0" style="1" hidden="1" customWidth="1"/>
    <col min="3298" max="3299" width="14.7109375" style="1" customWidth="1"/>
    <col min="3300" max="3300" width="12.7109375" style="1" customWidth="1"/>
    <col min="3301" max="3301" width="3.28515625" style="1" customWidth="1"/>
    <col min="3302" max="3302" width="30.28515625" style="1" customWidth="1"/>
    <col min="3303" max="3303" width="5" style="1" customWidth="1"/>
    <col min="3304" max="3304" width="0" style="1" hidden="1" customWidth="1"/>
    <col min="3305" max="3305" width="14.28515625" style="1" customWidth="1"/>
    <col min="3306" max="3306" width="5.7109375" style="1" customWidth="1"/>
    <col min="3307" max="3307" width="0" style="1" hidden="1" customWidth="1"/>
    <col min="3308" max="3308" width="17.28515625" style="1" customWidth="1"/>
    <col min="3309" max="3309" width="12.7109375" style="1" customWidth="1"/>
    <col min="3310" max="3310" width="0" style="1" hidden="1" customWidth="1"/>
    <col min="3311" max="3311" width="5.28515625" style="1" customWidth="1"/>
    <col min="3312" max="3312" width="0" style="1" hidden="1" customWidth="1"/>
    <col min="3313" max="3313" width="17" style="1" customWidth="1"/>
    <col min="3314" max="3314" width="6.28515625" style="1" customWidth="1"/>
    <col min="3315" max="3315" width="0" style="1" hidden="1" customWidth="1"/>
    <col min="3316" max="3316" width="14.28515625" style="1" customWidth="1"/>
    <col min="3317" max="3317" width="7.5703125" style="1" customWidth="1"/>
    <col min="3318" max="3318" width="0" style="1" hidden="1" customWidth="1"/>
    <col min="3319" max="3320" width="14.28515625" style="1" customWidth="1"/>
    <col min="3321" max="3321" width="20.7109375" style="1" customWidth="1"/>
    <col min="3322" max="3322" width="14.42578125" style="1" customWidth="1"/>
    <col min="3323" max="3323" width="15" style="1" customWidth="1"/>
    <col min="3324" max="3324" width="2.7109375" style="1" customWidth="1"/>
    <col min="3325" max="3325" width="11.7109375" style="1" customWidth="1"/>
    <col min="3326" max="3326" width="11.5703125" style="1" customWidth="1"/>
    <col min="3327" max="3327" width="2.28515625" style="1" customWidth="1"/>
    <col min="3328" max="3328" width="41" style="1" customWidth="1"/>
    <col min="3329" max="3329" width="14.28515625" style="1" customWidth="1"/>
    <col min="3330" max="3331" width="11.5703125" style="1" customWidth="1"/>
    <col min="3332" max="3332" width="21.7109375" style="1" customWidth="1"/>
    <col min="3333" max="3524" width="11.42578125" style="1"/>
    <col min="3525" max="3525" width="21.7109375" style="1" customWidth="1"/>
    <col min="3526" max="3526" width="13.7109375" style="1" customWidth="1"/>
    <col min="3527" max="3527" width="38.7109375" style="1" customWidth="1"/>
    <col min="3528" max="3528" width="3" style="1" bestFit="1" customWidth="1"/>
    <col min="3529" max="3529" width="32.28515625" style="1" customWidth="1"/>
    <col min="3530" max="3530" width="46.28515625" style="1" customWidth="1"/>
    <col min="3531" max="3531" width="19" style="1" customWidth="1"/>
    <col min="3532" max="3532" width="0" style="1" hidden="1" customWidth="1"/>
    <col min="3533" max="3533" width="17.7109375" style="1" customWidth="1"/>
    <col min="3534" max="3534" width="0" style="1" hidden="1" customWidth="1"/>
    <col min="3535" max="3535" width="22.28515625" style="1" customWidth="1"/>
    <col min="3536" max="3536" width="5.28515625" style="1" customWidth="1"/>
    <col min="3537" max="3537" width="36.28515625" style="1" customWidth="1"/>
    <col min="3538" max="3538" width="5.7109375" style="1" customWidth="1"/>
    <col min="3539" max="3539" width="0" style="1" hidden="1" customWidth="1"/>
    <col min="3540" max="3540" width="20.7109375" style="1" customWidth="1"/>
    <col min="3541" max="3541" width="4.7109375" style="1" customWidth="1"/>
    <col min="3542" max="3542" width="0" style="1" hidden="1" customWidth="1"/>
    <col min="3543" max="3543" width="24.7109375" style="1" customWidth="1"/>
    <col min="3544" max="3544" width="12.28515625" style="1" customWidth="1"/>
    <col min="3545" max="3545" width="0" style="1" hidden="1" customWidth="1"/>
    <col min="3546" max="3546" width="3.42578125" style="1" customWidth="1"/>
    <col min="3547" max="3547" width="0" style="1" hidden="1" customWidth="1"/>
    <col min="3548" max="3548" width="17.7109375" style="1" customWidth="1"/>
    <col min="3549" max="3549" width="3.42578125" style="1" customWidth="1"/>
    <col min="3550" max="3550" width="0" style="1" hidden="1" customWidth="1"/>
    <col min="3551" max="3551" width="23.7109375" style="1" customWidth="1"/>
    <col min="3552" max="3552" width="10" style="1" customWidth="1"/>
    <col min="3553" max="3553" width="0" style="1" hidden="1" customWidth="1"/>
    <col min="3554" max="3555" width="14.7109375" style="1" customWidth="1"/>
    <col min="3556" max="3556" width="12.7109375" style="1" customWidth="1"/>
    <col min="3557" max="3557" width="3.28515625" style="1" customWidth="1"/>
    <col min="3558" max="3558" width="30.28515625" style="1" customWidth="1"/>
    <col min="3559" max="3559" width="5" style="1" customWidth="1"/>
    <col min="3560" max="3560" width="0" style="1" hidden="1" customWidth="1"/>
    <col min="3561" max="3561" width="14.28515625" style="1" customWidth="1"/>
    <col min="3562" max="3562" width="5.7109375" style="1" customWidth="1"/>
    <col min="3563" max="3563" width="0" style="1" hidden="1" customWidth="1"/>
    <col min="3564" max="3564" width="17.28515625" style="1" customWidth="1"/>
    <col min="3565" max="3565" width="12.7109375" style="1" customWidth="1"/>
    <col min="3566" max="3566" width="0" style="1" hidden="1" customWidth="1"/>
    <col min="3567" max="3567" width="5.28515625" style="1" customWidth="1"/>
    <col min="3568" max="3568" width="0" style="1" hidden="1" customWidth="1"/>
    <col min="3569" max="3569" width="17" style="1" customWidth="1"/>
    <col min="3570" max="3570" width="6.28515625" style="1" customWidth="1"/>
    <col min="3571" max="3571" width="0" style="1" hidden="1" customWidth="1"/>
    <col min="3572" max="3572" width="14.28515625" style="1" customWidth="1"/>
    <col min="3573" max="3573" width="7.5703125" style="1" customWidth="1"/>
    <col min="3574" max="3574" width="0" style="1" hidden="1" customWidth="1"/>
    <col min="3575" max="3576" width="14.28515625" style="1" customWidth="1"/>
    <col min="3577" max="3577" width="20.7109375" style="1" customWidth="1"/>
    <col min="3578" max="3578" width="14.42578125" style="1" customWidth="1"/>
    <col min="3579" max="3579" width="15" style="1" customWidth="1"/>
    <col min="3580" max="3580" width="2.7109375" style="1" customWidth="1"/>
    <col min="3581" max="3581" width="11.7109375" style="1" customWidth="1"/>
    <col min="3582" max="3582" width="11.5703125" style="1" customWidth="1"/>
    <col min="3583" max="3583" width="2.28515625" style="1" customWidth="1"/>
    <col min="3584" max="3584" width="41" style="1" customWidth="1"/>
    <col min="3585" max="3585" width="14.28515625" style="1" customWidth="1"/>
    <col min="3586" max="3587" width="11.5703125" style="1" customWidth="1"/>
    <col min="3588" max="3588" width="21.7109375" style="1" customWidth="1"/>
    <col min="3589" max="3780" width="11.42578125" style="1"/>
    <col min="3781" max="3781" width="21.7109375" style="1" customWidth="1"/>
    <col min="3782" max="3782" width="13.7109375" style="1" customWidth="1"/>
    <col min="3783" max="3783" width="38.7109375" style="1" customWidth="1"/>
    <col min="3784" max="3784" width="3" style="1" bestFit="1" customWidth="1"/>
    <col min="3785" max="3785" width="32.28515625" style="1" customWidth="1"/>
    <col min="3786" max="3786" width="46.28515625" style="1" customWidth="1"/>
    <col min="3787" max="3787" width="19" style="1" customWidth="1"/>
    <col min="3788" max="3788" width="0" style="1" hidden="1" customWidth="1"/>
    <col min="3789" max="3789" width="17.7109375" style="1" customWidth="1"/>
    <col min="3790" max="3790" width="0" style="1" hidden="1" customWidth="1"/>
    <col min="3791" max="3791" width="22.28515625" style="1" customWidth="1"/>
    <col min="3792" max="3792" width="5.28515625" style="1" customWidth="1"/>
    <col min="3793" max="3793" width="36.28515625" style="1" customWidth="1"/>
    <col min="3794" max="3794" width="5.7109375" style="1" customWidth="1"/>
    <col min="3795" max="3795" width="0" style="1" hidden="1" customWidth="1"/>
    <col min="3796" max="3796" width="20.7109375" style="1" customWidth="1"/>
    <col min="3797" max="3797" width="4.7109375" style="1" customWidth="1"/>
    <col min="3798" max="3798" width="0" style="1" hidden="1" customWidth="1"/>
    <col min="3799" max="3799" width="24.7109375" style="1" customWidth="1"/>
    <col min="3800" max="3800" width="12.28515625" style="1" customWidth="1"/>
    <col min="3801" max="3801" width="0" style="1" hidden="1" customWidth="1"/>
    <col min="3802" max="3802" width="3.42578125" style="1" customWidth="1"/>
    <col min="3803" max="3803" width="0" style="1" hidden="1" customWidth="1"/>
    <col min="3804" max="3804" width="17.7109375" style="1" customWidth="1"/>
    <col min="3805" max="3805" width="3.42578125" style="1" customWidth="1"/>
    <col min="3806" max="3806" width="0" style="1" hidden="1" customWidth="1"/>
    <col min="3807" max="3807" width="23.7109375" style="1" customWidth="1"/>
    <col min="3808" max="3808" width="10" style="1" customWidth="1"/>
    <col min="3809" max="3809" width="0" style="1" hidden="1" customWidth="1"/>
    <col min="3810" max="3811" width="14.7109375" style="1" customWidth="1"/>
    <col min="3812" max="3812" width="12.7109375" style="1" customWidth="1"/>
    <col min="3813" max="3813" width="3.28515625" style="1" customWidth="1"/>
    <col min="3814" max="3814" width="30.28515625" style="1" customWidth="1"/>
    <col min="3815" max="3815" width="5" style="1" customWidth="1"/>
    <col min="3816" max="3816" width="0" style="1" hidden="1" customWidth="1"/>
    <col min="3817" max="3817" width="14.28515625" style="1" customWidth="1"/>
    <col min="3818" max="3818" width="5.7109375" style="1" customWidth="1"/>
    <col min="3819" max="3819" width="0" style="1" hidden="1" customWidth="1"/>
    <col min="3820" max="3820" width="17.28515625" style="1" customWidth="1"/>
    <col min="3821" max="3821" width="12.7109375" style="1" customWidth="1"/>
    <col min="3822" max="3822" width="0" style="1" hidden="1" customWidth="1"/>
    <col min="3823" max="3823" width="5.28515625" style="1" customWidth="1"/>
    <col min="3824" max="3824" width="0" style="1" hidden="1" customWidth="1"/>
    <col min="3825" max="3825" width="17" style="1" customWidth="1"/>
    <col min="3826" max="3826" width="6.28515625" style="1" customWidth="1"/>
    <col min="3827" max="3827" width="0" style="1" hidden="1" customWidth="1"/>
    <col min="3828" max="3828" width="14.28515625" style="1" customWidth="1"/>
    <col min="3829" max="3829" width="7.5703125" style="1" customWidth="1"/>
    <col min="3830" max="3830" width="0" style="1" hidden="1" customWidth="1"/>
    <col min="3831" max="3832" width="14.28515625" style="1" customWidth="1"/>
    <col min="3833" max="3833" width="20.7109375" style="1" customWidth="1"/>
    <col min="3834" max="3834" width="14.42578125" style="1" customWidth="1"/>
    <col min="3835" max="3835" width="15" style="1" customWidth="1"/>
    <col min="3836" max="3836" width="2.7109375" style="1" customWidth="1"/>
    <col min="3837" max="3837" width="11.7109375" style="1" customWidth="1"/>
    <col min="3838" max="3838" width="11.5703125" style="1" customWidth="1"/>
    <col min="3839" max="3839" width="2.28515625" style="1" customWidth="1"/>
    <col min="3840" max="3840" width="41" style="1" customWidth="1"/>
    <col min="3841" max="3841" width="14.28515625" style="1" customWidth="1"/>
    <col min="3842" max="3843" width="11.5703125" style="1" customWidth="1"/>
    <col min="3844" max="3844" width="21.7109375" style="1" customWidth="1"/>
    <col min="3845" max="4036" width="11.42578125" style="1"/>
    <col min="4037" max="4037" width="21.7109375" style="1" customWidth="1"/>
    <col min="4038" max="4038" width="13.7109375" style="1" customWidth="1"/>
    <col min="4039" max="4039" width="38.7109375" style="1" customWidth="1"/>
    <col min="4040" max="4040" width="3" style="1" bestFit="1" customWidth="1"/>
    <col min="4041" max="4041" width="32.28515625" style="1" customWidth="1"/>
    <col min="4042" max="4042" width="46.28515625" style="1" customWidth="1"/>
    <col min="4043" max="4043" width="19" style="1" customWidth="1"/>
    <col min="4044" max="4044" width="0" style="1" hidden="1" customWidth="1"/>
    <col min="4045" max="4045" width="17.7109375" style="1" customWidth="1"/>
    <col min="4046" max="4046" width="0" style="1" hidden="1" customWidth="1"/>
    <col min="4047" max="4047" width="22.28515625" style="1" customWidth="1"/>
    <col min="4048" max="4048" width="5.28515625" style="1" customWidth="1"/>
    <col min="4049" max="4049" width="36.28515625" style="1" customWidth="1"/>
    <col min="4050" max="4050" width="5.7109375" style="1" customWidth="1"/>
    <col min="4051" max="4051" width="0" style="1" hidden="1" customWidth="1"/>
    <col min="4052" max="4052" width="20.7109375" style="1" customWidth="1"/>
    <col min="4053" max="4053" width="4.7109375" style="1" customWidth="1"/>
    <col min="4054" max="4054" width="0" style="1" hidden="1" customWidth="1"/>
    <col min="4055" max="4055" width="24.7109375" style="1" customWidth="1"/>
    <col min="4056" max="4056" width="12.28515625" style="1" customWidth="1"/>
    <col min="4057" max="4057" width="0" style="1" hidden="1" customWidth="1"/>
    <col min="4058" max="4058" width="3.42578125" style="1" customWidth="1"/>
    <col min="4059" max="4059" width="0" style="1" hidden="1" customWidth="1"/>
    <col min="4060" max="4060" width="17.7109375" style="1" customWidth="1"/>
    <col min="4061" max="4061" width="3.42578125" style="1" customWidth="1"/>
    <col min="4062" max="4062" width="0" style="1" hidden="1" customWidth="1"/>
    <col min="4063" max="4063" width="23.7109375" style="1" customWidth="1"/>
    <col min="4064" max="4064" width="10" style="1" customWidth="1"/>
    <col min="4065" max="4065" width="0" style="1" hidden="1" customWidth="1"/>
    <col min="4066" max="4067" width="14.7109375" style="1" customWidth="1"/>
    <col min="4068" max="4068" width="12.7109375" style="1" customWidth="1"/>
    <col min="4069" max="4069" width="3.28515625" style="1" customWidth="1"/>
    <col min="4070" max="4070" width="30.28515625" style="1" customWidth="1"/>
    <col min="4071" max="4071" width="5" style="1" customWidth="1"/>
    <col min="4072" max="4072" width="0" style="1" hidden="1" customWidth="1"/>
    <col min="4073" max="4073" width="14.28515625" style="1" customWidth="1"/>
    <col min="4074" max="4074" width="5.7109375" style="1" customWidth="1"/>
    <col min="4075" max="4075" width="0" style="1" hidden="1" customWidth="1"/>
    <col min="4076" max="4076" width="17.28515625" style="1" customWidth="1"/>
    <col min="4077" max="4077" width="12.7109375" style="1" customWidth="1"/>
    <col min="4078" max="4078" width="0" style="1" hidden="1" customWidth="1"/>
    <col min="4079" max="4079" width="5.28515625" style="1" customWidth="1"/>
    <col min="4080" max="4080" width="0" style="1" hidden="1" customWidth="1"/>
    <col min="4081" max="4081" width="17" style="1" customWidth="1"/>
    <col min="4082" max="4082" width="6.28515625" style="1" customWidth="1"/>
    <col min="4083" max="4083" width="0" style="1" hidden="1" customWidth="1"/>
    <col min="4084" max="4084" width="14.28515625" style="1" customWidth="1"/>
    <col min="4085" max="4085" width="7.5703125" style="1" customWidth="1"/>
    <col min="4086" max="4086" width="0" style="1" hidden="1" customWidth="1"/>
    <col min="4087" max="4088" width="14.28515625" style="1" customWidth="1"/>
    <col min="4089" max="4089" width="20.7109375" style="1" customWidth="1"/>
    <col min="4090" max="4090" width="14.42578125" style="1" customWidth="1"/>
    <col min="4091" max="4091" width="15" style="1" customWidth="1"/>
    <col min="4092" max="4092" width="2.7109375" style="1" customWidth="1"/>
    <col min="4093" max="4093" width="11.7109375" style="1" customWidth="1"/>
    <col min="4094" max="4094" width="11.5703125" style="1" customWidth="1"/>
    <col min="4095" max="4095" width="2.28515625" style="1" customWidth="1"/>
    <col min="4096" max="4096" width="41" style="1" customWidth="1"/>
    <col min="4097" max="4097" width="14.28515625" style="1" customWidth="1"/>
    <col min="4098" max="4099" width="11.5703125" style="1" customWidth="1"/>
    <col min="4100" max="4100" width="21.7109375" style="1" customWidth="1"/>
    <col min="4101" max="4292" width="11.42578125" style="1"/>
    <col min="4293" max="4293" width="21.7109375" style="1" customWidth="1"/>
    <col min="4294" max="4294" width="13.7109375" style="1" customWidth="1"/>
    <col min="4295" max="4295" width="38.7109375" style="1" customWidth="1"/>
    <col min="4296" max="4296" width="3" style="1" bestFit="1" customWidth="1"/>
    <col min="4297" max="4297" width="32.28515625" style="1" customWidth="1"/>
    <col min="4298" max="4298" width="46.28515625" style="1" customWidth="1"/>
    <col min="4299" max="4299" width="19" style="1" customWidth="1"/>
    <col min="4300" max="4300" width="0" style="1" hidden="1" customWidth="1"/>
    <col min="4301" max="4301" width="17.7109375" style="1" customWidth="1"/>
    <col min="4302" max="4302" width="0" style="1" hidden="1" customWidth="1"/>
    <col min="4303" max="4303" width="22.28515625" style="1" customWidth="1"/>
    <col min="4304" max="4304" width="5.28515625" style="1" customWidth="1"/>
    <col min="4305" max="4305" width="36.28515625" style="1" customWidth="1"/>
    <col min="4306" max="4306" width="5.7109375" style="1" customWidth="1"/>
    <col min="4307" max="4307" width="0" style="1" hidden="1" customWidth="1"/>
    <col min="4308" max="4308" width="20.7109375" style="1" customWidth="1"/>
    <col min="4309" max="4309" width="4.7109375" style="1" customWidth="1"/>
    <col min="4310" max="4310" width="0" style="1" hidden="1" customWidth="1"/>
    <col min="4311" max="4311" width="24.7109375" style="1" customWidth="1"/>
    <col min="4312" max="4312" width="12.28515625" style="1" customWidth="1"/>
    <col min="4313" max="4313" width="0" style="1" hidden="1" customWidth="1"/>
    <col min="4314" max="4314" width="3.42578125" style="1" customWidth="1"/>
    <col min="4315" max="4315" width="0" style="1" hidden="1" customWidth="1"/>
    <col min="4316" max="4316" width="17.7109375" style="1" customWidth="1"/>
    <col min="4317" max="4317" width="3.42578125" style="1" customWidth="1"/>
    <col min="4318" max="4318" width="0" style="1" hidden="1" customWidth="1"/>
    <col min="4319" max="4319" width="23.7109375" style="1" customWidth="1"/>
    <col min="4320" max="4320" width="10" style="1" customWidth="1"/>
    <col min="4321" max="4321" width="0" style="1" hidden="1" customWidth="1"/>
    <col min="4322" max="4323" width="14.7109375" style="1" customWidth="1"/>
    <col min="4324" max="4324" width="12.7109375" style="1" customWidth="1"/>
    <col min="4325" max="4325" width="3.28515625" style="1" customWidth="1"/>
    <col min="4326" max="4326" width="30.28515625" style="1" customWidth="1"/>
    <col min="4327" max="4327" width="5" style="1" customWidth="1"/>
    <col min="4328" max="4328" width="0" style="1" hidden="1" customWidth="1"/>
    <col min="4329" max="4329" width="14.28515625" style="1" customWidth="1"/>
    <col min="4330" max="4330" width="5.7109375" style="1" customWidth="1"/>
    <col min="4331" max="4331" width="0" style="1" hidden="1" customWidth="1"/>
    <col min="4332" max="4332" width="17.28515625" style="1" customWidth="1"/>
    <col min="4333" max="4333" width="12.7109375" style="1" customWidth="1"/>
    <col min="4334" max="4334" width="0" style="1" hidden="1" customWidth="1"/>
    <col min="4335" max="4335" width="5.28515625" style="1" customWidth="1"/>
    <col min="4336" max="4336" width="0" style="1" hidden="1" customWidth="1"/>
    <col min="4337" max="4337" width="17" style="1" customWidth="1"/>
    <col min="4338" max="4338" width="6.28515625" style="1" customWidth="1"/>
    <col min="4339" max="4339" width="0" style="1" hidden="1" customWidth="1"/>
    <col min="4340" max="4340" width="14.28515625" style="1" customWidth="1"/>
    <col min="4341" max="4341" width="7.5703125" style="1" customWidth="1"/>
    <col min="4342" max="4342" width="0" style="1" hidden="1" customWidth="1"/>
    <col min="4343" max="4344" width="14.28515625" style="1" customWidth="1"/>
    <col min="4345" max="4345" width="20.7109375" style="1" customWidth="1"/>
    <col min="4346" max="4346" width="14.42578125" style="1" customWidth="1"/>
    <col min="4347" max="4347" width="15" style="1" customWidth="1"/>
    <col min="4348" max="4348" width="2.7109375" style="1" customWidth="1"/>
    <col min="4349" max="4349" width="11.7109375" style="1" customWidth="1"/>
    <col min="4350" max="4350" width="11.5703125" style="1" customWidth="1"/>
    <col min="4351" max="4351" width="2.28515625" style="1" customWidth="1"/>
    <col min="4352" max="4352" width="41" style="1" customWidth="1"/>
    <col min="4353" max="4353" width="14.28515625" style="1" customWidth="1"/>
    <col min="4354" max="4355" width="11.5703125" style="1" customWidth="1"/>
    <col min="4356" max="4356" width="21.7109375" style="1" customWidth="1"/>
    <col min="4357" max="4548" width="11.42578125" style="1"/>
    <col min="4549" max="4549" width="21.7109375" style="1" customWidth="1"/>
    <col min="4550" max="4550" width="13.7109375" style="1" customWidth="1"/>
    <col min="4551" max="4551" width="38.7109375" style="1" customWidth="1"/>
    <col min="4552" max="4552" width="3" style="1" bestFit="1" customWidth="1"/>
    <col min="4553" max="4553" width="32.28515625" style="1" customWidth="1"/>
    <col min="4554" max="4554" width="46.28515625" style="1" customWidth="1"/>
    <col min="4555" max="4555" width="19" style="1" customWidth="1"/>
    <col min="4556" max="4556" width="0" style="1" hidden="1" customWidth="1"/>
    <col min="4557" max="4557" width="17.7109375" style="1" customWidth="1"/>
    <col min="4558" max="4558" width="0" style="1" hidden="1" customWidth="1"/>
    <col min="4559" max="4559" width="22.28515625" style="1" customWidth="1"/>
    <col min="4560" max="4560" width="5.28515625" style="1" customWidth="1"/>
    <col min="4561" max="4561" width="36.28515625" style="1" customWidth="1"/>
    <col min="4562" max="4562" width="5.7109375" style="1" customWidth="1"/>
    <col min="4563" max="4563" width="0" style="1" hidden="1" customWidth="1"/>
    <col min="4564" max="4564" width="20.7109375" style="1" customWidth="1"/>
    <col min="4565" max="4565" width="4.7109375" style="1" customWidth="1"/>
    <col min="4566" max="4566" width="0" style="1" hidden="1" customWidth="1"/>
    <col min="4567" max="4567" width="24.7109375" style="1" customWidth="1"/>
    <col min="4568" max="4568" width="12.28515625" style="1" customWidth="1"/>
    <col min="4569" max="4569" width="0" style="1" hidden="1" customWidth="1"/>
    <col min="4570" max="4570" width="3.42578125" style="1" customWidth="1"/>
    <col min="4571" max="4571" width="0" style="1" hidden="1" customWidth="1"/>
    <col min="4572" max="4572" width="17.7109375" style="1" customWidth="1"/>
    <col min="4573" max="4573" width="3.42578125" style="1" customWidth="1"/>
    <col min="4574" max="4574" width="0" style="1" hidden="1" customWidth="1"/>
    <col min="4575" max="4575" width="23.7109375" style="1" customWidth="1"/>
    <col min="4576" max="4576" width="10" style="1" customWidth="1"/>
    <col min="4577" max="4577" width="0" style="1" hidden="1" customWidth="1"/>
    <col min="4578" max="4579" width="14.7109375" style="1" customWidth="1"/>
    <col min="4580" max="4580" width="12.7109375" style="1" customWidth="1"/>
    <col min="4581" max="4581" width="3.28515625" style="1" customWidth="1"/>
    <col min="4582" max="4582" width="30.28515625" style="1" customWidth="1"/>
    <col min="4583" max="4583" width="5" style="1" customWidth="1"/>
    <col min="4584" max="4584" width="0" style="1" hidden="1" customWidth="1"/>
    <col min="4585" max="4585" width="14.28515625" style="1" customWidth="1"/>
    <col min="4586" max="4586" width="5.7109375" style="1" customWidth="1"/>
    <col min="4587" max="4587" width="0" style="1" hidden="1" customWidth="1"/>
    <col min="4588" max="4588" width="17.28515625" style="1" customWidth="1"/>
    <col min="4589" max="4589" width="12.7109375" style="1" customWidth="1"/>
    <col min="4590" max="4590" width="0" style="1" hidden="1" customWidth="1"/>
    <col min="4591" max="4591" width="5.28515625" style="1" customWidth="1"/>
    <col min="4592" max="4592" width="0" style="1" hidden="1" customWidth="1"/>
    <col min="4593" max="4593" width="17" style="1" customWidth="1"/>
    <col min="4594" max="4594" width="6.28515625" style="1" customWidth="1"/>
    <col min="4595" max="4595" width="0" style="1" hidden="1" customWidth="1"/>
    <col min="4596" max="4596" width="14.28515625" style="1" customWidth="1"/>
    <col min="4597" max="4597" width="7.5703125" style="1" customWidth="1"/>
    <col min="4598" max="4598" width="0" style="1" hidden="1" customWidth="1"/>
    <col min="4599" max="4600" width="14.28515625" style="1" customWidth="1"/>
    <col min="4601" max="4601" width="20.7109375" style="1" customWidth="1"/>
    <col min="4602" max="4602" width="14.42578125" style="1" customWidth="1"/>
    <col min="4603" max="4603" width="15" style="1" customWidth="1"/>
    <col min="4604" max="4604" width="2.7109375" style="1" customWidth="1"/>
    <col min="4605" max="4605" width="11.7109375" style="1" customWidth="1"/>
    <col min="4606" max="4606" width="11.5703125" style="1" customWidth="1"/>
    <col min="4607" max="4607" width="2.28515625" style="1" customWidth="1"/>
    <col min="4608" max="4608" width="41" style="1" customWidth="1"/>
    <col min="4609" max="4609" width="14.28515625" style="1" customWidth="1"/>
    <col min="4610" max="4611" width="11.5703125" style="1" customWidth="1"/>
    <col min="4612" max="4612" width="21.7109375" style="1" customWidth="1"/>
    <col min="4613" max="4804" width="11.42578125" style="1"/>
    <col min="4805" max="4805" width="21.7109375" style="1" customWidth="1"/>
    <col min="4806" max="4806" width="13.7109375" style="1" customWidth="1"/>
    <col min="4807" max="4807" width="38.7109375" style="1" customWidth="1"/>
    <col min="4808" max="4808" width="3" style="1" bestFit="1" customWidth="1"/>
    <col min="4809" max="4809" width="32.28515625" style="1" customWidth="1"/>
    <col min="4810" max="4810" width="46.28515625" style="1" customWidth="1"/>
    <col min="4811" max="4811" width="19" style="1" customWidth="1"/>
    <col min="4812" max="4812" width="0" style="1" hidden="1" customWidth="1"/>
    <col min="4813" max="4813" width="17.7109375" style="1" customWidth="1"/>
    <col min="4814" max="4814" width="0" style="1" hidden="1" customWidth="1"/>
    <col min="4815" max="4815" width="22.28515625" style="1" customWidth="1"/>
    <col min="4816" max="4816" width="5.28515625" style="1" customWidth="1"/>
    <col min="4817" max="4817" width="36.28515625" style="1" customWidth="1"/>
    <col min="4818" max="4818" width="5.7109375" style="1" customWidth="1"/>
    <col min="4819" max="4819" width="0" style="1" hidden="1" customWidth="1"/>
    <col min="4820" max="4820" width="20.7109375" style="1" customWidth="1"/>
    <col min="4821" max="4821" width="4.7109375" style="1" customWidth="1"/>
    <col min="4822" max="4822" width="0" style="1" hidden="1" customWidth="1"/>
    <col min="4823" max="4823" width="24.7109375" style="1" customWidth="1"/>
    <col min="4824" max="4824" width="12.28515625" style="1" customWidth="1"/>
    <col min="4825" max="4825" width="0" style="1" hidden="1" customWidth="1"/>
    <col min="4826" max="4826" width="3.42578125" style="1" customWidth="1"/>
    <col min="4827" max="4827" width="0" style="1" hidden="1" customWidth="1"/>
    <col min="4828" max="4828" width="17.7109375" style="1" customWidth="1"/>
    <col min="4829" max="4829" width="3.42578125" style="1" customWidth="1"/>
    <col min="4830" max="4830" width="0" style="1" hidden="1" customWidth="1"/>
    <col min="4831" max="4831" width="23.7109375" style="1" customWidth="1"/>
    <col min="4832" max="4832" width="10" style="1" customWidth="1"/>
    <col min="4833" max="4833" width="0" style="1" hidden="1" customWidth="1"/>
    <col min="4834" max="4835" width="14.7109375" style="1" customWidth="1"/>
    <col min="4836" max="4836" width="12.7109375" style="1" customWidth="1"/>
    <col min="4837" max="4837" width="3.28515625" style="1" customWidth="1"/>
    <col min="4838" max="4838" width="30.28515625" style="1" customWidth="1"/>
    <col min="4839" max="4839" width="5" style="1" customWidth="1"/>
    <col min="4840" max="4840" width="0" style="1" hidden="1" customWidth="1"/>
    <col min="4841" max="4841" width="14.28515625" style="1" customWidth="1"/>
    <col min="4842" max="4842" width="5.7109375" style="1" customWidth="1"/>
    <col min="4843" max="4843" width="0" style="1" hidden="1" customWidth="1"/>
    <col min="4844" max="4844" width="17.28515625" style="1" customWidth="1"/>
    <col min="4845" max="4845" width="12.7109375" style="1" customWidth="1"/>
    <col min="4846" max="4846" width="0" style="1" hidden="1" customWidth="1"/>
    <col min="4847" max="4847" width="5.28515625" style="1" customWidth="1"/>
    <col min="4848" max="4848" width="0" style="1" hidden="1" customWidth="1"/>
    <col min="4849" max="4849" width="17" style="1" customWidth="1"/>
    <col min="4850" max="4850" width="6.28515625" style="1" customWidth="1"/>
    <col min="4851" max="4851" width="0" style="1" hidden="1" customWidth="1"/>
    <col min="4852" max="4852" width="14.28515625" style="1" customWidth="1"/>
    <col min="4853" max="4853" width="7.5703125" style="1" customWidth="1"/>
    <col min="4854" max="4854" width="0" style="1" hidden="1" customWidth="1"/>
    <col min="4855" max="4856" width="14.28515625" style="1" customWidth="1"/>
    <col min="4857" max="4857" width="20.7109375" style="1" customWidth="1"/>
    <col min="4858" max="4858" width="14.42578125" style="1" customWidth="1"/>
    <col min="4859" max="4859" width="15" style="1" customWidth="1"/>
    <col min="4860" max="4860" width="2.7109375" style="1" customWidth="1"/>
    <col min="4861" max="4861" width="11.7109375" style="1" customWidth="1"/>
    <col min="4862" max="4862" width="11.5703125" style="1" customWidth="1"/>
    <col min="4863" max="4863" width="2.28515625" style="1" customWidth="1"/>
    <col min="4864" max="4864" width="41" style="1" customWidth="1"/>
    <col min="4865" max="4865" width="14.28515625" style="1" customWidth="1"/>
    <col min="4866" max="4867" width="11.5703125" style="1" customWidth="1"/>
    <col min="4868" max="4868" width="21.7109375" style="1" customWidth="1"/>
    <col min="4869" max="5060" width="11.42578125" style="1"/>
    <col min="5061" max="5061" width="21.7109375" style="1" customWidth="1"/>
    <col min="5062" max="5062" width="13.7109375" style="1" customWidth="1"/>
    <col min="5063" max="5063" width="38.7109375" style="1" customWidth="1"/>
    <col min="5064" max="5064" width="3" style="1" bestFit="1" customWidth="1"/>
    <col min="5065" max="5065" width="32.28515625" style="1" customWidth="1"/>
    <col min="5066" max="5066" width="46.28515625" style="1" customWidth="1"/>
    <col min="5067" max="5067" width="19" style="1" customWidth="1"/>
    <col min="5068" max="5068" width="0" style="1" hidden="1" customWidth="1"/>
    <col min="5069" max="5069" width="17.7109375" style="1" customWidth="1"/>
    <col min="5070" max="5070" width="0" style="1" hidden="1" customWidth="1"/>
    <col min="5071" max="5071" width="22.28515625" style="1" customWidth="1"/>
    <col min="5072" max="5072" width="5.28515625" style="1" customWidth="1"/>
    <col min="5073" max="5073" width="36.28515625" style="1" customWidth="1"/>
    <col min="5074" max="5074" width="5.7109375" style="1" customWidth="1"/>
    <col min="5075" max="5075" width="0" style="1" hidden="1" customWidth="1"/>
    <col min="5076" max="5076" width="20.7109375" style="1" customWidth="1"/>
    <col min="5077" max="5077" width="4.7109375" style="1" customWidth="1"/>
    <col min="5078" max="5078" width="0" style="1" hidden="1" customWidth="1"/>
    <col min="5079" max="5079" width="24.7109375" style="1" customWidth="1"/>
    <col min="5080" max="5080" width="12.28515625" style="1" customWidth="1"/>
    <col min="5081" max="5081" width="0" style="1" hidden="1" customWidth="1"/>
    <col min="5082" max="5082" width="3.42578125" style="1" customWidth="1"/>
    <col min="5083" max="5083" width="0" style="1" hidden="1" customWidth="1"/>
    <col min="5084" max="5084" width="17.7109375" style="1" customWidth="1"/>
    <col min="5085" max="5085" width="3.42578125" style="1" customWidth="1"/>
    <col min="5086" max="5086" width="0" style="1" hidden="1" customWidth="1"/>
    <col min="5087" max="5087" width="23.7109375" style="1" customWidth="1"/>
    <col min="5088" max="5088" width="10" style="1" customWidth="1"/>
    <col min="5089" max="5089" width="0" style="1" hidden="1" customWidth="1"/>
    <col min="5090" max="5091" width="14.7109375" style="1" customWidth="1"/>
    <col min="5092" max="5092" width="12.7109375" style="1" customWidth="1"/>
    <col min="5093" max="5093" width="3.28515625" style="1" customWidth="1"/>
    <col min="5094" max="5094" width="30.28515625" style="1" customWidth="1"/>
    <col min="5095" max="5095" width="5" style="1" customWidth="1"/>
    <col min="5096" max="5096" width="0" style="1" hidden="1" customWidth="1"/>
    <col min="5097" max="5097" width="14.28515625" style="1" customWidth="1"/>
    <col min="5098" max="5098" width="5.7109375" style="1" customWidth="1"/>
    <col min="5099" max="5099" width="0" style="1" hidden="1" customWidth="1"/>
    <col min="5100" max="5100" width="17.28515625" style="1" customWidth="1"/>
    <col min="5101" max="5101" width="12.7109375" style="1" customWidth="1"/>
    <col min="5102" max="5102" width="0" style="1" hidden="1" customWidth="1"/>
    <col min="5103" max="5103" width="5.28515625" style="1" customWidth="1"/>
    <col min="5104" max="5104" width="0" style="1" hidden="1" customWidth="1"/>
    <col min="5105" max="5105" width="17" style="1" customWidth="1"/>
    <col min="5106" max="5106" width="6.28515625" style="1" customWidth="1"/>
    <col min="5107" max="5107" width="0" style="1" hidden="1" customWidth="1"/>
    <col min="5108" max="5108" width="14.28515625" style="1" customWidth="1"/>
    <col min="5109" max="5109" width="7.5703125" style="1" customWidth="1"/>
    <col min="5110" max="5110" width="0" style="1" hidden="1" customWidth="1"/>
    <col min="5111" max="5112" width="14.28515625" style="1" customWidth="1"/>
    <col min="5113" max="5113" width="20.7109375" style="1" customWidth="1"/>
    <col min="5114" max="5114" width="14.42578125" style="1" customWidth="1"/>
    <col min="5115" max="5115" width="15" style="1" customWidth="1"/>
    <col min="5116" max="5116" width="2.7109375" style="1" customWidth="1"/>
    <col min="5117" max="5117" width="11.7109375" style="1" customWidth="1"/>
    <col min="5118" max="5118" width="11.5703125" style="1" customWidth="1"/>
    <col min="5119" max="5119" width="2.28515625" style="1" customWidth="1"/>
    <col min="5120" max="5120" width="41" style="1" customWidth="1"/>
    <col min="5121" max="5121" width="14.28515625" style="1" customWidth="1"/>
    <col min="5122" max="5123" width="11.5703125" style="1" customWidth="1"/>
    <col min="5124" max="5124" width="21.7109375" style="1" customWidth="1"/>
    <col min="5125" max="5316" width="11.42578125" style="1"/>
    <col min="5317" max="5317" width="21.7109375" style="1" customWidth="1"/>
    <col min="5318" max="5318" width="13.7109375" style="1" customWidth="1"/>
    <col min="5319" max="5319" width="38.7109375" style="1" customWidth="1"/>
    <col min="5320" max="5320" width="3" style="1" bestFit="1" customWidth="1"/>
    <col min="5321" max="5321" width="32.28515625" style="1" customWidth="1"/>
    <col min="5322" max="5322" width="46.28515625" style="1" customWidth="1"/>
    <col min="5323" max="5323" width="19" style="1" customWidth="1"/>
    <col min="5324" max="5324" width="0" style="1" hidden="1" customWidth="1"/>
    <col min="5325" max="5325" width="17.7109375" style="1" customWidth="1"/>
    <col min="5326" max="5326" width="0" style="1" hidden="1" customWidth="1"/>
    <col min="5327" max="5327" width="22.28515625" style="1" customWidth="1"/>
    <col min="5328" max="5328" width="5.28515625" style="1" customWidth="1"/>
    <col min="5329" max="5329" width="36.28515625" style="1" customWidth="1"/>
    <col min="5330" max="5330" width="5.7109375" style="1" customWidth="1"/>
    <col min="5331" max="5331" width="0" style="1" hidden="1" customWidth="1"/>
    <col min="5332" max="5332" width="20.7109375" style="1" customWidth="1"/>
    <col min="5333" max="5333" width="4.7109375" style="1" customWidth="1"/>
    <col min="5334" max="5334" width="0" style="1" hidden="1" customWidth="1"/>
    <col min="5335" max="5335" width="24.7109375" style="1" customWidth="1"/>
    <col min="5336" max="5336" width="12.28515625" style="1" customWidth="1"/>
    <col min="5337" max="5337" width="0" style="1" hidden="1" customWidth="1"/>
    <col min="5338" max="5338" width="3.42578125" style="1" customWidth="1"/>
    <col min="5339" max="5339" width="0" style="1" hidden="1" customWidth="1"/>
    <col min="5340" max="5340" width="17.7109375" style="1" customWidth="1"/>
    <col min="5341" max="5341" width="3.42578125" style="1" customWidth="1"/>
    <col min="5342" max="5342" width="0" style="1" hidden="1" customWidth="1"/>
    <col min="5343" max="5343" width="23.7109375" style="1" customWidth="1"/>
    <col min="5344" max="5344" width="10" style="1" customWidth="1"/>
    <col min="5345" max="5345" width="0" style="1" hidden="1" customWidth="1"/>
    <col min="5346" max="5347" width="14.7109375" style="1" customWidth="1"/>
    <col min="5348" max="5348" width="12.7109375" style="1" customWidth="1"/>
    <col min="5349" max="5349" width="3.28515625" style="1" customWidth="1"/>
    <col min="5350" max="5350" width="30.28515625" style="1" customWidth="1"/>
    <col min="5351" max="5351" width="5" style="1" customWidth="1"/>
    <col min="5352" max="5352" width="0" style="1" hidden="1" customWidth="1"/>
    <col min="5353" max="5353" width="14.28515625" style="1" customWidth="1"/>
    <col min="5354" max="5354" width="5.7109375" style="1" customWidth="1"/>
    <col min="5355" max="5355" width="0" style="1" hidden="1" customWidth="1"/>
    <col min="5356" max="5356" width="17.28515625" style="1" customWidth="1"/>
    <col min="5357" max="5357" width="12.7109375" style="1" customWidth="1"/>
    <col min="5358" max="5358" width="0" style="1" hidden="1" customWidth="1"/>
    <col min="5359" max="5359" width="5.28515625" style="1" customWidth="1"/>
    <col min="5360" max="5360" width="0" style="1" hidden="1" customWidth="1"/>
    <col min="5361" max="5361" width="17" style="1" customWidth="1"/>
    <col min="5362" max="5362" width="6.28515625" style="1" customWidth="1"/>
    <col min="5363" max="5363" width="0" style="1" hidden="1" customWidth="1"/>
    <col min="5364" max="5364" width="14.28515625" style="1" customWidth="1"/>
    <col min="5365" max="5365" width="7.5703125" style="1" customWidth="1"/>
    <col min="5366" max="5366" width="0" style="1" hidden="1" customWidth="1"/>
    <col min="5367" max="5368" width="14.28515625" style="1" customWidth="1"/>
    <col min="5369" max="5369" width="20.7109375" style="1" customWidth="1"/>
    <col min="5370" max="5370" width="14.42578125" style="1" customWidth="1"/>
    <col min="5371" max="5371" width="15" style="1" customWidth="1"/>
    <col min="5372" max="5372" width="2.7109375" style="1" customWidth="1"/>
    <col min="5373" max="5373" width="11.7109375" style="1" customWidth="1"/>
    <col min="5374" max="5374" width="11.5703125" style="1" customWidth="1"/>
    <col min="5375" max="5375" width="2.28515625" style="1" customWidth="1"/>
    <col min="5376" max="5376" width="41" style="1" customWidth="1"/>
    <col min="5377" max="5377" width="14.28515625" style="1" customWidth="1"/>
    <col min="5378" max="5379" width="11.5703125" style="1" customWidth="1"/>
    <col min="5380" max="5380" width="21.7109375" style="1" customWidth="1"/>
    <col min="5381" max="5572" width="11.42578125" style="1"/>
    <col min="5573" max="5573" width="21.7109375" style="1" customWidth="1"/>
    <col min="5574" max="5574" width="13.7109375" style="1" customWidth="1"/>
    <col min="5575" max="5575" width="38.7109375" style="1" customWidth="1"/>
    <col min="5576" max="5576" width="3" style="1" bestFit="1" customWidth="1"/>
    <col min="5577" max="5577" width="32.28515625" style="1" customWidth="1"/>
    <col min="5578" max="5578" width="46.28515625" style="1" customWidth="1"/>
    <col min="5579" max="5579" width="19" style="1" customWidth="1"/>
    <col min="5580" max="5580" width="0" style="1" hidden="1" customWidth="1"/>
    <col min="5581" max="5581" width="17.7109375" style="1" customWidth="1"/>
    <col min="5582" max="5582" width="0" style="1" hidden="1" customWidth="1"/>
    <col min="5583" max="5583" width="22.28515625" style="1" customWidth="1"/>
    <col min="5584" max="5584" width="5.28515625" style="1" customWidth="1"/>
    <col min="5585" max="5585" width="36.28515625" style="1" customWidth="1"/>
    <col min="5586" max="5586" width="5.7109375" style="1" customWidth="1"/>
    <col min="5587" max="5587" width="0" style="1" hidden="1" customWidth="1"/>
    <col min="5588" max="5588" width="20.7109375" style="1" customWidth="1"/>
    <col min="5589" max="5589" width="4.7109375" style="1" customWidth="1"/>
    <col min="5590" max="5590" width="0" style="1" hidden="1" customWidth="1"/>
    <col min="5591" max="5591" width="24.7109375" style="1" customWidth="1"/>
    <col min="5592" max="5592" width="12.28515625" style="1" customWidth="1"/>
    <col min="5593" max="5593" width="0" style="1" hidden="1" customWidth="1"/>
    <col min="5594" max="5594" width="3.42578125" style="1" customWidth="1"/>
    <col min="5595" max="5595" width="0" style="1" hidden="1" customWidth="1"/>
    <col min="5596" max="5596" width="17.7109375" style="1" customWidth="1"/>
    <col min="5597" max="5597" width="3.42578125" style="1" customWidth="1"/>
    <col min="5598" max="5598" width="0" style="1" hidden="1" customWidth="1"/>
    <col min="5599" max="5599" width="23.7109375" style="1" customWidth="1"/>
    <col min="5600" max="5600" width="10" style="1" customWidth="1"/>
    <col min="5601" max="5601" width="0" style="1" hidden="1" customWidth="1"/>
    <col min="5602" max="5603" width="14.7109375" style="1" customWidth="1"/>
    <col min="5604" max="5604" width="12.7109375" style="1" customWidth="1"/>
    <col min="5605" max="5605" width="3.28515625" style="1" customWidth="1"/>
    <col min="5606" max="5606" width="30.28515625" style="1" customWidth="1"/>
    <col min="5607" max="5607" width="5" style="1" customWidth="1"/>
    <col min="5608" max="5608" width="0" style="1" hidden="1" customWidth="1"/>
    <col min="5609" max="5609" width="14.28515625" style="1" customWidth="1"/>
    <col min="5610" max="5610" width="5.7109375" style="1" customWidth="1"/>
    <col min="5611" max="5611" width="0" style="1" hidden="1" customWidth="1"/>
    <col min="5612" max="5612" width="17.28515625" style="1" customWidth="1"/>
    <col min="5613" max="5613" width="12.7109375" style="1" customWidth="1"/>
    <col min="5614" max="5614" width="0" style="1" hidden="1" customWidth="1"/>
    <col min="5615" max="5615" width="5.28515625" style="1" customWidth="1"/>
    <col min="5616" max="5616" width="0" style="1" hidden="1" customWidth="1"/>
    <col min="5617" max="5617" width="17" style="1" customWidth="1"/>
    <col min="5618" max="5618" width="6.28515625" style="1" customWidth="1"/>
    <col min="5619" max="5619" width="0" style="1" hidden="1" customWidth="1"/>
    <col min="5620" max="5620" width="14.28515625" style="1" customWidth="1"/>
    <col min="5621" max="5621" width="7.5703125" style="1" customWidth="1"/>
    <col min="5622" max="5622" width="0" style="1" hidden="1" customWidth="1"/>
    <col min="5623" max="5624" width="14.28515625" style="1" customWidth="1"/>
    <col min="5625" max="5625" width="20.7109375" style="1" customWidth="1"/>
    <col min="5626" max="5626" width="14.42578125" style="1" customWidth="1"/>
    <col min="5627" max="5627" width="15" style="1" customWidth="1"/>
    <col min="5628" max="5628" width="2.7109375" style="1" customWidth="1"/>
    <col min="5629" max="5629" width="11.7109375" style="1" customWidth="1"/>
    <col min="5630" max="5630" width="11.5703125" style="1" customWidth="1"/>
    <col min="5631" max="5631" width="2.28515625" style="1" customWidth="1"/>
    <col min="5632" max="5632" width="41" style="1" customWidth="1"/>
    <col min="5633" max="5633" width="14.28515625" style="1" customWidth="1"/>
    <col min="5634" max="5635" width="11.5703125" style="1" customWidth="1"/>
    <col min="5636" max="5636" width="21.7109375" style="1" customWidth="1"/>
    <col min="5637" max="5828" width="11.42578125" style="1"/>
    <col min="5829" max="5829" width="21.7109375" style="1" customWidth="1"/>
    <col min="5830" max="5830" width="13.7109375" style="1" customWidth="1"/>
    <col min="5831" max="5831" width="38.7109375" style="1" customWidth="1"/>
    <col min="5832" max="5832" width="3" style="1" bestFit="1" customWidth="1"/>
    <col min="5833" max="5833" width="32.28515625" style="1" customWidth="1"/>
    <col min="5834" max="5834" width="46.28515625" style="1" customWidth="1"/>
    <col min="5835" max="5835" width="19" style="1" customWidth="1"/>
    <col min="5836" max="5836" width="0" style="1" hidden="1" customWidth="1"/>
    <col min="5837" max="5837" width="17.7109375" style="1" customWidth="1"/>
    <col min="5838" max="5838" width="0" style="1" hidden="1" customWidth="1"/>
    <col min="5839" max="5839" width="22.28515625" style="1" customWidth="1"/>
    <col min="5840" max="5840" width="5.28515625" style="1" customWidth="1"/>
    <col min="5841" max="5841" width="36.28515625" style="1" customWidth="1"/>
    <col min="5842" max="5842" width="5.7109375" style="1" customWidth="1"/>
    <col min="5843" max="5843" width="0" style="1" hidden="1" customWidth="1"/>
    <col min="5844" max="5844" width="20.7109375" style="1" customWidth="1"/>
    <col min="5845" max="5845" width="4.7109375" style="1" customWidth="1"/>
    <col min="5846" max="5846" width="0" style="1" hidden="1" customWidth="1"/>
    <col min="5847" max="5847" width="24.7109375" style="1" customWidth="1"/>
    <col min="5848" max="5848" width="12.28515625" style="1" customWidth="1"/>
    <col min="5849" max="5849" width="0" style="1" hidden="1" customWidth="1"/>
    <col min="5850" max="5850" width="3.42578125" style="1" customWidth="1"/>
    <col min="5851" max="5851" width="0" style="1" hidden="1" customWidth="1"/>
    <col min="5852" max="5852" width="17.7109375" style="1" customWidth="1"/>
    <col min="5853" max="5853" width="3.42578125" style="1" customWidth="1"/>
    <col min="5854" max="5854" width="0" style="1" hidden="1" customWidth="1"/>
    <col min="5855" max="5855" width="23.7109375" style="1" customWidth="1"/>
    <col min="5856" max="5856" width="10" style="1" customWidth="1"/>
    <col min="5857" max="5857" width="0" style="1" hidden="1" customWidth="1"/>
    <col min="5858" max="5859" width="14.7109375" style="1" customWidth="1"/>
    <col min="5860" max="5860" width="12.7109375" style="1" customWidth="1"/>
    <col min="5861" max="5861" width="3.28515625" style="1" customWidth="1"/>
    <col min="5862" max="5862" width="30.28515625" style="1" customWidth="1"/>
    <col min="5863" max="5863" width="5" style="1" customWidth="1"/>
    <col min="5864" max="5864" width="0" style="1" hidden="1" customWidth="1"/>
    <col min="5865" max="5865" width="14.28515625" style="1" customWidth="1"/>
    <col min="5866" max="5866" width="5.7109375" style="1" customWidth="1"/>
    <col min="5867" max="5867" width="0" style="1" hidden="1" customWidth="1"/>
    <col min="5868" max="5868" width="17.28515625" style="1" customWidth="1"/>
    <col min="5869" max="5869" width="12.7109375" style="1" customWidth="1"/>
    <col min="5870" max="5870" width="0" style="1" hidden="1" customWidth="1"/>
    <col min="5871" max="5871" width="5.28515625" style="1" customWidth="1"/>
    <col min="5872" max="5872" width="0" style="1" hidden="1" customWidth="1"/>
    <col min="5873" max="5873" width="17" style="1" customWidth="1"/>
    <col min="5874" max="5874" width="6.28515625" style="1" customWidth="1"/>
    <col min="5875" max="5875" width="0" style="1" hidden="1" customWidth="1"/>
    <col min="5876" max="5876" width="14.28515625" style="1" customWidth="1"/>
    <col min="5877" max="5877" width="7.5703125" style="1" customWidth="1"/>
    <col min="5878" max="5878" width="0" style="1" hidden="1" customWidth="1"/>
    <col min="5879" max="5880" width="14.28515625" style="1" customWidth="1"/>
    <col min="5881" max="5881" width="20.7109375" style="1" customWidth="1"/>
    <col min="5882" max="5882" width="14.42578125" style="1" customWidth="1"/>
    <col min="5883" max="5883" width="15" style="1" customWidth="1"/>
    <col min="5884" max="5884" width="2.7109375" style="1" customWidth="1"/>
    <col min="5885" max="5885" width="11.7109375" style="1" customWidth="1"/>
    <col min="5886" max="5886" width="11.5703125" style="1" customWidth="1"/>
    <col min="5887" max="5887" width="2.28515625" style="1" customWidth="1"/>
    <col min="5888" max="5888" width="41" style="1" customWidth="1"/>
    <col min="5889" max="5889" width="14.28515625" style="1" customWidth="1"/>
    <col min="5890" max="5891" width="11.5703125" style="1" customWidth="1"/>
    <col min="5892" max="5892" width="21.7109375" style="1" customWidth="1"/>
    <col min="5893" max="6084" width="11.42578125" style="1"/>
    <col min="6085" max="6085" width="21.7109375" style="1" customWidth="1"/>
    <col min="6086" max="6086" width="13.7109375" style="1" customWidth="1"/>
    <col min="6087" max="6087" width="38.7109375" style="1" customWidth="1"/>
    <col min="6088" max="6088" width="3" style="1" bestFit="1" customWidth="1"/>
    <col min="6089" max="6089" width="32.28515625" style="1" customWidth="1"/>
    <col min="6090" max="6090" width="46.28515625" style="1" customWidth="1"/>
    <col min="6091" max="6091" width="19" style="1" customWidth="1"/>
    <col min="6092" max="6092" width="0" style="1" hidden="1" customWidth="1"/>
    <col min="6093" max="6093" width="17.7109375" style="1" customWidth="1"/>
    <col min="6094" max="6094" width="0" style="1" hidden="1" customWidth="1"/>
    <col min="6095" max="6095" width="22.28515625" style="1" customWidth="1"/>
    <col min="6096" max="6096" width="5.28515625" style="1" customWidth="1"/>
    <col min="6097" max="6097" width="36.28515625" style="1" customWidth="1"/>
    <col min="6098" max="6098" width="5.7109375" style="1" customWidth="1"/>
    <col min="6099" max="6099" width="0" style="1" hidden="1" customWidth="1"/>
    <col min="6100" max="6100" width="20.7109375" style="1" customWidth="1"/>
    <col min="6101" max="6101" width="4.7109375" style="1" customWidth="1"/>
    <col min="6102" max="6102" width="0" style="1" hidden="1" customWidth="1"/>
    <col min="6103" max="6103" width="24.7109375" style="1" customWidth="1"/>
    <col min="6104" max="6104" width="12.28515625" style="1" customWidth="1"/>
    <col min="6105" max="6105" width="0" style="1" hidden="1" customWidth="1"/>
    <col min="6106" max="6106" width="3.42578125" style="1" customWidth="1"/>
    <col min="6107" max="6107" width="0" style="1" hidden="1" customWidth="1"/>
    <col min="6108" max="6108" width="17.7109375" style="1" customWidth="1"/>
    <col min="6109" max="6109" width="3.42578125" style="1" customWidth="1"/>
    <col min="6110" max="6110" width="0" style="1" hidden="1" customWidth="1"/>
    <col min="6111" max="6111" width="23.7109375" style="1" customWidth="1"/>
    <col min="6112" max="6112" width="10" style="1" customWidth="1"/>
    <col min="6113" max="6113" width="0" style="1" hidden="1" customWidth="1"/>
    <col min="6114" max="6115" width="14.7109375" style="1" customWidth="1"/>
    <col min="6116" max="6116" width="12.7109375" style="1" customWidth="1"/>
    <col min="6117" max="6117" width="3.28515625" style="1" customWidth="1"/>
    <col min="6118" max="6118" width="30.28515625" style="1" customWidth="1"/>
    <col min="6119" max="6119" width="5" style="1" customWidth="1"/>
    <col min="6120" max="6120" width="0" style="1" hidden="1" customWidth="1"/>
    <col min="6121" max="6121" width="14.28515625" style="1" customWidth="1"/>
    <col min="6122" max="6122" width="5.7109375" style="1" customWidth="1"/>
    <col min="6123" max="6123" width="0" style="1" hidden="1" customWidth="1"/>
    <col min="6124" max="6124" width="17.28515625" style="1" customWidth="1"/>
    <col min="6125" max="6125" width="12.7109375" style="1" customWidth="1"/>
    <col min="6126" max="6126" width="0" style="1" hidden="1" customWidth="1"/>
    <col min="6127" max="6127" width="5.28515625" style="1" customWidth="1"/>
    <col min="6128" max="6128" width="0" style="1" hidden="1" customWidth="1"/>
    <col min="6129" max="6129" width="17" style="1" customWidth="1"/>
    <col min="6130" max="6130" width="6.28515625" style="1" customWidth="1"/>
    <col min="6131" max="6131" width="0" style="1" hidden="1" customWidth="1"/>
    <col min="6132" max="6132" width="14.28515625" style="1" customWidth="1"/>
    <col min="6133" max="6133" width="7.5703125" style="1" customWidth="1"/>
    <col min="6134" max="6134" width="0" style="1" hidden="1" customWidth="1"/>
    <col min="6135" max="6136" width="14.28515625" style="1" customWidth="1"/>
    <col min="6137" max="6137" width="20.7109375" style="1" customWidth="1"/>
    <col min="6138" max="6138" width="14.42578125" style="1" customWidth="1"/>
    <col min="6139" max="6139" width="15" style="1" customWidth="1"/>
    <col min="6140" max="6140" width="2.7109375" style="1" customWidth="1"/>
    <col min="6141" max="6141" width="11.7109375" style="1" customWidth="1"/>
    <col min="6142" max="6142" width="11.5703125" style="1" customWidth="1"/>
    <col min="6143" max="6143" width="2.28515625" style="1" customWidth="1"/>
    <col min="6144" max="6144" width="41" style="1" customWidth="1"/>
    <col min="6145" max="6145" width="14.28515625" style="1" customWidth="1"/>
    <col min="6146" max="6147" width="11.5703125" style="1" customWidth="1"/>
    <col min="6148" max="6148" width="21.7109375" style="1" customWidth="1"/>
    <col min="6149" max="6340" width="11.42578125" style="1"/>
    <col min="6341" max="6341" width="21.7109375" style="1" customWidth="1"/>
    <col min="6342" max="6342" width="13.7109375" style="1" customWidth="1"/>
    <col min="6343" max="6343" width="38.7109375" style="1" customWidth="1"/>
    <col min="6344" max="6344" width="3" style="1" bestFit="1" customWidth="1"/>
    <col min="6345" max="6345" width="32.28515625" style="1" customWidth="1"/>
    <col min="6346" max="6346" width="46.28515625" style="1" customWidth="1"/>
    <col min="6347" max="6347" width="19" style="1" customWidth="1"/>
    <col min="6348" max="6348" width="0" style="1" hidden="1" customWidth="1"/>
    <col min="6349" max="6349" width="17.7109375" style="1" customWidth="1"/>
    <col min="6350" max="6350" width="0" style="1" hidden="1" customWidth="1"/>
    <col min="6351" max="6351" width="22.28515625" style="1" customWidth="1"/>
    <col min="6352" max="6352" width="5.28515625" style="1" customWidth="1"/>
    <col min="6353" max="6353" width="36.28515625" style="1" customWidth="1"/>
    <col min="6354" max="6354" width="5.7109375" style="1" customWidth="1"/>
    <col min="6355" max="6355" width="0" style="1" hidden="1" customWidth="1"/>
    <col min="6356" max="6356" width="20.7109375" style="1" customWidth="1"/>
    <col min="6357" max="6357" width="4.7109375" style="1" customWidth="1"/>
    <col min="6358" max="6358" width="0" style="1" hidden="1" customWidth="1"/>
    <col min="6359" max="6359" width="24.7109375" style="1" customWidth="1"/>
    <col min="6360" max="6360" width="12.28515625" style="1" customWidth="1"/>
    <col min="6361" max="6361" width="0" style="1" hidden="1" customWidth="1"/>
    <col min="6362" max="6362" width="3.42578125" style="1" customWidth="1"/>
    <col min="6363" max="6363" width="0" style="1" hidden="1" customWidth="1"/>
    <col min="6364" max="6364" width="17.7109375" style="1" customWidth="1"/>
    <col min="6365" max="6365" width="3.42578125" style="1" customWidth="1"/>
    <col min="6366" max="6366" width="0" style="1" hidden="1" customWidth="1"/>
    <col min="6367" max="6367" width="23.7109375" style="1" customWidth="1"/>
    <col min="6368" max="6368" width="10" style="1" customWidth="1"/>
    <col min="6369" max="6369" width="0" style="1" hidden="1" customWidth="1"/>
    <col min="6370" max="6371" width="14.7109375" style="1" customWidth="1"/>
    <col min="6372" max="6372" width="12.7109375" style="1" customWidth="1"/>
    <col min="6373" max="6373" width="3.28515625" style="1" customWidth="1"/>
    <col min="6374" max="6374" width="30.28515625" style="1" customWidth="1"/>
    <col min="6375" max="6375" width="5" style="1" customWidth="1"/>
    <col min="6376" max="6376" width="0" style="1" hidden="1" customWidth="1"/>
    <col min="6377" max="6377" width="14.28515625" style="1" customWidth="1"/>
    <col min="6378" max="6378" width="5.7109375" style="1" customWidth="1"/>
    <col min="6379" max="6379" width="0" style="1" hidden="1" customWidth="1"/>
    <col min="6380" max="6380" width="17.28515625" style="1" customWidth="1"/>
    <col min="6381" max="6381" width="12.7109375" style="1" customWidth="1"/>
    <col min="6382" max="6382" width="0" style="1" hidden="1" customWidth="1"/>
    <col min="6383" max="6383" width="5.28515625" style="1" customWidth="1"/>
    <col min="6384" max="6384" width="0" style="1" hidden="1" customWidth="1"/>
    <col min="6385" max="6385" width="17" style="1" customWidth="1"/>
    <col min="6386" max="6386" width="6.28515625" style="1" customWidth="1"/>
    <col min="6387" max="6387" width="0" style="1" hidden="1" customWidth="1"/>
    <col min="6388" max="6388" width="14.28515625" style="1" customWidth="1"/>
    <col min="6389" max="6389" width="7.5703125" style="1" customWidth="1"/>
    <col min="6390" max="6390" width="0" style="1" hidden="1" customWidth="1"/>
    <col min="6391" max="6392" width="14.28515625" style="1" customWidth="1"/>
    <col min="6393" max="6393" width="20.7109375" style="1" customWidth="1"/>
    <col min="6394" max="6394" width="14.42578125" style="1" customWidth="1"/>
    <col min="6395" max="6395" width="15" style="1" customWidth="1"/>
    <col min="6396" max="6396" width="2.7109375" style="1" customWidth="1"/>
    <col min="6397" max="6397" width="11.7109375" style="1" customWidth="1"/>
    <col min="6398" max="6398" width="11.5703125" style="1" customWidth="1"/>
    <col min="6399" max="6399" width="2.28515625" style="1" customWidth="1"/>
    <col min="6400" max="6400" width="41" style="1" customWidth="1"/>
    <col min="6401" max="6401" width="14.28515625" style="1" customWidth="1"/>
    <col min="6402" max="6403" width="11.5703125" style="1" customWidth="1"/>
    <col min="6404" max="6404" width="21.7109375" style="1" customWidth="1"/>
    <col min="6405" max="6596" width="11.42578125" style="1"/>
    <col min="6597" max="6597" width="21.7109375" style="1" customWidth="1"/>
    <col min="6598" max="6598" width="13.7109375" style="1" customWidth="1"/>
    <col min="6599" max="6599" width="38.7109375" style="1" customWidth="1"/>
    <col min="6600" max="6600" width="3" style="1" bestFit="1" customWidth="1"/>
    <col min="6601" max="6601" width="32.28515625" style="1" customWidth="1"/>
    <col min="6602" max="6602" width="46.28515625" style="1" customWidth="1"/>
    <col min="6603" max="6603" width="19" style="1" customWidth="1"/>
    <col min="6604" max="6604" width="0" style="1" hidden="1" customWidth="1"/>
    <col min="6605" max="6605" width="17.7109375" style="1" customWidth="1"/>
    <col min="6606" max="6606" width="0" style="1" hidden="1" customWidth="1"/>
    <col min="6607" max="6607" width="22.28515625" style="1" customWidth="1"/>
    <col min="6608" max="6608" width="5.28515625" style="1" customWidth="1"/>
    <col min="6609" max="6609" width="36.28515625" style="1" customWidth="1"/>
    <col min="6610" max="6610" width="5.7109375" style="1" customWidth="1"/>
    <col min="6611" max="6611" width="0" style="1" hidden="1" customWidth="1"/>
    <col min="6612" max="6612" width="20.7109375" style="1" customWidth="1"/>
    <col min="6613" max="6613" width="4.7109375" style="1" customWidth="1"/>
    <col min="6614" max="6614" width="0" style="1" hidden="1" customWidth="1"/>
    <col min="6615" max="6615" width="24.7109375" style="1" customWidth="1"/>
    <col min="6616" max="6616" width="12.28515625" style="1" customWidth="1"/>
    <col min="6617" max="6617" width="0" style="1" hidden="1" customWidth="1"/>
    <col min="6618" max="6618" width="3.42578125" style="1" customWidth="1"/>
    <col min="6619" max="6619" width="0" style="1" hidden="1" customWidth="1"/>
    <col min="6620" max="6620" width="17.7109375" style="1" customWidth="1"/>
    <col min="6621" max="6621" width="3.42578125" style="1" customWidth="1"/>
    <col min="6622" max="6622" width="0" style="1" hidden="1" customWidth="1"/>
    <col min="6623" max="6623" width="23.7109375" style="1" customWidth="1"/>
    <col min="6624" max="6624" width="10" style="1" customWidth="1"/>
    <col min="6625" max="6625" width="0" style="1" hidden="1" customWidth="1"/>
    <col min="6626" max="6627" width="14.7109375" style="1" customWidth="1"/>
    <col min="6628" max="6628" width="12.7109375" style="1" customWidth="1"/>
    <col min="6629" max="6629" width="3.28515625" style="1" customWidth="1"/>
    <col min="6630" max="6630" width="30.28515625" style="1" customWidth="1"/>
    <col min="6631" max="6631" width="5" style="1" customWidth="1"/>
    <col min="6632" max="6632" width="0" style="1" hidden="1" customWidth="1"/>
    <col min="6633" max="6633" width="14.28515625" style="1" customWidth="1"/>
    <col min="6634" max="6634" width="5.7109375" style="1" customWidth="1"/>
    <col min="6635" max="6635" width="0" style="1" hidden="1" customWidth="1"/>
    <col min="6636" max="6636" width="17.28515625" style="1" customWidth="1"/>
    <col min="6637" max="6637" width="12.7109375" style="1" customWidth="1"/>
    <col min="6638" max="6638" width="0" style="1" hidden="1" customWidth="1"/>
    <col min="6639" max="6639" width="5.28515625" style="1" customWidth="1"/>
    <col min="6640" max="6640" width="0" style="1" hidden="1" customWidth="1"/>
    <col min="6641" max="6641" width="17" style="1" customWidth="1"/>
    <col min="6642" max="6642" width="6.28515625" style="1" customWidth="1"/>
    <col min="6643" max="6643" width="0" style="1" hidden="1" customWidth="1"/>
    <col min="6644" max="6644" width="14.28515625" style="1" customWidth="1"/>
    <col min="6645" max="6645" width="7.5703125" style="1" customWidth="1"/>
    <col min="6646" max="6646" width="0" style="1" hidden="1" customWidth="1"/>
    <col min="6647" max="6648" width="14.28515625" style="1" customWidth="1"/>
    <col min="6649" max="6649" width="20.7109375" style="1" customWidth="1"/>
    <col min="6650" max="6650" width="14.42578125" style="1" customWidth="1"/>
    <col min="6651" max="6651" width="15" style="1" customWidth="1"/>
    <col min="6652" max="6652" width="2.7109375" style="1" customWidth="1"/>
    <col min="6653" max="6653" width="11.7109375" style="1" customWidth="1"/>
    <col min="6654" max="6654" width="11.5703125" style="1" customWidth="1"/>
    <col min="6655" max="6655" width="2.28515625" style="1" customWidth="1"/>
    <col min="6656" max="6656" width="41" style="1" customWidth="1"/>
    <col min="6657" max="6657" width="14.28515625" style="1" customWidth="1"/>
    <col min="6658" max="6659" width="11.5703125" style="1" customWidth="1"/>
    <col min="6660" max="6660" width="21.7109375" style="1" customWidth="1"/>
    <col min="6661" max="6852" width="11.42578125" style="1"/>
    <col min="6853" max="6853" width="21.7109375" style="1" customWidth="1"/>
    <col min="6854" max="6854" width="13.7109375" style="1" customWidth="1"/>
    <col min="6855" max="6855" width="38.7109375" style="1" customWidth="1"/>
    <col min="6856" max="6856" width="3" style="1" bestFit="1" customWidth="1"/>
    <col min="6857" max="6857" width="32.28515625" style="1" customWidth="1"/>
    <col min="6858" max="6858" width="46.28515625" style="1" customWidth="1"/>
    <col min="6859" max="6859" width="19" style="1" customWidth="1"/>
    <col min="6860" max="6860" width="0" style="1" hidden="1" customWidth="1"/>
    <col min="6861" max="6861" width="17.7109375" style="1" customWidth="1"/>
    <col min="6862" max="6862" width="0" style="1" hidden="1" customWidth="1"/>
    <col min="6863" max="6863" width="22.28515625" style="1" customWidth="1"/>
    <col min="6864" max="6864" width="5.28515625" style="1" customWidth="1"/>
    <col min="6865" max="6865" width="36.28515625" style="1" customWidth="1"/>
    <col min="6866" max="6866" width="5.7109375" style="1" customWidth="1"/>
    <col min="6867" max="6867" width="0" style="1" hidden="1" customWidth="1"/>
    <col min="6868" max="6868" width="20.7109375" style="1" customWidth="1"/>
    <col min="6869" max="6869" width="4.7109375" style="1" customWidth="1"/>
    <col min="6870" max="6870" width="0" style="1" hidden="1" customWidth="1"/>
    <col min="6871" max="6871" width="24.7109375" style="1" customWidth="1"/>
    <col min="6872" max="6872" width="12.28515625" style="1" customWidth="1"/>
    <col min="6873" max="6873" width="0" style="1" hidden="1" customWidth="1"/>
    <col min="6874" max="6874" width="3.42578125" style="1" customWidth="1"/>
    <col min="6875" max="6875" width="0" style="1" hidden="1" customWidth="1"/>
    <col min="6876" max="6876" width="17.7109375" style="1" customWidth="1"/>
    <col min="6877" max="6877" width="3.42578125" style="1" customWidth="1"/>
    <col min="6878" max="6878" width="0" style="1" hidden="1" customWidth="1"/>
    <col min="6879" max="6879" width="23.7109375" style="1" customWidth="1"/>
    <col min="6880" max="6880" width="10" style="1" customWidth="1"/>
    <col min="6881" max="6881" width="0" style="1" hidden="1" customWidth="1"/>
    <col min="6882" max="6883" width="14.7109375" style="1" customWidth="1"/>
    <col min="6884" max="6884" width="12.7109375" style="1" customWidth="1"/>
    <col min="6885" max="6885" width="3.28515625" style="1" customWidth="1"/>
    <col min="6886" max="6886" width="30.28515625" style="1" customWidth="1"/>
    <col min="6887" max="6887" width="5" style="1" customWidth="1"/>
    <col min="6888" max="6888" width="0" style="1" hidden="1" customWidth="1"/>
    <col min="6889" max="6889" width="14.28515625" style="1" customWidth="1"/>
    <col min="6890" max="6890" width="5.7109375" style="1" customWidth="1"/>
    <col min="6891" max="6891" width="0" style="1" hidden="1" customWidth="1"/>
    <col min="6892" max="6892" width="17.28515625" style="1" customWidth="1"/>
    <col min="6893" max="6893" width="12.7109375" style="1" customWidth="1"/>
    <col min="6894" max="6894" width="0" style="1" hidden="1" customWidth="1"/>
    <col min="6895" max="6895" width="5.28515625" style="1" customWidth="1"/>
    <col min="6896" max="6896" width="0" style="1" hidden="1" customWidth="1"/>
    <col min="6897" max="6897" width="17" style="1" customWidth="1"/>
    <col min="6898" max="6898" width="6.28515625" style="1" customWidth="1"/>
    <col min="6899" max="6899" width="0" style="1" hidden="1" customWidth="1"/>
    <col min="6900" max="6900" width="14.28515625" style="1" customWidth="1"/>
    <col min="6901" max="6901" width="7.5703125" style="1" customWidth="1"/>
    <col min="6902" max="6902" width="0" style="1" hidden="1" customWidth="1"/>
    <col min="6903" max="6904" width="14.28515625" style="1" customWidth="1"/>
    <col min="6905" max="6905" width="20.7109375" style="1" customWidth="1"/>
    <col min="6906" max="6906" width="14.42578125" style="1" customWidth="1"/>
    <col min="6907" max="6907" width="15" style="1" customWidth="1"/>
    <col min="6908" max="6908" width="2.7109375" style="1" customWidth="1"/>
    <col min="6909" max="6909" width="11.7109375" style="1" customWidth="1"/>
    <col min="6910" max="6910" width="11.5703125" style="1" customWidth="1"/>
    <col min="6911" max="6911" width="2.28515625" style="1" customWidth="1"/>
    <col min="6912" max="6912" width="41" style="1" customWidth="1"/>
    <col min="6913" max="6913" width="14.28515625" style="1" customWidth="1"/>
    <col min="6914" max="6915" width="11.5703125" style="1" customWidth="1"/>
    <col min="6916" max="6916" width="21.7109375" style="1" customWidth="1"/>
    <col min="6917" max="7108" width="11.42578125" style="1"/>
    <col min="7109" max="7109" width="21.7109375" style="1" customWidth="1"/>
    <col min="7110" max="7110" width="13.7109375" style="1" customWidth="1"/>
    <col min="7111" max="7111" width="38.7109375" style="1" customWidth="1"/>
    <col min="7112" max="7112" width="3" style="1" bestFit="1" customWidth="1"/>
    <col min="7113" max="7113" width="32.28515625" style="1" customWidth="1"/>
    <col min="7114" max="7114" width="46.28515625" style="1" customWidth="1"/>
    <col min="7115" max="7115" width="19" style="1" customWidth="1"/>
    <col min="7116" max="7116" width="0" style="1" hidden="1" customWidth="1"/>
    <col min="7117" max="7117" width="17.7109375" style="1" customWidth="1"/>
    <col min="7118" max="7118" width="0" style="1" hidden="1" customWidth="1"/>
    <col min="7119" max="7119" width="22.28515625" style="1" customWidth="1"/>
    <col min="7120" max="7120" width="5.28515625" style="1" customWidth="1"/>
    <col min="7121" max="7121" width="36.28515625" style="1" customWidth="1"/>
    <col min="7122" max="7122" width="5.7109375" style="1" customWidth="1"/>
    <col min="7123" max="7123" width="0" style="1" hidden="1" customWidth="1"/>
    <col min="7124" max="7124" width="20.7109375" style="1" customWidth="1"/>
    <col min="7125" max="7125" width="4.7109375" style="1" customWidth="1"/>
    <col min="7126" max="7126" width="0" style="1" hidden="1" customWidth="1"/>
    <col min="7127" max="7127" width="24.7109375" style="1" customWidth="1"/>
    <col min="7128" max="7128" width="12.28515625" style="1" customWidth="1"/>
    <col min="7129" max="7129" width="0" style="1" hidden="1" customWidth="1"/>
    <col min="7130" max="7130" width="3.42578125" style="1" customWidth="1"/>
    <col min="7131" max="7131" width="0" style="1" hidden="1" customWidth="1"/>
    <col min="7132" max="7132" width="17.7109375" style="1" customWidth="1"/>
    <col min="7133" max="7133" width="3.42578125" style="1" customWidth="1"/>
    <col min="7134" max="7134" width="0" style="1" hidden="1" customWidth="1"/>
    <col min="7135" max="7135" width="23.7109375" style="1" customWidth="1"/>
    <col min="7136" max="7136" width="10" style="1" customWidth="1"/>
    <col min="7137" max="7137" width="0" style="1" hidden="1" customWidth="1"/>
    <col min="7138" max="7139" width="14.7109375" style="1" customWidth="1"/>
    <col min="7140" max="7140" width="12.7109375" style="1" customWidth="1"/>
    <col min="7141" max="7141" width="3.28515625" style="1" customWidth="1"/>
    <col min="7142" max="7142" width="30.28515625" style="1" customWidth="1"/>
    <col min="7143" max="7143" width="5" style="1" customWidth="1"/>
    <col min="7144" max="7144" width="0" style="1" hidden="1" customWidth="1"/>
    <col min="7145" max="7145" width="14.28515625" style="1" customWidth="1"/>
    <col min="7146" max="7146" width="5.7109375" style="1" customWidth="1"/>
    <col min="7147" max="7147" width="0" style="1" hidden="1" customWidth="1"/>
    <col min="7148" max="7148" width="17.28515625" style="1" customWidth="1"/>
    <col min="7149" max="7149" width="12.7109375" style="1" customWidth="1"/>
    <col min="7150" max="7150" width="0" style="1" hidden="1" customWidth="1"/>
    <col min="7151" max="7151" width="5.28515625" style="1" customWidth="1"/>
    <col min="7152" max="7152" width="0" style="1" hidden="1" customWidth="1"/>
    <col min="7153" max="7153" width="17" style="1" customWidth="1"/>
    <col min="7154" max="7154" width="6.28515625" style="1" customWidth="1"/>
    <col min="7155" max="7155" width="0" style="1" hidden="1" customWidth="1"/>
    <col min="7156" max="7156" width="14.28515625" style="1" customWidth="1"/>
    <col min="7157" max="7157" width="7.5703125" style="1" customWidth="1"/>
    <col min="7158" max="7158" width="0" style="1" hidden="1" customWidth="1"/>
    <col min="7159" max="7160" width="14.28515625" style="1" customWidth="1"/>
    <col min="7161" max="7161" width="20.7109375" style="1" customWidth="1"/>
    <col min="7162" max="7162" width="14.42578125" style="1" customWidth="1"/>
    <col min="7163" max="7163" width="15" style="1" customWidth="1"/>
    <col min="7164" max="7164" width="2.7109375" style="1" customWidth="1"/>
    <col min="7165" max="7165" width="11.7109375" style="1" customWidth="1"/>
    <col min="7166" max="7166" width="11.5703125" style="1" customWidth="1"/>
    <col min="7167" max="7167" width="2.28515625" style="1" customWidth="1"/>
    <col min="7168" max="7168" width="41" style="1" customWidth="1"/>
    <col min="7169" max="7169" width="14.28515625" style="1" customWidth="1"/>
    <col min="7170" max="7171" width="11.5703125" style="1" customWidth="1"/>
    <col min="7172" max="7172" width="21.7109375" style="1" customWidth="1"/>
    <col min="7173" max="7364" width="11.42578125" style="1"/>
    <col min="7365" max="7365" width="21.7109375" style="1" customWidth="1"/>
    <col min="7366" max="7366" width="13.7109375" style="1" customWidth="1"/>
    <col min="7367" max="7367" width="38.7109375" style="1" customWidth="1"/>
    <col min="7368" max="7368" width="3" style="1" bestFit="1" customWidth="1"/>
    <col min="7369" max="7369" width="32.28515625" style="1" customWidth="1"/>
    <col min="7370" max="7370" width="46.28515625" style="1" customWidth="1"/>
    <col min="7371" max="7371" width="19" style="1" customWidth="1"/>
    <col min="7372" max="7372" width="0" style="1" hidden="1" customWidth="1"/>
    <col min="7373" max="7373" width="17.7109375" style="1" customWidth="1"/>
    <col min="7374" max="7374" width="0" style="1" hidden="1" customWidth="1"/>
    <col min="7375" max="7375" width="22.28515625" style="1" customWidth="1"/>
    <col min="7376" max="7376" width="5.28515625" style="1" customWidth="1"/>
    <col min="7377" max="7377" width="36.28515625" style="1" customWidth="1"/>
    <col min="7378" max="7378" width="5.7109375" style="1" customWidth="1"/>
    <col min="7379" max="7379" width="0" style="1" hidden="1" customWidth="1"/>
    <col min="7380" max="7380" width="20.7109375" style="1" customWidth="1"/>
    <col min="7381" max="7381" width="4.7109375" style="1" customWidth="1"/>
    <col min="7382" max="7382" width="0" style="1" hidden="1" customWidth="1"/>
    <col min="7383" max="7383" width="24.7109375" style="1" customWidth="1"/>
    <col min="7384" max="7384" width="12.28515625" style="1" customWidth="1"/>
    <col min="7385" max="7385" width="0" style="1" hidden="1" customWidth="1"/>
    <col min="7386" max="7386" width="3.42578125" style="1" customWidth="1"/>
    <col min="7387" max="7387" width="0" style="1" hidden="1" customWidth="1"/>
    <col min="7388" max="7388" width="17.7109375" style="1" customWidth="1"/>
    <col min="7389" max="7389" width="3.42578125" style="1" customWidth="1"/>
    <col min="7390" max="7390" width="0" style="1" hidden="1" customWidth="1"/>
    <col min="7391" max="7391" width="23.7109375" style="1" customWidth="1"/>
    <col min="7392" max="7392" width="10" style="1" customWidth="1"/>
    <col min="7393" max="7393" width="0" style="1" hidden="1" customWidth="1"/>
    <col min="7394" max="7395" width="14.7109375" style="1" customWidth="1"/>
    <col min="7396" max="7396" width="12.7109375" style="1" customWidth="1"/>
    <col min="7397" max="7397" width="3.28515625" style="1" customWidth="1"/>
    <col min="7398" max="7398" width="30.28515625" style="1" customWidth="1"/>
    <col min="7399" max="7399" width="5" style="1" customWidth="1"/>
    <col min="7400" max="7400" width="0" style="1" hidden="1" customWidth="1"/>
    <col min="7401" max="7401" width="14.28515625" style="1" customWidth="1"/>
    <col min="7402" max="7402" width="5.7109375" style="1" customWidth="1"/>
    <col min="7403" max="7403" width="0" style="1" hidden="1" customWidth="1"/>
    <col min="7404" max="7404" width="17.28515625" style="1" customWidth="1"/>
    <col min="7405" max="7405" width="12.7109375" style="1" customWidth="1"/>
    <col min="7406" max="7406" width="0" style="1" hidden="1" customWidth="1"/>
    <col min="7407" max="7407" width="5.28515625" style="1" customWidth="1"/>
    <col min="7408" max="7408" width="0" style="1" hidden="1" customWidth="1"/>
    <col min="7409" max="7409" width="17" style="1" customWidth="1"/>
    <col min="7410" max="7410" width="6.28515625" style="1" customWidth="1"/>
    <col min="7411" max="7411" width="0" style="1" hidden="1" customWidth="1"/>
    <col min="7412" max="7412" width="14.28515625" style="1" customWidth="1"/>
    <col min="7413" max="7413" width="7.5703125" style="1" customWidth="1"/>
    <col min="7414" max="7414" width="0" style="1" hidden="1" customWidth="1"/>
    <col min="7415" max="7416" width="14.28515625" style="1" customWidth="1"/>
    <col min="7417" max="7417" width="20.7109375" style="1" customWidth="1"/>
    <col min="7418" max="7418" width="14.42578125" style="1" customWidth="1"/>
    <col min="7419" max="7419" width="15" style="1" customWidth="1"/>
    <col min="7420" max="7420" width="2.7109375" style="1" customWidth="1"/>
    <col min="7421" max="7421" width="11.7109375" style="1" customWidth="1"/>
    <col min="7422" max="7422" width="11.5703125" style="1" customWidth="1"/>
    <col min="7423" max="7423" width="2.28515625" style="1" customWidth="1"/>
    <col min="7424" max="7424" width="41" style="1" customWidth="1"/>
    <col min="7425" max="7425" width="14.28515625" style="1" customWidth="1"/>
    <col min="7426" max="7427" width="11.5703125" style="1" customWidth="1"/>
    <col min="7428" max="7428" width="21.7109375" style="1" customWidth="1"/>
    <col min="7429" max="7620" width="11.42578125" style="1"/>
    <col min="7621" max="7621" width="21.7109375" style="1" customWidth="1"/>
    <col min="7622" max="7622" width="13.7109375" style="1" customWidth="1"/>
    <col min="7623" max="7623" width="38.7109375" style="1" customWidth="1"/>
    <col min="7624" max="7624" width="3" style="1" bestFit="1" customWidth="1"/>
    <col min="7625" max="7625" width="32.28515625" style="1" customWidth="1"/>
    <col min="7626" max="7626" width="46.28515625" style="1" customWidth="1"/>
    <col min="7627" max="7627" width="19" style="1" customWidth="1"/>
    <col min="7628" max="7628" width="0" style="1" hidden="1" customWidth="1"/>
    <col min="7629" max="7629" width="17.7109375" style="1" customWidth="1"/>
    <col min="7630" max="7630" width="0" style="1" hidden="1" customWidth="1"/>
    <col min="7631" max="7631" width="22.28515625" style="1" customWidth="1"/>
    <col min="7632" max="7632" width="5.28515625" style="1" customWidth="1"/>
    <col min="7633" max="7633" width="36.28515625" style="1" customWidth="1"/>
    <col min="7634" max="7634" width="5.7109375" style="1" customWidth="1"/>
    <col min="7635" max="7635" width="0" style="1" hidden="1" customWidth="1"/>
    <col min="7636" max="7636" width="20.7109375" style="1" customWidth="1"/>
    <col min="7637" max="7637" width="4.7109375" style="1" customWidth="1"/>
    <col min="7638" max="7638" width="0" style="1" hidden="1" customWidth="1"/>
    <col min="7639" max="7639" width="24.7109375" style="1" customWidth="1"/>
    <col min="7640" max="7640" width="12.28515625" style="1" customWidth="1"/>
    <col min="7641" max="7641" width="0" style="1" hidden="1" customWidth="1"/>
    <col min="7642" max="7642" width="3.42578125" style="1" customWidth="1"/>
    <col min="7643" max="7643" width="0" style="1" hidden="1" customWidth="1"/>
    <col min="7644" max="7644" width="17.7109375" style="1" customWidth="1"/>
    <col min="7645" max="7645" width="3.42578125" style="1" customWidth="1"/>
    <col min="7646" max="7646" width="0" style="1" hidden="1" customWidth="1"/>
    <col min="7647" max="7647" width="23.7109375" style="1" customWidth="1"/>
    <col min="7648" max="7648" width="10" style="1" customWidth="1"/>
    <col min="7649" max="7649" width="0" style="1" hidden="1" customWidth="1"/>
    <col min="7650" max="7651" width="14.7109375" style="1" customWidth="1"/>
    <col min="7652" max="7652" width="12.7109375" style="1" customWidth="1"/>
    <col min="7653" max="7653" width="3.28515625" style="1" customWidth="1"/>
    <col min="7654" max="7654" width="30.28515625" style="1" customWidth="1"/>
    <col min="7655" max="7655" width="5" style="1" customWidth="1"/>
    <col min="7656" max="7656" width="0" style="1" hidden="1" customWidth="1"/>
    <col min="7657" max="7657" width="14.28515625" style="1" customWidth="1"/>
    <col min="7658" max="7658" width="5.7109375" style="1" customWidth="1"/>
    <col min="7659" max="7659" width="0" style="1" hidden="1" customWidth="1"/>
    <col min="7660" max="7660" width="17.28515625" style="1" customWidth="1"/>
    <col min="7661" max="7661" width="12.7109375" style="1" customWidth="1"/>
    <col min="7662" max="7662" width="0" style="1" hidden="1" customWidth="1"/>
    <col min="7663" max="7663" width="5.28515625" style="1" customWidth="1"/>
    <col min="7664" max="7664" width="0" style="1" hidden="1" customWidth="1"/>
    <col min="7665" max="7665" width="17" style="1" customWidth="1"/>
    <col min="7666" max="7666" width="6.28515625" style="1" customWidth="1"/>
    <col min="7667" max="7667" width="0" style="1" hidden="1" customWidth="1"/>
    <col min="7668" max="7668" width="14.28515625" style="1" customWidth="1"/>
    <col min="7669" max="7669" width="7.5703125" style="1" customWidth="1"/>
    <col min="7670" max="7670" width="0" style="1" hidden="1" customWidth="1"/>
    <col min="7671" max="7672" width="14.28515625" style="1" customWidth="1"/>
    <col min="7673" max="7673" width="20.7109375" style="1" customWidth="1"/>
    <col min="7674" max="7674" width="14.42578125" style="1" customWidth="1"/>
    <col min="7675" max="7675" width="15" style="1" customWidth="1"/>
    <col min="7676" max="7676" width="2.7109375" style="1" customWidth="1"/>
    <col min="7677" max="7677" width="11.7109375" style="1" customWidth="1"/>
    <col min="7678" max="7678" width="11.5703125" style="1" customWidth="1"/>
    <col min="7679" max="7679" width="2.28515625" style="1" customWidth="1"/>
    <col min="7680" max="7680" width="41" style="1" customWidth="1"/>
    <col min="7681" max="7681" width="14.28515625" style="1" customWidth="1"/>
    <col min="7682" max="7683" width="11.5703125" style="1" customWidth="1"/>
    <col min="7684" max="7684" width="21.7109375" style="1" customWidth="1"/>
    <col min="7685" max="7876" width="11.42578125" style="1"/>
    <col min="7877" max="7877" width="21.7109375" style="1" customWidth="1"/>
    <col min="7878" max="7878" width="13.7109375" style="1" customWidth="1"/>
    <col min="7879" max="7879" width="38.7109375" style="1" customWidth="1"/>
    <col min="7880" max="7880" width="3" style="1" bestFit="1" customWidth="1"/>
    <col min="7881" max="7881" width="32.28515625" style="1" customWidth="1"/>
    <col min="7882" max="7882" width="46.28515625" style="1" customWidth="1"/>
    <col min="7883" max="7883" width="19" style="1" customWidth="1"/>
    <col min="7884" max="7884" width="0" style="1" hidden="1" customWidth="1"/>
    <col min="7885" max="7885" width="17.7109375" style="1" customWidth="1"/>
    <col min="7886" max="7886" width="0" style="1" hidden="1" customWidth="1"/>
    <col min="7887" max="7887" width="22.28515625" style="1" customWidth="1"/>
    <col min="7888" max="7888" width="5.28515625" style="1" customWidth="1"/>
    <col min="7889" max="7889" width="36.28515625" style="1" customWidth="1"/>
    <col min="7890" max="7890" width="5.7109375" style="1" customWidth="1"/>
    <col min="7891" max="7891" width="0" style="1" hidden="1" customWidth="1"/>
    <col min="7892" max="7892" width="20.7109375" style="1" customWidth="1"/>
    <col min="7893" max="7893" width="4.7109375" style="1" customWidth="1"/>
    <col min="7894" max="7894" width="0" style="1" hidden="1" customWidth="1"/>
    <col min="7895" max="7895" width="24.7109375" style="1" customWidth="1"/>
    <col min="7896" max="7896" width="12.28515625" style="1" customWidth="1"/>
    <col min="7897" max="7897" width="0" style="1" hidden="1" customWidth="1"/>
    <col min="7898" max="7898" width="3.42578125" style="1" customWidth="1"/>
    <col min="7899" max="7899" width="0" style="1" hidden="1" customWidth="1"/>
    <col min="7900" max="7900" width="17.7109375" style="1" customWidth="1"/>
    <col min="7901" max="7901" width="3.42578125" style="1" customWidth="1"/>
    <col min="7902" max="7902" width="0" style="1" hidden="1" customWidth="1"/>
    <col min="7903" max="7903" width="23.7109375" style="1" customWidth="1"/>
    <col min="7904" max="7904" width="10" style="1" customWidth="1"/>
    <col min="7905" max="7905" width="0" style="1" hidden="1" customWidth="1"/>
    <col min="7906" max="7907" width="14.7109375" style="1" customWidth="1"/>
    <col min="7908" max="7908" width="12.7109375" style="1" customWidth="1"/>
    <col min="7909" max="7909" width="3.28515625" style="1" customWidth="1"/>
    <col min="7910" max="7910" width="30.28515625" style="1" customWidth="1"/>
    <col min="7911" max="7911" width="5" style="1" customWidth="1"/>
    <col min="7912" max="7912" width="0" style="1" hidden="1" customWidth="1"/>
    <col min="7913" max="7913" width="14.28515625" style="1" customWidth="1"/>
    <col min="7914" max="7914" width="5.7109375" style="1" customWidth="1"/>
    <col min="7915" max="7915" width="0" style="1" hidden="1" customWidth="1"/>
    <col min="7916" max="7916" width="17.28515625" style="1" customWidth="1"/>
    <col min="7917" max="7917" width="12.7109375" style="1" customWidth="1"/>
    <col min="7918" max="7918" width="0" style="1" hidden="1" customWidth="1"/>
    <col min="7919" max="7919" width="5.28515625" style="1" customWidth="1"/>
    <col min="7920" max="7920" width="0" style="1" hidden="1" customWidth="1"/>
    <col min="7921" max="7921" width="17" style="1" customWidth="1"/>
    <col min="7922" max="7922" width="6.28515625" style="1" customWidth="1"/>
    <col min="7923" max="7923" width="0" style="1" hidden="1" customWidth="1"/>
    <col min="7924" max="7924" width="14.28515625" style="1" customWidth="1"/>
    <col min="7925" max="7925" width="7.5703125" style="1" customWidth="1"/>
    <col min="7926" max="7926" width="0" style="1" hidden="1" customWidth="1"/>
    <col min="7927" max="7928" width="14.28515625" style="1" customWidth="1"/>
    <col min="7929" max="7929" width="20.7109375" style="1" customWidth="1"/>
    <col min="7930" max="7930" width="14.42578125" style="1" customWidth="1"/>
    <col min="7931" max="7931" width="15" style="1" customWidth="1"/>
    <col min="7932" max="7932" width="2.7109375" style="1" customWidth="1"/>
    <col min="7933" max="7933" width="11.7109375" style="1" customWidth="1"/>
    <col min="7934" max="7934" width="11.5703125" style="1" customWidth="1"/>
    <col min="7935" max="7935" width="2.28515625" style="1" customWidth="1"/>
    <col min="7936" max="7936" width="41" style="1" customWidth="1"/>
    <col min="7937" max="7937" width="14.28515625" style="1" customWidth="1"/>
    <col min="7938" max="7939" width="11.5703125" style="1" customWidth="1"/>
    <col min="7940" max="7940" width="21.7109375" style="1" customWidth="1"/>
    <col min="7941" max="8132" width="11.42578125" style="1"/>
    <col min="8133" max="8133" width="21.7109375" style="1" customWidth="1"/>
    <col min="8134" max="8134" width="13.7109375" style="1" customWidth="1"/>
    <col min="8135" max="8135" width="38.7109375" style="1" customWidth="1"/>
    <col min="8136" max="8136" width="3" style="1" bestFit="1" customWidth="1"/>
    <col min="8137" max="8137" width="32.28515625" style="1" customWidth="1"/>
    <col min="8138" max="8138" width="46.28515625" style="1" customWidth="1"/>
    <col min="8139" max="8139" width="19" style="1" customWidth="1"/>
    <col min="8140" max="8140" width="0" style="1" hidden="1" customWidth="1"/>
    <col min="8141" max="8141" width="17.7109375" style="1" customWidth="1"/>
    <col min="8142" max="8142" width="0" style="1" hidden="1" customWidth="1"/>
    <col min="8143" max="8143" width="22.28515625" style="1" customWidth="1"/>
    <col min="8144" max="8144" width="5.28515625" style="1" customWidth="1"/>
    <col min="8145" max="8145" width="36.28515625" style="1" customWidth="1"/>
    <col min="8146" max="8146" width="5.7109375" style="1" customWidth="1"/>
    <col min="8147" max="8147" width="0" style="1" hidden="1" customWidth="1"/>
    <col min="8148" max="8148" width="20.7109375" style="1" customWidth="1"/>
    <col min="8149" max="8149" width="4.7109375" style="1" customWidth="1"/>
    <col min="8150" max="8150" width="0" style="1" hidden="1" customWidth="1"/>
    <col min="8151" max="8151" width="24.7109375" style="1" customWidth="1"/>
    <col min="8152" max="8152" width="12.28515625" style="1" customWidth="1"/>
    <col min="8153" max="8153" width="0" style="1" hidden="1" customWidth="1"/>
    <col min="8154" max="8154" width="3.42578125" style="1" customWidth="1"/>
    <col min="8155" max="8155" width="0" style="1" hidden="1" customWidth="1"/>
    <col min="8156" max="8156" width="17.7109375" style="1" customWidth="1"/>
    <col min="8157" max="8157" width="3.42578125" style="1" customWidth="1"/>
    <col min="8158" max="8158" width="0" style="1" hidden="1" customWidth="1"/>
    <col min="8159" max="8159" width="23.7109375" style="1" customWidth="1"/>
    <col min="8160" max="8160" width="10" style="1" customWidth="1"/>
    <col min="8161" max="8161" width="0" style="1" hidden="1" customWidth="1"/>
    <col min="8162" max="8163" width="14.7109375" style="1" customWidth="1"/>
    <col min="8164" max="8164" width="12.7109375" style="1" customWidth="1"/>
    <col min="8165" max="8165" width="3.28515625" style="1" customWidth="1"/>
    <col min="8166" max="8166" width="30.28515625" style="1" customWidth="1"/>
    <col min="8167" max="8167" width="5" style="1" customWidth="1"/>
    <col min="8168" max="8168" width="0" style="1" hidden="1" customWidth="1"/>
    <col min="8169" max="8169" width="14.28515625" style="1" customWidth="1"/>
    <col min="8170" max="8170" width="5.7109375" style="1" customWidth="1"/>
    <col min="8171" max="8171" width="0" style="1" hidden="1" customWidth="1"/>
    <col min="8172" max="8172" width="17.28515625" style="1" customWidth="1"/>
    <col min="8173" max="8173" width="12.7109375" style="1" customWidth="1"/>
    <col min="8174" max="8174" width="0" style="1" hidden="1" customWidth="1"/>
    <col min="8175" max="8175" width="5.28515625" style="1" customWidth="1"/>
    <col min="8176" max="8176" width="0" style="1" hidden="1" customWidth="1"/>
    <col min="8177" max="8177" width="17" style="1" customWidth="1"/>
    <col min="8178" max="8178" width="6.28515625" style="1" customWidth="1"/>
    <col min="8179" max="8179" width="0" style="1" hidden="1" customWidth="1"/>
    <col min="8180" max="8180" width="14.28515625" style="1" customWidth="1"/>
    <col min="8181" max="8181" width="7.5703125" style="1" customWidth="1"/>
    <col min="8182" max="8182" width="0" style="1" hidden="1" customWidth="1"/>
    <col min="8183" max="8184" width="14.28515625" style="1" customWidth="1"/>
    <col min="8185" max="8185" width="20.7109375" style="1" customWidth="1"/>
    <col min="8186" max="8186" width="14.42578125" style="1" customWidth="1"/>
    <col min="8187" max="8187" width="15" style="1" customWidth="1"/>
    <col min="8188" max="8188" width="2.7109375" style="1" customWidth="1"/>
    <col min="8189" max="8189" width="11.7109375" style="1" customWidth="1"/>
    <col min="8190" max="8190" width="11.5703125" style="1" customWidth="1"/>
    <col min="8191" max="8191" width="2.28515625" style="1" customWidth="1"/>
    <col min="8192" max="8192" width="41" style="1" customWidth="1"/>
    <col min="8193" max="8193" width="14.28515625" style="1" customWidth="1"/>
    <col min="8194" max="8195" width="11.5703125" style="1" customWidth="1"/>
    <col min="8196" max="8196" width="21.7109375" style="1" customWidth="1"/>
    <col min="8197" max="8388" width="11.42578125" style="1"/>
    <col min="8389" max="8389" width="21.7109375" style="1" customWidth="1"/>
    <col min="8390" max="8390" width="13.7109375" style="1" customWidth="1"/>
    <col min="8391" max="8391" width="38.7109375" style="1" customWidth="1"/>
    <col min="8392" max="8392" width="3" style="1" bestFit="1" customWidth="1"/>
    <col min="8393" max="8393" width="32.28515625" style="1" customWidth="1"/>
    <col min="8394" max="8394" width="46.28515625" style="1" customWidth="1"/>
    <col min="8395" max="8395" width="19" style="1" customWidth="1"/>
    <col min="8396" max="8396" width="0" style="1" hidden="1" customWidth="1"/>
    <col min="8397" max="8397" width="17.7109375" style="1" customWidth="1"/>
    <col min="8398" max="8398" width="0" style="1" hidden="1" customWidth="1"/>
    <col min="8399" max="8399" width="22.28515625" style="1" customWidth="1"/>
    <col min="8400" max="8400" width="5.28515625" style="1" customWidth="1"/>
    <col min="8401" max="8401" width="36.28515625" style="1" customWidth="1"/>
    <col min="8402" max="8402" width="5.7109375" style="1" customWidth="1"/>
    <col min="8403" max="8403" width="0" style="1" hidden="1" customWidth="1"/>
    <col min="8404" max="8404" width="20.7109375" style="1" customWidth="1"/>
    <col min="8405" max="8405" width="4.7109375" style="1" customWidth="1"/>
    <col min="8406" max="8406" width="0" style="1" hidden="1" customWidth="1"/>
    <col min="8407" max="8407" width="24.7109375" style="1" customWidth="1"/>
    <col min="8408" max="8408" width="12.28515625" style="1" customWidth="1"/>
    <col min="8409" max="8409" width="0" style="1" hidden="1" customWidth="1"/>
    <col min="8410" max="8410" width="3.42578125" style="1" customWidth="1"/>
    <col min="8411" max="8411" width="0" style="1" hidden="1" customWidth="1"/>
    <col min="8412" max="8412" width="17.7109375" style="1" customWidth="1"/>
    <col min="8413" max="8413" width="3.42578125" style="1" customWidth="1"/>
    <col min="8414" max="8414" width="0" style="1" hidden="1" customWidth="1"/>
    <col min="8415" max="8415" width="23.7109375" style="1" customWidth="1"/>
    <col min="8416" max="8416" width="10" style="1" customWidth="1"/>
    <col min="8417" max="8417" width="0" style="1" hidden="1" customWidth="1"/>
    <col min="8418" max="8419" width="14.7109375" style="1" customWidth="1"/>
    <col min="8420" max="8420" width="12.7109375" style="1" customWidth="1"/>
    <col min="8421" max="8421" width="3.28515625" style="1" customWidth="1"/>
    <col min="8422" max="8422" width="30.28515625" style="1" customWidth="1"/>
    <col min="8423" max="8423" width="5" style="1" customWidth="1"/>
    <col min="8424" max="8424" width="0" style="1" hidden="1" customWidth="1"/>
    <col min="8425" max="8425" width="14.28515625" style="1" customWidth="1"/>
    <col min="8426" max="8426" width="5.7109375" style="1" customWidth="1"/>
    <col min="8427" max="8427" width="0" style="1" hidden="1" customWidth="1"/>
    <col min="8428" max="8428" width="17.28515625" style="1" customWidth="1"/>
    <col min="8429" max="8429" width="12.7109375" style="1" customWidth="1"/>
    <col min="8430" max="8430" width="0" style="1" hidden="1" customWidth="1"/>
    <col min="8431" max="8431" width="5.28515625" style="1" customWidth="1"/>
    <col min="8432" max="8432" width="0" style="1" hidden="1" customWidth="1"/>
    <col min="8433" max="8433" width="17" style="1" customWidth="1"/>
    <col min="8434" max="8434" width="6.28515625" style="1" customWidth="1"/>
    <col min="8435" max="8435" width="0" style="1" hidden="1" customWidth="1"/>
    <col min="8436" max="8436" width="14.28515625" style="1" customWidth="1"/>
    <col min="8437" max="8437" width="7.5703125" style="1" customWidth="1"/>
    <col min="8438" max="8438" width="0" style="1" hidden="1" customWidth="1"/>
    <col min="8439" max="8440" width="14.28515625" style="1" customWidth="1"/>
    <col min="8441" max="8441" width="20.7109375" style="1" customWidth="1"/>
    <col min="8442" max="8442" width="14.42578125" style="1" customWidth="1"/>
    <col min="8443" max="8443" width="15" style="1" customWidth="1"/>
    <col min="8444" max="8444" width="2.7109375" style="1" customWidth="1"/>
    <col min="8445" max="8445" width="11.7109375" style="1" customWidth="1"/>
    <col min="8446" max="8446" width="11.5703125" style="1" customWidth="1"/>
    <col min="8447" max="8447" width="2.28515625" style="1" customWidth="1"/>
    <col min="8448" max="8448" width="41" style="1" customWidth="1"/>
    <col min="8449" max="8449" width="14.28515625" style="1" customWidth="1"/>
    <col min="8450" max="8451" width="11.5703125" style="1" customWidth="1"/>
    <col min="8452" max="8452" width="21.7109375" style="1" customWidth="1"/>
    <col min="8453" max="8644" width="11.42578125" style="1"/>
    <col min="8645" max="8645" width="21.7109375" style="1" customWidth="1"/>
    <col min="8646" max="8646" width="13.7109375" style="1" customWidth="1"/>
    <col min="8647" max="8647" width="38.7109375" style="1" customWidth="1"/>
    <col min="8648" max="8648" width="3" style="1" bestFit="1" customWidth="1"/>
    <col min="8649" max="8649" width="32.28515625" style="1" customWidth="1"/>
    <col min="8650" max="8650" width="46.28515625" style="1" customWidth="1"/>
    <col min="8651" max="8651" width="19" style="1" customWidth="1"/>
    <col min="8652" max="8652" width="0" style="1" hidden="1" customWidth="1"/>
    <col min="8653" max="8653" width="17.7109375" style="1" customWidth="1"/>
    <col min="8654" max="8654" width="0" style="1" hidden="1" customWidth="1"/>
    <col min="8655" max="8655" width="22.28515625" style="1" customWidth="1"/>
    <col min="8656" max="8656" width="5.28515625" style="1" customWidth="1"/>
    <col min="8657" max="8657" width="36.28515625" style="1" customWidth="1"/>
    <col min="8658" max="8658" width="5.7109375" style="1" customWidth="1"/>
    <col min="8659" max="8659" width="0" style="1" hidden="1" customWidth="1"/>
    <col min="8660" max="8660" width="20.7109375" style="1" customWidth="1"/>
    <col min="8661" max="8661" width="4.7109375" style="1" customWidth="1"/>
    <col min="8662" max="8662" width="0" style="1" hidden="1" customWidth="1"/>
    <col min="8663" max="8663" width="24.7109375" style="1" customWidth="1"/>
    <col min="8664" max="8664" width="12.28515625" style="1" customWidth="1"/>
    <col min="8665" max="8665" width="0" style="1" hidden="1" customWidth="1"/>
    <col min="8666" max="8666" width="3.42578125" style="1" customWidth="1"/>
    <col min="8667" max="8667" width="0" style="1" hidden="1" customWidth="1"/>
    <col min="8668" max="8668" width="17.7109375" style="1" customWidth="1"/>
    <col min="8669" max="8669" width="3.42578125" style="1" customWidth="1"/>
    <col min="8670" max="8670" width="0" style="1" hidden="1" customWidth="1"/>
    <col min="8671" max="8671" width="23.7109375" style="1" customWidth="1"/>
    <col min="8672" max="8672" width="10" style="1" customWidth="1"/>
    <col min="8673" max="8673" width="0" style="1" hidden="1" customWidth="1"/>
    <col min="8674" max="8675" width="14.7109375" style="1" customWidth="1"/>
    <col min="8676" max="8676" width="12.7109375" style="1" customWidth="1"/>
    <col min="8677" max="8677" width="3.28515625" style="1" customWidth="1"/>
    <col min="8678" max="8678" width="30.28515625" style="1" customWidth="1"/>
    <col min="8679" max="8679" width="5" style="1" customWidth="1"/>
    <col min="8680" max="8680" width="0" style="1" hidden="1" customWidth="1"/>
    <col min="8681" max="8681" width="14.28515625" style="1" customWidth="1"/>
    <col min="8682" max="8682" width="5.7109375" style="1" customWidth="1"/>
    <col min="8683" max="8683" width="0" style="1" hidden="1" customWidth="1"/>
    <col min="8684" max="8684" width="17.28515625" style="1" customWidth="1"/>
    <col min="8685" max="8685" width="12.7109375" style="1" customWidth="1"/>
    <col min="8686" max="8686" width="0" style="1" hidden="1" customWidth="1"/>
    <col min="8687" max="8687" width="5.28515625" style="1" customWidth="1"/>
    <col min="8688" max="8688" width="0" style="1" hidden="1" customWidth="1"/>
    <col min="8689" max="8689" width="17" style="1" customWidth="1"/>
    <col min="8690" max="8690" width="6.28515625" style="1" customWidth="1"/>
    <col min="8691" max="8691" width="0" style="1" hidden="1" customWidth="1"/>
    <col min="8692" max="8692" width="14.28515625" style="1" customWidth="1"/>
    <col min="8693" max="8693" width="7.5703125" style="1" customWidth="1"/>
    <col min="8694" max="8694" width="0" style="1" hidden="1" customWidth="1"/>
    <col min="8695" max="8696" width="14.28515625" style="1" customWidth="1"/>
    <col min="8697" max="8697" width="20.7109375" style="1" customWidth="1"/>
    <col min="8698" max="8698" width="14.42578125" style="1" customWidth="1"/>
    <col min="8699" max="8699" width="15" style="1" customWidth="1"/>
    <col min="8700" max="8700" width="2.7109375" style="1" customWidth="1"/>
    <col min="8701" max="8701" width="11.7109375" style="1" customWidth="1"/>
    <col min="8702" max="8702" width="11.5703125" style="1" customWidth="1"/>
    <col min="8703" max="8703" width="2.28515625" style="1" customWidth="1"/>
    <col min="8704" max="8704" width="41" style="1" customWidth="1"/>
    <col min="8705" max="8705" width="14.28515625" style="1" customWidth="1"/>
    <col min="8706" max="8707" width="11.5703125" style="1" customWidth="1"/>
    <col min="8708" max="8708" width="21.7109375" style="1" customWidth="1"/>
    <col min="8709" max="8900" width="11.42578125" style="1"/>
    <col min="8901" max="8901" width="21.7109375" style="1" customWidth="1"/>
    <col min="8902" max="8902" width="13.7109375" style="1" customWidth="1"/>
    <col min="8903" max="8903" width="38.7109375" style="1" customWidth="1"/>
    <col min="8904" max="8904" width="3" style="1" bestFit="1" customWidth="1"/>
    <col min="8905" max="8905" width="32.28515625" style="1" customWidth="1"/>
    <col min="8906" max="8906" width="46.28515625" style="1" customWidth="1"/>
    <col min="8907" max="8907" width="19" style="1" customWidth="1"/>
    <col min="8908" max="8908" width="0" style="1" hidden="1" customWidth="1"/>
    <col min="8909" max="8909" width="17.7109375" style="1" customWidth="1"/>
    <col min="8910" max="8910" width="0" style="1" hidden="1" customWidth="1"/>
    <col min="8911" max="8911" width="22.28515625" style="1" customWidth="1"/>
    <col min="8912" max="8912" width="5.28515625" style="1" customWidth="1"/>
    <col min="8913" max="8913" width="36.28515625" style="1" customWidth="1"/>
    <col min="8914" max="8914" width="5.7109375" style="1" customWidth="1"/>
    <col min="8915" max="8915" width="0" style="1" hidden="1" customWidth="1"/>
    <col min="8916" max="8916" width="20.7109375" style="1" customWidth="1"/>
    <col min="8917" max="8917" width="4.7109375" style="1" customWidth="1"/>
    <col min="8918" max="8918" width="0" style="1" hidden="1" customWidth="1"/>
    <col min="8919" max="8919" width="24.7109375" style="1" customWidth="1"/>
    <col min="8920" max="8920" width="12.28515625" style="1" customWidth="1"/>
    <col min="8921" max="8921" width="0" style="1" hidden="1" customWidth="1"/>
    <col min="8922" max="8922" width="3.42578125" style="1" customWidth="1"/>
    <col min="8923" max="8923" width="0" style="1" hidden="1" customWidth="1"/>
    <col min="8924" max="8924" width="17.7109375" style="1" customWidth="1"/>
    <col min="8925" max="8925" width="3.42578125" style="1" customWidth="1"/>
    <col min="8926" max="8926" width="0" style="1" hidden="1" customWidth="1"/>
    <col min="8927" max="8927" width="23.7109375" style="1" customWidth="1"/>
    <col min="8928" max="8928" width="10" style="1" customWidth="1"/>
    <col min="8929" max="8929" width="0" style="1" hidden="1" customWidth="1"/>
    <col min="8930" max="8931" width="14.7109375" style="1" customWidth="1"/>
    <col min="8932" max="8932" width="12.7109375" style="1" customWidth="1"/>
    <col min="8933" max="8933" width="3.28515625" style="1" customWidth="1"/>
    <col min="8934" max="8934" width="30.28515625" style="1" customWidth="1"/>
    <col min="8935" max="8935" width="5" style="1" customWidth="1"/>
    <col min="8936" max="8936" width="0" style="1" hidden="1" customWidth="1"/>
    <col min="8937" max="8937" width="14.28515625" style="1" customWidth="1"/>
    <col min="8938" max="8938" width="5.7109375" style="1" customWidth="1"/>
    <col min="8939" max="8939" width="0" style="1" hidden="1" customWidth="1"/>
    <col min="8940" max="8940" width="17.28515625" style="1" customWidth="1"/>
    <col min="8941" max="8941" width="12.7109375" style="1" customWidth="1"/>
    <col min="8942" max="8942" width="0" style="1" hidden="1" customWidth="1"/>
    <col min="8943" max="8943" width="5.28515625" style="1" customWidth="1"/>
    <col min="8944" max="8944" width="0" style="1" hidden="1" customWidth="1"/>
    <col min="8945" max="8945" width="17" style="1" customWidth="1"/>
    <col min="8946" max="8946" width="6.28515625" style="1" customWidth="1"/>
    <col min="8947" max="8947" width="0" style="1" hidden="1" customWidth="1"/>
    <col min="8948" max="8948" width="14.28515625" style="1" customWidth="1"/>
    <col min="8949" max="8949" width="7.5703125" style="1" customWidth="1"/>
    <col min="8950" max="8950" width="0" style="1" hidden="1" customWidth="1"/>
    <col min="8951" max="8952" width="14.28515625" style="1" customWidth="1"/>
    <col min="8953" max="8953" width="20.7109375" style="1" customWidth="1"/>
    <col min="8954" max="8954" width="14.42578125" style="1" customWidth="1"/>
    <col min="8955" max="8955" width="15" style="1" customWidth="1"/>
    <col min="8956" max="8956" width="2.7109375" style="1" customWidth="1"/>
    <col min="8957" max="8957" width="11.7109375" style="1" customWidth="1"/>
    <col min="8958" max="8958" width="11.5703125" style="1" customWidth="1"/>
    <col min="8959" max="8959" width="2.28515625" style="1" customWidth="1"/>
    <col min="8960" max="8960" width="41" style="1" customWidth="1"/>
    <col min="8961" max="8961" width="14.28515625" style="1" customWidth="1"/>
    <col min="8962" max="8963" width="11.5703125" style="1" customWidth="1"/>
    <col min="8964" max="8964" width="21.7109375" style="1" customWidth="1"/>
    <col min="8965" max="9156" width="11.42578125" style="1"/>
    <col min="9157" max="9157" width="21.7109375" style="1" customWidth="1"/>
    <col min="9158" max="9158" width="13.7109375" style="1" customWidth="1"/>
    <col min="9159" max="9159" width="38.7109375" style="1" customWidth="1"/>
    <col min="9160" max="9160" width="3" style="1" bestFit="1" customWidth="1"/>
    <col min="9161" max="9161" width="32.28515625" style="1" customWidth="1"/>
    <col min="9162" max="9162" width="46.28515625" style="1" customWidth="1"/>
    <col min="9163" max="9163" width="19" style="1" customWidth="1"/>
    <col min="9164" max="9164" width="0" style="1" hidden="1" customWidth="1"/>
    <col min="9165" max="9165" width="17.7109375" style="1" customWidth="1"/>
    <col min="9166" max="9166" width="0" style="1" hidden="1" customWidth="1"/>
    <col min="9167" max="9167" width="22.28515625" style="1" customWidth="1"/>
    <col min="9168" max="9168" width="5.28515625" style="1" customWidth="1"/>
    <col min="9169" max="9169" width="36.28515625" style="1" customWidth="1"/>
    <col min="9170" max="9170" width="5.7109375" style="1" customWidth="1"/>
    <col min="9171" max="9171" width="0" style="1" hidden="1" customWidth="1"/>
    <col min="9172" max="9172" width="20.7109375" style="1" customWidth="1"/>
    <col min="9173" max="9173" width="4.7109375" style="1" customWidth="1"/>
    <col min="9174" max="9174" width="0" style="1" hidden="1" customWidth="1"/>
    <col min="9175" max="9175" width="24.7109375" style="1" customWidth="1"/>
    <col min="9176" max="9176" width="12.28515625" style="1" customWidth="1"/>
    <col min="9177" max="9177" width="0" style="1" hidden="1" customWidth="1"/>
    <col min="9178" max="9178" width="3.42578125" style="1" customWidth="1"/>
    <col min="9179" max="9179" width="0" style="1" hidden="1" customWidth="1"/>
    <col min="9180" max="9180" width="17.7109375" style="1" customWidth="1"/>
    <col min="9181" max="9181" width="3.42578125" style="1" customWidth="1"/>
    <col min="9182" max="9182" width="0" style="1" hidden="1" customWidth="1"/>
    <col min="9183" max="9183" width="23.7109375" style="1" customWidth="1"/>
    <col min="9184" max="9184" width="10" style="1" customWidth="1"/>
    <col min="9185" max="9185" width="0" style="1" hidden="1" customWidth="1"/>
    <col min="9186" max="9187" width="14.7109375" style="1" customWidth="1"/>
    <col min="9188" max="9188" width="12.7109375" style="1" customWidth="1"/>
    <col min="9189" max="9189" width="3.28515625" style="1" customWidth="1"/>
    <col min="9190" max="9190" width="30.28515625" style="1" customWidth="1"/>
    <col min="9191" max="9191" width="5" style="1" customWidth="1"/>
    <col min="9192" max="9192" width="0" style="1" hidden="1" customWidth="1"/>
    <col min="9193" max="9193" width="14.28515625" style="1" customWidth="1"/>
    <col min="9194" max="9194" width="5.7109375" style="1" customWidth="1"/>
    <col min="9195" max="9195" width="0" style="1" hidden="1" customWidth="1"/>
    <col min="9196" max="9196" width="17.28515625" style="1" customWidth="1"/>
    <col min="9197" max="9197" width="12.7109375" style="1" customWidth="1"/>
    <col min="9198" max="9198" width="0" style="1" hidden="1" customWidth="1"/>
    <col min="9199" max="9199" width="5.28515625" style="1" customWidth="1"/>
    <col min="9200" max="9200" width="0" style="1" hidden="1" customWidth="1"/>
    <col min="9201" max="9201" width="17" style="1" customWidth="1"/>
    <col min="9202" max="9202" width="6.28515625" style="1" customWidth="1"/>
    <col min="9203" max="9203" width="0" style="1" hidden="1" customWidth="1"/>
    <col min="9204" max="9204" width="14.28515625" style="1" customWidth="1"/>
    <col min="9205" max="9205" width="7.5703125" style="1" customWidth="1"/>
    <col min="9206" max="9206" width="0" style="1" hidden="1" customWidth="1"/>
    <col min="9207" max="9208" width="14.28515625" style="1" customWidth="1"/>
    <col min="9209" max="9209" width="20.7109375" style="1" customWidth="1"/>
    <col min="9210" max="9210" width="14.42578125" style="1" customWidth="1"/>
    <col min="9211" max="9211" width="15" style="1" customWidth="1"/>
    <col min="9212" max="9212" width="2.7109375" style="1" customWidth="1"/>
    <col min="9213" max="9213" width="11.7109375" style="1" customWidth="1"/>
    <col min="9214" max="9214" width="11.5703125" style="1" customWidth="1"/>
    <col min="9215" max="9215" width="2.28515625" style="1" customWidth="1"/>
    <col min="9216" max="9216" width="41" style="1" customWidth="1"/>
    <col min="9217" max="9217" width="14.28515625" style="1" customWidth="1"/>
    <col min="9218" max="9219" width="11.5703125" style="1" customWidth="1"/>
    <col min="9220" max="9220" width="21.7109375" style="1" customWidth="1"/>
    <col min="9221" max="9412" width="11.42578125" style="1"/>
    <col min="9413" max="9413" width="21.7109375" style="1" customWidth="1"/>
    <col min="9414" max="9414" width="13.7109375" style="1" customWidth="1"/>
    <col min="9415" max="9415" width="38.7109375" style="1" customWidth="1"/>
    <col min="9416" max="9416" width="3" style="1" bestFit="1" customWidth="1"/>
    <col min="9417" max="9417" width="32.28515625" style="1" customWidth="1"/>
    <col min="9418" max="9418" width="46.28515625" style="1" customWidth="1"/>
    <col min="9419" max="9419" width="19" style="1" customWidth="1"/>
    <col min="9420" max="9420" width="0" style="1" hidden="1" customWidth="1"/>
    <col min="9421" max="9421" width="17.7109375" style="1" customWidth="1"/>
    <col min="9422" max="9422" width="0" style="1" hidden="1" customWidth="1"/>
    <col min="9423" max="9423" width="22.28515625" style="1" customWidth="1"/>
    <col min="9424" max="9424" width="5.28515625" style="1" customWidth="1"/>
    <col min="9425" max="9425" width="36.28515625" style="1" customWidth="1"/>
    <col min="9426" max="9426" width="5.7109375" style="1" customWidth="1"/>
    <col min="9427" max="9427" width="0" style="1" hidden="1" customWidth="1"/>
    <col min="9428" max="9428" width="20.7109375" style="1" customWidth="1"/>
    <col min="9429" max="9429" width="4.7109375" style="1" customWidth="1"/>
    <col min="9430" max="9430" width="0" style="1" hidden="1" customWidth="1"/>
    <col min="9431" max="9431" width="24.7109375" style="1" customWidth="1"/>
    <col min="9432" max="9432" width="12.28515625" style="1" customWidth="1"/>
    <col min="9433" max="9433" width="0" style="1" hidden="1" customWidth="1"/>
    <col min="9434" max="9434" width="3.42578125" style="1" customWidth="1"/>
    <col min="9435" max="9435" width="0" style="1" hidden="1" customWidth="1"/>
    <col min="9436" max="9436" width="17.7109375" style="1" customWidth="1"/>
    <col min="9437" max="9437" width="3.42578125" style="1" customWidth="1"/>
    <col min="9438" max="9438" width="0" style="1" hidden="1" customWidth="1"/>
    <col min="9439" max="9439" width="23.7109375" style="1" customWidth="1"/>
    <col min="9440" max="9440" width="10" style="1" customWidth="1"/>
    <col min="9441" max="9441" width="0" style="1" hidden="1" customWidth="1"/>
    <col min="9442" max="9443" width="14.7109375" style="1" customWidth="1"/>
    <col min="9444" max="9444" width="12.7109375" style="1" customWidth="1"/>
    <col min="9445" max="9445" width="3.28515625" style="1" customWidth="1"/>
    <col min="9446" max="9446" width="30.28515625" style="1" customWidth="1"/>
    <col min="9447" max="9447" width="5" style="1" customWidth="1"/>
    <col min="9448" max="9448" width="0" style="1" hidden="1" customWidth="1"/>
    <col min="9449" max="9449" width="14.28515625" style="1" customWidth="1"/>
    <col min="9450" max="9450" width="5.7109375" style="1" customWidth="1"/>
    <col min="9451" max="9451" width="0" style="1" hidden="1" customWidth="1"/>
    <col min="9452" max="9452" width="17.28515625" style="1" customWidth="1"/>
    <col min="9453" max="9453" width="12.7109375" style="1" customWidth="1"/>
    <col min="9454" max="9454" width="0" style="1" hidden="1" customWidth="1"/>
    <col min="9455" max="9455" width="5.28515625" style="1" customWidth="1"/>
    <col min="9456" max="9456" width="0" style="1" hidden="1" customWidth="1"/>
    <col min="9457" max="9457" width="17" style="1" customWidth="1"/>
    <col min="9458" max="9458" width="6.28515625" style="1" customWidth="1"/>
    <col min="9459" max="9459" width="0" style="1" hidden="1" customWidth="1"/>
    <col min="9460" max="9460" width="14.28515625" style="1" customWidth="1"/>
    <col min="9461" max="9461" width="7.5703125" style="1" customWidth="1"/>
    <col min="9462" max="9462" width="0" style="1" hidden="1" customWidth="1"/>
    <col min="9463" max="9464" width="14.28515625" style="1" customWidth="1"/>
    <col min="9465" max="9465" width="20.7109375" style="1" customWidth="1"/>
    <col min="9466" max="9466" width="14.42578125" style="1" customWidth="1"/>
    <col min="9467" max="9467" width="15" style="1" customWidth="1"/>
    <col min="9468" max="9468" width="2.7109375" style="1" customWidth="1"/>
    <col min="9469" max="9469" width="11.7109375" style="1" customWidth="1"/>
    <col min="9470" max="9470" width="11.5703125" style="1" customWidth="1"/>
    <col min="9471" max="9471" width="2.28515625" style="1" customWidth="1"/>
    <col min="9472" max="9472" width="41" style="1" customWidth="1"/>
    <col min="9473" max="9473" width="14.28515625" style="1" customWidth="1"/>
    <col min="9474" max="9475" width="11.5703125" style="1" customWidth="1"/>
    <col min="9476" max="9476" width="21.7109375" style="1" customWidth="1"/>
    <col min="9477" max="9668" width="11.42578125" style="1"/>
    <col min="9669" max="9669" width="21.7109375" style="1" customWidth="1"/>
    <col min="9670" max="9670" width="13.7109375" style="1" customWidth="1"/>
    <col min="9671" max="9671" width="38.7109375" style="1" customWidth="1"/>
    <col min="9672" max="9672" width="3" style="1" bestFit="1" customWidth="1"/>
    <col min="9673" max="9673" width="32.28515625" style="1" customWidth="1"/>
    <col min="9674" max="9674" width="46.28515625" style="1" customWidth="1"/>
    <col min="9675" max="9675" width="19" style="1" customWidth="1"/>
    <col min="9676" max="9676" width="0" style="1" hidden="1" customWidth="1"/>
    <col min="9677" max="9677" width="17.7109375" style="1" customWidth="1"/>
    <col min="9678" max="9678" width="0" style="1" hidden="1" customWidth="1"/>
    <col min="9679" max="9679" width="22.28515625" style="1" customWidth="1"/>
    <col min="9680" max="9680" width="5.28515625" style="1" customWidth="1"/>
    <col min="9681" max="9681" width="36.28515625" style="1" customWidth="1"/>
    <col min="9682" max="9682" width="5.7109375" style="1" customWidth="1"/>
    <col min="9683" max="9683" width="0" style="1" hidden="1" customWidth="1"/>
    <col min="9684" max="9684" width="20.7109375" style="1" customWidth="1"/>
    <col min="9685" max="9685" width="4.7109375" style="1" customWidth="1"/>
    <col min="9686" max="9686" width="0" style="1" hidden="1" customWidth="1"/>
    <col min="9687" max="9687" width="24.7109375" style="1" customWidth="1"/>
    <col min="9688" max="9688" width="12.28515625" style="1" customWidth="1"/>
    <col min="9689" max="9689" width="0" style="1" hidden="1" customWidth="1"/>
    <col min="9690" max="9690" width="3.42578125" style="1" customWidth="1"/>
    <col min="9691" max="9691" width="0" style="1" hidden="1" customWidth="1"/>
    <col min="9692" max="9692" width="17.7109375" style="1" customWidth="1"/>
    <col min="9693" max="9693" width="3.42578125" style="1" customWidth="1"/>
    <col min="9694" max="9694" width="0" style="1" hidden="1" customWidth="1"/>
    <col min="9695" max="9695" width="23.7109375" style="1" customWidth="1"/>
    <col min="9696" max="9696" width="10" style="1" customWidth="1"/>
    <col min="9697" max="9697" width="0" style="1" hidden="1" customWidth="1"/>
    <col min="9698" max="9699" width="14.7109375" style="1" customWidth="1"/>
    <col min="9700" max="9700" width="12.7109375" style="1" customWidth="1"/>
    <col min="9701" max="9701" width="3.28515625" style="1" customWidth="1"/>
    <col min="9702" max="9702" width="30.28515625" style="1" customWidth="1"/>
    <col min="9703" max="9703" width="5" style="1" customWidth="1"/>
    <col min="9704" max="9704" width="0" style="1" hidden="1" customWidth="1"/>
    <col min="9705" max="9705" width="14.28515625" style="1" customWidth="1"/>
    <col min="9706" max="9706" width="5.7109375" style="1" customWidth="1"/>
    <col min="9707" max="9707" width="0" style="1" hidden="1" customWidth="1"/>
    <col min="9708" max="9708" width="17.28515625" style="1" customWidth="1"/>
    <col min="9709" max="9709" width="12.7109375" style="1" customWidth="1"/>
    <col min="9710" max="9710" width="0" style="1" hidden="1" customWidth="1"/>
    <col min="9711" max="9711" width="5.28515625" style="1" customWidth="1"/>
    <col min="9712" max="9712" width="0" style="1" hidden="1" customWidth="1"/>
    <col min="9713" max="9713" width="17" style="1" customWidth="1"/>
    <col min="9714" max="9714" width="6.28515625" style="1" customWidth="1"/>
    <col min="9715" max="9715" width="0" style="1" hidden="1" customWidth="1"/>
    <col min="9716" max="9716" width="14.28515625" style="1" customWidth="1"/>
    <col min="9717" max="9717" width="7.5703125" style="1" customWidth="1"/>
    <col min="9718" max="9718" width="0" style="1" hidden="1" customWidth="1"/>
    <col min="9719" max="9720" width="14.28515625" style="1" customWidth="1"/>
    <col min="9721" max="9721" width="20.7109375" style="1" customWidth="1"/>
    <col min="9722" max="9722" width="14.42578125" style="1" customWidth="1"/>
    <col min="9723" max="9723" width="15" style="1" customWidth="1"/>
    <col min="9724" max="9724" width="2.7109375" style="1" customWidth="1"/>
    <col min="9725" max="9725" width="11.7109375" style="1" customWidth="1"/>
    <col min="9726" max="9726" width="11.5703125" style="1" customWidth="1"/>
    <col min="9727" max="9727" width="2.28515625" style="1" customWidth="1"/>
    <col min="9728" max="9728" width="41" style="1" customWidth="1"/>
    <col min="9729" max="9729" width="14.28515625" style="1" customWidth="1"/>
    <col min="9730" max="9731" width="11.5703125" style="1" customWidth="1"/>
    <col min="9732" max="9732" width="21.7109375" style="1" customWidth="1"/>
    <col min="9733" max="9924" width="11.42578125" style="1"/>
    <col min="9925" max="9925" width="21.7109375" style="1" customWidth="1"/>
    <col min="9926" max="9926" width="13.7109375" style="1" customWidth="1"/>
    <col min="9927" max="9927" width="38.7109375" style="1" customWidth="1"/>
    <col min="9928" max="9928" width="3" style="1" bestFit="1" customWidth="1"/>
    <col min="9929" max="9929" width="32.28515625" style="1" customWidth="1"/>
    <col min="9930" max="9930" width="46.28515625" style="1" customWidth="1"/>
    <col min="9931" max="9931" width="19" style="1" customWidth="1"/>
    <col min="9932" max="9932" width="0" style="1" hidden="1" customWidth="1"/>
    <col min="9933" max="9933" width="17.7109375" style="1" customWidth="1"/>
    <col min="9934" max="9934" width="0" style="1" hidden="1" customWidth="1"/>
    <col min="9935" max="9935" width="22.28515625" style="1" customWidth="1"/>
    <col min="9936" max="9936" width="5.28515625" style="1" customWidth="1"/>
    <col min="9937" max="9937" width="36.28515625" style="1" customWidth="1"/>
    <col min="9938" max="9938" width="5.7109375" style="1" customWidth="1"/>
    <col min="9939" max="9939" width="0" style="1" hidden="1" customWidth="1"/>
    <col min="9940" max="9940" width="20.7109375" style="1" customWidth="1"/>
    <col min="9941" max="9941" width="4.7109375" style="1" customWidth="1"/>
    <col min="9942" max="9942" width="0" style="1" hidden="1" customWidth="1"/>
    <col min="9943" max="9943" width="24.7109375" style="1" customWidth="1"/>
    <col min="9944" max="9944" width="12.28515625" style="1" customWidth="1"/>
    <col min="9945" max="9945" width="0" style="1" hidden="1" customWidth="1"/>
    <col min="9946" max="9946" width="3.42578125" style="1" customWidth="1"/>
    <col min="9947" max="9947" width="0" style="1" hidden="1" customWidth="1"/>
    <col min="9948" max="9948" width="17.7109375" style="1" customWidth="1"/>
    <col min="9949" max="9949" width="3.42578125" style="1" customWidth="1"/>
    <col min="9950" max="9950" width="0" style="1" hidden="1" customWidth="1"/>
    <col min="9951" max="9951" width="23.7109375" style="1" customWidth="1"/>
    <col min="9952" max="9952" width="10" style="1" customWidth="1"/>
    <col min="9953" max="9953" width="0" style="1" hidden="1" customWidth="1"/>
    <col min="9954" max="9955" width="14.7109375" style="1" customWidth="1"/>
    <col min="9956" max="9956" width="12.7109375" style="1" customWidth="1"/>
    <col min="9957" max="9957" width="3.28515625" style="1" customWidth="1"/>
    <col min="9958" max="9958" width="30.28515625" style="1" customWidth="1"/>
    <col min="9959" max="9959" width="5" style="1" customWidth="1"/>
    <col min="9960" max="9960" width="0" style="1" hidden="1" customWidth="1"/>
    <col min="9961" max="9961" width="14.28515625" style="1" customWidth="1"/>
    <col min="9962" max="9962" width="5.7109375" style="1" customWidth="1"/>
    <col min="9963" max="9963" width="0" style="1" hidden="1" customWidth="1"/>
    <col min="9964" max="9964" width="17.28515625" style="1" customWidth="1"/>
    <col min="9965" max="9965" width="12.7109375" style="1" customWidth="1"/>
    <col min="9966" max="9966" width="0" style="1" hidden="1" customWidth="1"/>
    <col min="9967" max="9967" width="5.28515625" style="1" customWidth="1"/>
    <col min="9968" max="9968" width="0" style="1" hidden="1" customWidth="1"/>
    <col min="9969" max="9969" width="17" style="1" customWidth="1"/>
    <col min="9970" max="9970" width="6.28515625" style="1" customWidth="1"/>
    <col min="9971" max="9971" width="0" style="1" hidden="1" customWidth="1"/>
    <col min="9972" max="9972" width="14.28515625" style="1" customWidth="1"/>
    <col min="9973" max="9973" width="7.5703125" style="1" customWidth="1"/>
    <col min="9974" max="9974" width="0" style="1" hidden="1" customWidth="1"/>
    <col min="9975" max="9976" width="14.28515625" style="1" customWidth="1"/>
    <col min="9977" max="9977" width="20.7109375" style="1" customWidth="1"/>
    <col min="9978" max="9978" width="14.42578125" style="1" customWidth="1"/>
    <col min="9979" max="9979" width="15" style="1" customWidth="1"/>
    <col min="9980" max="9980" width="2.7109375" style="1" customWidth="1"/>
    <col min="9981" max="9981" width="11.7109375" style="1" customWidth="1"/>
    <col min="9982" max="9982" width="11.5703125" style="1" customWidth="1"/>
    <col min="9983" max="9983" width="2.28515625" style="1" customWidth="1"/>
    <col min="9984" max="9984" width="41" style="1" customWidth="1"/>
    <col min="9985" max="9985" width="14.28515625" style="1" customWidth="1"/>
    <col min="9986" max="9987" width="11.5703125" style="1" customWidth="1"/>
    <col min="9988" max="9988" width="21.7109375" style="1" customWidth="1"/>
    <col min="9989" max="10180" width="11.42578125" style="1"/>
    <col min="10181" max="10181" width="21.7109375" style="1" customWidth="1"/>
    <col min="10182" max="10182" width="13.7109375" style="1" customWidth="1"/>
    <col min="10183" max="10183" width="38.7109375" style="1" customWidth="1"/>
    <col min="10184" max="10184" width="3" style="1" bestFit="1" customWidth="1"/>
    <col min="10185" max="10185" width="32.28515625" style="1" customWidth="1"/>
    <col min="10186" max="10186" width="46.28515625" style="1" customWidth="1"/>
    <col min="10187" max="10187" width="19" style="1" customWidth="1"/>
    <col min="10188" max="10188" width="0" style="1" hidden="1" customWidth="1"/>
    <col min="10189" max="10189" width="17.7109375" style="1" customWidth="1"/>
    <col min="10190" max="10190" width="0" style="1" hidden="1" customWidth="1"/>
    <col min="10191" max="10191" width="22.28515625" style="1" customWidth="1"/>
    <col min="10192" max="10192" width="5.28515625" style="1" customWidth="1"/>
    <col min="10193" max="10193" width="36.28515625" style="1" customWidth="1"/>
    <col min="10194" max="10194" width="5.7109375" style="1" customWidth="1"/>
    <col min="10195" max="10195" width="0" style="1" hidden="1" customWidth="1"/>
    <col min="10196" max="10196" width="20.7109375" style="1" customWidth="1"/>
    <col min="10197" max="10197" width="4.7109375" style="1" customWidth="1"/>
    <col min="10198" max="10198" width="0" style="1" hidden="1" customWidth="1"/>
    <col min="10199" max="10199" width="24.7109375" style="1" customWidth="1"/>
    <col min="10200" max="10200" width="12.28515625" style="1" customWidth="1"/>
    <col min="10201" max="10201" width="0" style="1" hidden="1" customWidth="1"/>
    <col min="10202" max="10202" width="3.42578125" style="1" customWidth="1"/>
    <col min="10203" max="10203" width="0" style="1" hidden="1" customWidth="1"/>
    <col min="10204" max="10204" width="17.7109375" style="1" customWidth="1"/>
    <col min="10205" max="10205" width="3.42578125" style="1" customWidth="1"/>
    <col min="10206" max="10206" width="0" style="1" hidden="1" customWidth="1"/>
    <col min="10207" max="10207" width="23.7109375" style="1" customWidth="1"/>
    <col min="10208" max="10208" width="10" style="1" customWidth="1"/>
    <col min="10209" max="10209" width="0" style="1" hidden="1" customWidth="1"/>
    <col min="10210" max="10211" width="14.7109375" style="1" customWidth="1"/>
    <col min="10212" max="10212" width="12.7109375" style="1" customWidth="1"/>
    <col min="10213" max="10213" width="3.28515625" style="1" customWidth="1"/>
    <col min="10214" max="10214" width="30.28515625" style="1" customWidth="1"/>
    <col min="10215" max="10215" width="5" style="1" customWidth="1"/>
    <col min="10216" max="10216" width="0" style="1" hidden="1" customWidth="1"/>
    <col min="10217" max="10217" width="14.28515625" style="1" customWidth="1"/>
    <col min="10218" max="10218" width="5.7109375" style="1" customWidth="1"/>
    <col min="10219" max="10219" width="0" style="1" hidden="1" customWidth="1"/>
    <col min="10220" max="10220" width="17.28515625" style="1" customWidth="1"/>
    <col min="10221" max="10221" width="12.7109375" style="1" customWidth="1"/>
    <col min="10222" max="10222" width="0" style="1" hidden="1" customWidth="1"/>
    <col min="10223" max="10223" width="5.28515625" style="1" customWidth="1"/>
    <col min="10224" max="10224" width="0" style="1" hidden="1" customWidth="1"/>
    <col min="10225" max="10225" width="17" style="1" customWidth="1"/>
    <col min="10226" max="10226" width="6.28515625" style="1" customWidth="1"/>
    <col min="10227" max="10227" width="0" style="1" hidden="1" customWidth="1"/>
    <col min="10228" max="10228" width="14.28515625" style="1" customWidth="1"/>
    <col min="10229" max="10229" width="7.5703125" style="1" customWidth="1"/>
    <col min="10230" max="10230" width="0" style="1" hidden="1" customWidth="1"/>
    <col min="10231" max="10232" width="14.28515625" style="1" customWidth="1"/>
    <col min="10233" max="10233" width="20.7109375" style="1" customWidth="1"/>
    <col min="10234" max="10234" width="14.42578125" style="1" customWidth="1"/>
    <col min="10235" max="10235" width="15" style="1" customWidth="1"/>
    <col min="10236" max="10236" width="2.7109375" style="1" customWidth="1"/>
    <col min="10237" max="10237" width="11.7109375" style="1" customWidth="1"/>
    <col min="10238" max="10238" width="11.5703125" style="1" customWidth="1"/>
    <col min="10239" max="10239" width="2.28515625" style="1" customWidth="1"/>
    <col min="10240" max="10240" width="41" style="1" customWidth="1"/>
    <col min="10241" max="10241" width="14.28515625" style="1" customWidth="1"/>
    <col min="10242" max="10243" width="11.5703125" style="1" customWidth="1"/>
    <col min="10244" max="10244" width="21.7109375" style="1" customWidth="1"/>
    <col min="10245" max="10436" width="11.42578125" style="1"/>
    <col min="10437" max="10437" width="21.7109375" style="1" customWidth="1"/>
    <col min="10438" max="10438" width="13.7109375" style="1" customWidth="1"/>
    <col min="10439" max="10439" width="38.7109375" style="1" customWidth="1"/>
    <col min="10440" max="10440" width="3" style="1" bestFit="1" customWidth="1"/>
    <col min="10441" max="10441" width="32.28515625" style="1" customWidth="1"/>
    <col min="10442" max="10442" width="46.28515625" style="1" customWidth="1"/>
    <col min="10443" max="10443" width="19" style="1" customWidth="1"/>
    <col min="10444" max="10444" width="0" style="1" hidden="1" customWidth="1"/>
    <col min="10445" max="10445" width="17.7109375" style="1" customWidth="1"/>
    <col min="10446" max="10446" width="0" style="1" hidden="1" customWidth="1"/>
    <col min="10447" max="10447" width="22.28515625" style="1" customWidth="1"/>
    <col min="10448" max="10448" width="5.28515625" style="1" customWidth="1"/>
    <col min="10449" max="10449" width="36.28515625" style="1" customWidth="1"/>
    <col min="10450" max="10450" width="5.7109375" style="1" customWidth="1"/>
    <col min="10451" max="10451" width="0" style="1" hidden="1" customWidth="1"/>
    <col min="10452" max="10452" width="20.7109375" style="1" customWidth="1"/>
    <col min="10453" max="10453" width="4.7109375" style="1" customWidth="1"/>
    <col min="10454" max="10454" width="0" style="1" hidden="1" customWidth="1"/>
    <col min="10455" max="10455" width="24.7109375" style="1" customWidth="1"/>
    <col min="10456" max="10456" width="12.28515625" style="1" customWidth="1"/>
    <col min="10457" max="10457" width="0" style="1" hidden="1" customWidth="1"/>
    <col min="10458" max="10458" width="3.42578125" style="1" customWidth="1"/>
    <col min="10459" max="10459" width="0" style="1" hidden="1" customWidth="1"/>
    <col min="10460" max="10460" width="17.7109375" style="1" customWidth="1"/>
    <col min="10461" max="10461" width="3.42578125" style="1" customWidth="1"/>
    <col min="10462" max="10462" width="0" style="1" hidden="1" customWidth="1"/>
    <col min="10463" max="10463" width="23.7109375" style="1" customWidth="1"/>
    <col min="10464" max="10464" width="10" style="1" customWidth="1"/>
    <col min="10465" max="10465" width="0" style="1" hidden="1" customWidth="1"/>
    <col min="10466" max="10467" width="14.7109375" style="1" customWidth="1"/>
    <col min="10468" max="10468" width="12.7109375" style="1" customWidth="1"/>
    <col min="10469" max="10469" width="3.28515625" style="1" customWidth="1"/>
    <col min="10470" max="10470" width="30.28515625" style="1" customWidth="1"/>
    <col min="10471" max="10471" width="5" style="1" customWidth="1"/>
    <col min="10472" max="10472" width="0" style="1" hidden="1" customWidth="1"/>
    <col min="10473" max="10473" width="14.28515625" style="1" customWidth="1"/>
    <col min="10474" max="10474" width="5.7109375" style="1" customWidth="1"/>
    <col min="10475" max="10475" width="0" style="1" hidden="1" customWidth="1"/>
    <col min="10476" max="10476" width="17.28515625" style="1" customWidth="1"/>
    <col min="10477" max="10477" width="12.7109375" style="1" customWidth="1"/>
    <col min="10478" max="10478" width="0" style="1" hidden="1" customWidth="1"/>
    <col min="10479" max="10479" width="5.28515625" style="1" customWidth="1"/>
    <col min="10480" max="10480" width="0" style="1" hidden="1" customWidth="1"/>
    <col min="10481" max="10481" width="17" style="1" customWidth="1"/>
    <col min="10482" max="10482" width="6.28515625" style="1" customWidth="1"/>
    <col min="10483" max="10483" width="0" style="1" hidden="1" customWidth="1"/>
    <col min="10484" max="10484" width="14.28515625" style="1" customWidth="1"/>
    <col min="10485" max="10485" width="7.5703125" style="1" customWidth="1"/>
    <col min="10486" max="10486" width="0" style="1" hidden="1" customWidth="1"/>
    <col min="10487" max="10488" width="14.28515625" style="1" customWidth="1"/>
    <col min="10489" max="10489" width="20.7109375" style="1" customWidth="1"/>
    <col min="10490" max="10490" width="14.42578125" style="1" customWidth="1"/>
    <col min="10491" max="10491" width="15" style="1" customWidth="1"/>
    <col min="10492" max="10492" width="2.7109375" style="1" customWidth="1"/>
    <col min="10493" max="10493" width="11.7109375" style="1" customWidth="1"/>
    <col min="10494" max="10494" width="11.5703125" style="1" customWidth="1"/>
    <col min="10495" max="10495" width="2.28515625" style="1" customWidth="1"/>
    <col min="10496" max="10496" width="41" style="1" customWidth="1"/>
    <col min="10497" max="10497" width="14.28515625" style="1" customWidth="1"/>
    <col min="10498" max="10499" width="11.5703125" style="1" customWidth="1"/>
    <col min="10500" max="10500" width="21.7109375" style="1" customWidth="1"/>
    <col min="10501" max="10692" width="11.42578125" style="1"/>
    <col min="10693" max="10693" width="21.7109375" style="1" customWidth="1"/>
    <col min="10694" max="10694" width="13.7109375" style="1" customWidth="1"/>
    <col min="10695" max="10695" width="38.7109375" style="1" customWidth="1"/>
    <col min="10696" max="10696" width="3" style="1" bestFit="1" customWidth="1"/>
    <col min="10697" max="10697" width="32.28515625" style="1" customWidth="1"/>
    <col min="10698" max="10698" width="46.28515625" style="1" customWidth="1"/>
    <col min="10699" max="10699" width="19" style="1" customWidth="1"/>
    <col min="10700" max="10700" width="0" style="1" hidden="1" customWidth="1"/>
    <col min="10701" max="10701" width="17.7109375" style="1" customWidth="1"/>
    <col min="10702" max="10702" width="0" style="1" hidden="1" customWidth="1"/>
    <col min="10703" max="10703" width="22.28515625" style="1" customWidth="1"/>
    <col min="10704" max="10704" width="5.28515625" style="1" customWidth="1"/>
    <col min="10705" max="10705" width="36.28515625" style="1" customWidth="1"/>
    <col min="10706" max="10706" width="5.7109375" style="1" customWidth="1"/>
    <col min="10707" max="10707" width="0" style="1" hidden="1" customWidth="1"/>
    <col min="10708" max="10708" width="20.7109375" style="1" customWidth="1"/>
    <col min="10709" max="10709" width="4.7109375" style="1" customWidth="1"/>
    <col min="10710" max="10710" width="0" style="1" hidden="1" customWidth="1"/>
    <col min="10711" max="10711" width="24.7109375" style="1" customWidth="1"/>
    <col min="10712" max="10712" width="12.28515625" style="1" customWidth="1"/>
    <col min="10713" max="10713" width="0" style="1" hidden="1" customWidth="1"/>
    <col min="10714" max="10714" width="3.42578125" style="1" customWidth="1"/>
    <col min="10715" max="10715" width="0" style="1" hidden="1" customWidth="1"/>
    <col min="10716" max="10716" width="17.7109375" style="1" customWidth="1"/>
    <col min="10717" max="10717" width="3.42578125" style="1" customWidth="1"/>
    <col min="10718" max="10718" width="0" style="1" hidden="1" customWidth="1"/>
    <col min="10719" max="10719" width="23.7109375" style="1" customWidth="1"/>
    <col min="10720" max="10720" width="10" style="1" customWidth="1"/>
    <col min="10721" max="10721" width="0" style="1" hidden="1" customWidth="1"/>
    <col min="10722" max="10723" width="14.7109375" style="1" customWidth="1"/>
    <col min="10724" max="10724" width="12.7109375" style="1" customWidth="1"/>
    <col min="10725" max="10725" width="3.28515625" style="1" customWidth="1"/>
    <col min="10726" max="10726" width="30.28515625" style="1" customWidth="1"/>
    <col min="10727" max="10727" width="5" style="1" customWidth="1"/>
    <col min="10728" max="10728" width="0" style="1" hidden="1" customWidth="1"/>
    <col min="10729" max="10729" width="14.28515625" style="1" customWidth="1"/>
    <col min="10730" max="10730" width="5.7109375" style="1" customWidth="1"/>
    <col min="10731" max="10731" width="0" style="1" hidden="1" customWidth="1"/>
    <col min="10732" max="10732" width="17.28515625" style="1" customWidth="1"/>
    <col min="10733" max="10733" width="12.7109375" style="1" customWidth="1"/>
    <col min="10734" max="10734" width="0" style="1" hidden="1" customWidth="1"/>
    <col min="10735" max="10735" width="5.28515625" style="1" customWidth="1"/>
    <col min="10736" max="10736" width="0" style="1" hidden="1" customWidth="1"/>
    <col min="10737" max="10737" width="17" style="1" customWidth="1"/>
    <col min="10738" max="10738" width="6.28515625" style="1" customWidth="1"/>
    <col min="10739" max="10739" width="0" style="1" hidden="1" customWidth="1"/>
    <col min="10740" max="10740" width="14.28515625" style="1" customWidth="1"/>
    <col min="10741" max="10741" width="7.5703125" style="1" customWidth="1"/>
    <col min="10742" max="10742" width="0" style="1" hidden="1" customWidth="1"/>
    <col min="10743" max="10744" width="14.28515625" style="1" customWidth="1"/>
    <col min="10745" max="10745" width="20.7109375" style="1" customWidth="1"/>
    <col min="10746" max="10746" width="14.42578125" style="1" customWidth="1"/>
    <col min="10747" max="10747" width="15" style="1" customWidth="1"/>
    <col min="10748" max="10748" width="2.7109375" style="1" customWidth="1"/>
    <col min="10749" max="10749" width="11.7109375" style="1" customWidth="1"/>
    <col min="10750" max="10750" width="11.5703125" style="1" customWidth="1"/>
    <col min="10751" max="10751" width="2.28515625" style="1" customWidth="1"/>
    <col min="10752" max="10752" width="41" style="1" customWidth="1"/>
    <col min="10753" max="10753" width="14.28515625" style="1" customWidth="1"/>
    <col min="10754" max="10755" width="11.5703125" style="1" customWidth="1"/>
    <col min="10756" max="10756" width="21.7109375" style="1" customWidth="1"/>
    <col min="10757" max="10948" width="11.42578125" style="1"/>
    <col min="10949" max="10949" width="21.7109375" style="1" customWidth="1"/>
    <col min="10950" max="10950" width="13.7109375" style="1" customWidth="1"/>
    <col min="10951" max="10951" width="38.7109375" style="1" customWidth="1"/>
    <col min="10952" max="10952" width="3" style="1" bestFit="1" customWidth="1"/>
    <col min="10953" max="10953" width="32.28515625" style="1" customWidth="1"/>
    <col min="10954" max="10954" width="46.28515625" style="1" customWidth="1"/>
    <col min="10955" max="10955" width="19" style="1" customWidth="1"/>
    <col min="10956" max="10956" width="0" style="1" hidden="1" customWidth="1"/>
    <col min="10957" max="10957" width="17.7109375" style="1" customWidth="1"/>
    <col min="10958" max="10958" width="0" style="1" hidden="1" customWidth="1"/>
    <col min="10959" max="10959" width="22.28515625" style="1" customWidth="1"/>
    <col min="10960" max="10960" width="5.28515625" style="1" customWidth="1"/>
    <col min="10961" max="10961" width="36.28515625" style="1" customWidth="1"/>
    <col min="10962" max="10962" width="5.7109375" style="1" customWidth="1"/>
    <col min="10963" max="10963" width="0" style="1" hidden="1" customWidth="1"/>
    <col min="10964" max="10964" width="20.7109375" style="1" customWidth="1"/>
    <col min="10965" max="10965" width="4.7109375" style="1" customWidth="1"/>
    <col min="10966" max="10966" width="0" style="1" hidden="1" customWidth="1"/>
    <col min="10967" max="10967" width="24.7109375" style="1" customWidth="1"/>
    <col min="10968" max="10968" width="12.28515625" style="1" customWidth="1"/>
    <col min="10969" max="10969" width="0" style="1" hidden="1" customWidth="1"/>
    <col min="10970" max="10970" width="3.42578125" style="1" customWidth="1"/>
    <col min="10971" max="10971" width="0" style="1" hidden="1" customWidth="1"/>
    <col min="10972" max="10972" width="17.7109375" style="1" customWidth="1"/>
    <col min="10973" max="10973" width="3.42578125" style="1" customWidth="1"/>
    <col min="10974" max="10974" width="0" style="1" hidden="1" customWidth="1"/>
    <col min="10975" max="10975" width="23.7109375" style="1" customWidth="1"/>
    <col min="10976" max="10976" width="10" style="1" customWidth="1"/>
    <col min="10977" max="10977" width="0" style="1" hidden="1" customWidth="1"/>
    <col min="10978" max="10979" width="14.7109375" style="1" customWidth="1"/>
    <col min="10980" max="10980" width="12.7109375" style="1" customWidth="1"/>
    <col min="10981" max="10981" width="3.28515625" style="1" customWidth="1"/>
    <col min="10982" max="10982" width="30.28515625" style="1" customWidth="1"/>
    <col min="10983" max="10983" width="5" style="1" customWidth="1"/>
    <col min="10984" max="10984" width="0" style="1" hidden="1" customWidth="1"/>
    <col min="10985" max="10985" width="14.28515625" style="1" customWidth="1"/>
    <col min="10986" max="10986" width="5.7109375" style="1" customWidth="1"/>
    <col min="10987" max="10987" width="0" style="1" hidden="1" customWidth="1"/>
    <col min="10988" max="10988" width="17.28515625" style="1" customWidth="1"/>
    <col min="10989" max="10989" width="12.7109375" style="1" customWidth="1"/>
    <col min="10990" max="10990" width="0" style="1" hidden="1" customWidth="1"/>
    <col min="10991" max="10991" width="5.28515625" style="1" customWidth="1"/>
    <col min="10992" max="10992" width="0" style="1" hidden="1" customWidth="1"/>
    <col min="10993" max="10993" width="17" style="1" customWidth="1"/>
    <col min="10994" max="10994" width="6.28515625" style="1" customWidth="1"/>
    <col min="10995" max="10995" width="0" style="1" hidden="1" customWidth="1"/>
    <col min="10996" max="10996" width="14.28515625" style="1" customWidth="1"/>
    <col min="10997" max="10997" width="7.5703125" style="1" customWidth="1"/>
    <col min="10998" max="10998" width="0" style="1" hidden="1" customWidth="1"/>
    <col min="10999" max="11000" width="14.28515625" style="1" customWidth="1"/>
    <col min="11001" max="11001" width="20.7109375" style="1" customWidth="1"/>
    <col min="11002" max="11002" width="14.42578125" style="1" customWidth="1"/>
    <col min="11003" max="11003" width="15" style="1" customWidth="1"/>
    <col min="11004" max="11004" width="2.7109375" style="1" customWidth="1"/>
    <col min="11005" max="11005" width="11.7109375" style="1" customWidth="1"/>
    <col min="11006" max="11006" width="11.5703125" style="1" customWidth="1"/>
    <col min="11007" max="11007" width="2.28515625" style="1" customWidth="1"/>
    <col min="11008" max="11008" width="41" style="1" customWidth="1"/>
    <col min="11009" max="11009" width="14.28515625" style="1" customWidth="1"/>
    <col min="11010" max="11011" width="11.5703125" style="1" customWidth="1"/>
    <col min="11012" max="11012" width="21.7109375" style="1" customWidth="1"/>
    <col min="11013" max="11204" width="11.42578125" style="1"/>
    <col min="11205" max="11205" width="21.7109375" style="1" customWidth="1"/>
    <col min="11206" max="11206" width="13.7109375" style="1" customWidth="1"/>
    <col min="11207" max="11207" width="38.7109375" style="1" customWidth="1"/>
    <col min="11208" max="11208" width="3" style="1" bestFit="1" customWidth="1"/>
    <col min="11209" max="11209" width="32.28515625" style="1" customWidth="1"/>
    <col min="11210" max="11210" width="46.28515625" style="1" customWidth="1"/>
    <col min="11211" max="11211" width="19" style="1" customWidth="1"/>
    <col min="11212" max="11212" width="0" style="1" hidden="1" customWidth="1"/>
    <col min="11213" max="11213" width="17.7109375" style="1" customWidth="1"/>
    <col min="11214" max="11214" width="0" style="1" hidden="1" customWidth="1"/>
    <col min="11215" max="11215" width="22.28515625" style="1" customWidth="1"/>
    <col min="11216" max="11216" width="5.28515625" style="1" customWidth="1"/>
    <col min="11217" max="11217" width="36.28515625" style="1" customWidth="1"/>
    <col min="11218" max="11218" width="5.7109375" style="1" customWidth="1"/>
    <col min="11219" max="11219" width="0" style="1" hidden="1" customWidth="1"/>
    <col min="11220" max="11220" width="20.7109375" style="1" customWidth="1"/>
    <col min="11221" max="11221" width="4.7109375" style="1" customWidth="1"/>
    <col min="11222" max="11222" width="0" style="1" hidden="1" customWidth="1"/>
    <col min="11223" max="11223" width="24.7109375" style="1" customWidth="1"/>
    <col min="11224" max="11224" width="12.28515625" style="1" customWidth="1"/>
    <col min="11225" max="11225" width="0" style="1" hidden="1" customWidth="1"/>
    <col min="11226" max="11226" width="3.42578125" style="1" customWidth="1"/>
    <col min="11227" max="11227" width="0" style="1" hidden="1" customWidth="1"/>
    <col min="11228" max="11228" width="17.7109375" style="1" customWidth="1"/>
    <col min="11229" max="11229" width="3.42578125" style="1" customWidth="1"/>
    <col min="11230" max="11230" width="0" style="1" hidden="1" customWidth="1"/>
    <col min="11231" max="11231" width="23.7109375" style="1" customWidth="1"/>
    <col min="11232" max="11232" width="10" style="1" customWidth="1"/>
    <col min="11233" max="11233" width="0" style="1" hidden="1" customWidth="1"/>
    <col min="11234" max="11235" width="14.7109375" style="1" customWidth="1"/>
    <col min="11236" max="11236" width="12.7109375" style="1" customWidth="1"/>
    <col min="11237" max="11237" width="3.28515625" style="1" customWidth="1"/>
    <col min="11238" max="11238" width="30.28515625" style="1" customWidth="1"/>
    <col min="11239" max="11239" width="5" style="1" customWidth="1"/>
    <col min="11240" max="11240" width="0" style="1" hidden="1" customWidth="1"/>
    <col min="11241" max="11241" width="14.28515625" style="1" customWidth="1"/>
    <col min="11242" max="11242" width="5.7109375" style="1" customWidth="1"/>
    <col min="11243" max="11243" width="0" style="1" hidden="1" customWidth="1"/>
    <col min="11244" max="11244" width="17.28515625" style="1" customWidth="1"/>
    <col min="11245" max="11245" width="12.7109375" style="1" customWidth="1"/>
    <col min="11246" max="11246" width="0" style="1" hidden="1" customWidth="1"/>
    <col min="11247" max="11247" width="5.28515625" style="1" customWidth="1"/>
    <col min="11248" max="11248" width="0" style="1" hidden="1" customWidth="1"/>
    <col min="11249" max="11249" width="17" style="1" customWidth="1"/>
    <col min="11250" max="11250" width="6.28515625" style="1" customWidth="1"/>
    <col min="11251" max="11251" width="0" style="1" hidden="1" customWidth="1"/>
    <col min="11252" max="11252" width="14.28515625" style="1" customWidth="1"/>
    <col min="11253" max="11253" width="7.5703125" style="1" customWidth="1"/>
    <col min="11254" max="11254" width="0" style="1" hidden="1" customWidth="1"/>
    <col min="11255" max="11256" width="14.28515625" style="1" customWidth="1"/>
    <col min="11257" max="11257" width="20.7109375" style="1" customWidth="1"/>
    <col min="11258" max="11258" width="14.42578125" style="1" customWidth="1"/>
    <col min="11259" max="11259" width="15" style="1" customWidth="1"/>
    <col min="11260" max="11260" width="2.7109375" style="1" customWidth="1"/>
    <col min="11261" max="11261" width="11.7109375" style="1" customWidth="1"/>
    <col min="11262" max="11262" width="11.5703125" style="1" customWidth="1"/>
    <col min="11263" max="11263" width="2.28515625" style="1" customWidth="1"/>
    <col min="11264" max="11264" width="41" style="1" customWidth="1"/>
    <col min="11265" max="11265" width="14.28515625" style="1" customWidth="1"/>
    <col min="11266" max="11267" width="11.5703125" style="1" customWidth="1"/>
    <col min="11268" max="11268" width="21.7109375" style="1" customWidth="1"/>
    <col min="11269" max="11460" width="11.42578125" style="1"/>
    <col min="11461" max="11461" width="21.7109375" style="1" customWidth="1"/>
    <col min="11462" max="11462" width="13.7109375" style="1" customWidth="1"/>
    <col min="11463" max="11463" width="38.7109375" style="1" customWidth="1"/>
    <col min="11464" max="11464" width="3" style="1" bestFit="1" customWidth="1"/>
    <col min="11465" max="11465" width="32.28515625" style="1" customWidth="1"/>
    <col min="11466" max="11466" width="46.28515625" style="1" customWidth="1"/>
    <col min="11467" max="11467" width="19" style="1" customWidth="1"/>
    <col min="11468" max="11468" width="0" style="1" hidden="1" customWidth="1"/>
    <col min="11469" max="11469" width="17.7109375" style="1" customWidth="1"/>
    <col min="11470" max="11470" width="0" style="1" hidden="1" customWidth="1"/>
    <col min="11471" max="11471" width="22.28515625" style="1" customWidth="1"/>
    <col min="11472" max="11472" width="5.28515625" style="1" customWidth="1"/>
    <col min="11473" max="11473" width="36.28515625" style="1" customWidth="1"/>
    <col min="11474" max="11474" width="5.7109375" style="1" customWidth="1"/>
    <col min="11475" max="11475" width="0" style="1" hidden="1" customWidth="1"/>
    <col min="11476" max="11476" width="20.7109375" style="1" customWidth="1"/>
    <col min="11477" max="11477" width="4.7109375" style="1" customWidth="1"/>
    <col min="11478" max="11478" width="0" style="1" hidden="1" customWidth="1"/>
    <col min="11479" max="11479" width="24.7109375" style="1" customWidth="1"/>
    <col min="11480" max="11480" width="12.28515625" style="1" customWidth="1"/>
    <col min="11481" max="11481" width="0" style="1" hidden="1" customWidth="1"/>
    <col min="11482" max="11482" width="3.42578125" style="1" customWidth="1"/>
    <col min="11483" max="11483" width="0" style="1" hidden="1" customWidth="1"/>
    <col min="11484" max="11484" width="17.7109375" style="1" customWidth="1"/>
    <col min="11485" max="11485" width="3.42578125" style="1" customWidth="1"/>
    <col min="11486" max="11486" width="0" style="1" hidden="1" customWidth="1"/>
    <col min="11487" max="11487" width="23.7109375" style="1" customWidth="1"/>
    <col min="11488" max="11488" width="10" style="1" customWidth="1"/>
    <col min="11489" max="11489" width="0" style="1" hidden="1" customWidth="1"/>
    <col min="11490" max="11491" width="14.7109375" style="1" customWidth="1"/>
    <col min="11492" max="11492" width="12.7109375" style="1" customWidth="1"/>
    <col min="11493" max="11493" width="3.28515625" style="1" customWidth="1"/>
    <col min="11494" max="11494" width="30.28515625" style="1" customWidth="1"/>
    <col min="11495" max="11495" width="5" style="1" customWidth="1"/>
    <col min="11496" max="11496" width="0" style="1" hidden="1" customWidth="1"/>
    <col min="11497" max="11497" width="14.28515625" style="1" customWidth="1"/>
    <col min="11498" max="11498" width="5.7109375" style="1" customWidth="1"/>
    <col min="11499" max="11499" width="0" style="1" hidden="1" customWidth="1"/>
    <col min="11500" max="11500" width="17.28515625" style="1" customWidth="1"/>
    <col min="11501" max="11501" width="12.7109375" style="1" customWidth="1"/>
    <col min="11502" max="11502" width="0" style="1" hidden="1" customWidth="1"/>
    <col min="11503" max="11503" width="5.28515625" style="1" customWidth="1"/>
    <col min="11504" max="11504" width="0" style="1" hidden="1" customWidth="1"/>
    <col min="11505" max="11505" width="17" style="1" customWidth="1"/>
    <col min="11506" max="11506" width="6.28515625" style="1" customWidth="1"/>
    <col min="11507" max="11507" width="0" style="1" hidden="1" customWidth="1"/>
    <col min="11508" max="11508" width="14.28515625" style="1" customWidth="1"/>
    <col min="11509" max="11509" width="7.5703125" style="1" customWidth="1"/>
    <col min="11510" max="11510" width="0" style="1" hidden="1" customWidth="1"/>
    <col min="11511" max="11512" width="14.28515625" style="1" customWidth="1"/>
    <col min="11513" max="11513" width="20.7109375" style="1" customWidth="1"/>
    <col min="11514" max="11514" width="14.42578125" style="1" customWidth="1"/>
    <col min="11515" max="11515" width="15" style="1" customWidth="1"/>
    <col min="11516" max="11516" width="2.7109375" style="1" customWidth="1"/>
    <col min="11517" max="11517" width="11.7109375" style="1" customWidth="1"/>
    <col min="11518" max="11518" width="11.5703125" style="1" customWidth="1"/>
    <col min="11519" max="11519" width="2.28515625" style="1" customWidth="1"/>
    <col min="11520" max="11520" width="41" style="1" customWidth="1"/>
    <col min="11521" max="11521" width="14.28515625" style="1" customWidth="1"/>
    <col min="11522" max="11523" width="11.5703125" style="1" customWidth="1"/>
    <col min="11524" max="11524" width="21.7109375" style="1" customWidth="1"/>
    <col min="11525" max="11716" width="11.42578125" style="1"/>
    <col min="11717" max="11717" width="21.7109375" style="1" customWidth="1"/>
    <col min="11718" max="11718" width="13.7109375" style="1" customWidth="1"/>
    <col min="11719" max="11719" width="38.7109375" style="1" customWidth="1"/>
    <col min="11720" max="11720" width="3" style="1" bestFit="1" customWidth="1"/>
    <col min="11721" max="11721" width="32.28515625" style="1" customWidth="1"/>
    <col min="11722" max="11722" width="46.28515625" style="1" customWidth="1"/>
    <col min="11723" max="11723" width="19" style="1" customWidth="1"/>
    <col min="11724" max="11724" width="0" style="1" hidden="1" customWidth="1"/>
    <col min="11725" max="11725" width="17.7109375" style="1" customWidth="1"/>
    <col min="11726" max="11726" width="0" style="1" hidden="1" customWidth="1"/>
    <col min="11727" max="11727" width="22.28515625" style="1" customWidth="1"/>
    <col min="11728" max="11728" width="5.28515625" style="1" customWidth="1"/>
    <col min="11729" max="11729" width="36.28515625" style="1" customWidth="1"/>
    <col min="11730" max="11730" width="5.7109375" style="1" customWidth="1"/>
    <col min="11731" max="11731" width="0" style="1" hidden="1" customWidth="1"/>
    <col min="11732" max="11732" width="20.7109375" style="1" customWidth="1"/>
    <col min="11733" max="11733" width="4.7109375" style="1" customWidth="1"/>
    <col min="11734" max="11734" width="0" style="1" hidden="1" customWidth="1"/>
    <col min="11735" max="11735" width="24.7109375" style="1" customWidth="1"/>
    <col min="11736" max="11736" width="12.28515625" style="1" customWidth="1"/>
    <col min="11737" max="11737" width="0" style="1" hidden="1" customWidth="1"/>
    <col min="11738" max="11738" width="3.42578125" style="1" customWidth="1"/>
    <col min="11739" max="11739" width="0" style="1" hidden="1" customWidth="1"/>
    <col min="11740" max="11740" width="17.7109375" style="1" customWidth="1"/>
    <col min="11741" max="11741" width="3.42578125" style="1" customWidth="1"/>
    <col min="11742" max="11742" width="0" style="1" hidden="1" customWidth="1"/>
    <col min="11743" max="11743" width="23.7109375" style="1" customWidth="1"/>
    <col min="11744" max="11744" width="10" style="1" customWidth="1"/>
    <col min="11745" max="11745" width="0" style="1" hidden="1" customWidth="1"/>
    <col min="11746" max="11747" width="14.7109375" style="1" customWidth="1"/>
    <col min="11748" max="11748" width="12.7109375" style="1" customWidth="1"/>
    <col min="11749" max="11749" width="3.28515625" style="1" customWidth="1"/>
    <col min="11750" max="11750" width="30.28515625" style="1" customWidth="1"/>
    <col min="11751" max="11751" width="5" style="1" customWidth="1"/>
    <col min="11752" max="11752" width="0" style="1" hidden="1" customWidth="1"/>
    <col min="11753" max="11753" width="14.28515625" style="1" customWidth="1"/>
    <col min="11754" max="11754" width="5.7109375" style="1" customWidth="1"/>
    <col min="11755" max="11755" width="0" style="1" hidden="1" customWidth="1"/>
    <col min="11756" max="11756" width="17.28515625" style="1" customWidth="1"/>
    <col min="11757" max="11757" width="12.7109375" style="1" customWidth="1"/>
    <col min="11758" max="11758" width="0" style="1" hidden="1" customWidth="1"/>
    <col min="11759" max="11759" width="5.28515625" style="1" customWidth="1"/>
    <col min="11760" max="11760" width="0" style="1" hidden="1" customWidth="1"/>
    <col min="11761" max="11761" width="17" style="1" customWidth="1"/>
    <col min="11762" max="11762" width="6.28515625" style="1" customWidth="1"/>
    <col min="11763" max="11763" width="0" style="1" hidden="1" customWidth="1"/>
    <col min="11764" max="11764" width="14.28515625" style="1" customWidth="1"/>
    <col min="11765" max="11765" width="7.5703125" style="1" customWidth="1"/>
    <col min="11766" max="11766" width="0" style="1" hidden="1" customWidth="1"/>
    <col min="11767" max="11768" width="14.28515625" style="1" customWidth="1"/>
    <col min="11769" max="11769" width="20.7109375" style="1" customWidth="1"/>
    <col min="11770" max="11770" width="14.42578125" style="1" customWidth="1"/>
    <col min="11771" max="11771" width="15" style="1" customWidth="1"/>
    <col min="11772" max="11772" width="2.7109375" style="1" customWidth="1"/>
    <col min="11773" max="11773" width="11.7109375" style="1" customWidth="1"/>
    <col min="11774" max="11774" width="11.5703125" style="1" customWidth="1"/>
    <col min="11775" max="11775" width="2.28515625" style="1" customWidth="1"/>
    <col min="11776" max="11776" width="41" style="1" customWidth="1"/>
    <col min="11777" max="11777" width="14.28515625" style="1" customWidth="1"/>
    <col min="11778" max="11779" width="11.5703125" style="1" customWidth="1"/>
    <col min="11780" max="11780" width="21.7109375" style="1" customWidth="1"/>
    <col min="11781" max="11972" width="11.42578125" style="1"/>
    <col min="11973" max="11973" width="21.7109375" style="1" customWidth="1"/>
    <col min="11974" max="11974" width="13.7109375" style="1" customWidth="1"/>
    <col min="11975" max="11975" width="38.7109375" style="1" customWidth="1"/>
    <col min="11976" max="11976" width="3" style="1" bestFit="1" customWidth="1"/>
    <col min="11977" max="11977" width="32.28515625" style="1" customWidth="1"/>
    <col min="11978" max="11978" width="46.28515625" style="1" customWidth="1"/>
    <col min="11979" max="11979" width="19" style="1" customWidth="1"/>
    <col min="11980" max="11980" width="0" style="1" hidden="1" customWidth="1"/>
    <col min="11981" max="11981" width="17.7109375" style="1" customWidth="1"/>
    <col min="11982" max="11982" width="0" style="1" hidden="1" customWidth="1"/>
    <col min="11983" max="11983" width="22.28515625" style="1" customWidth="1"/>
    <col min="11984" max="11984" width="5.28515625" style="1" customWidth="1"/>
    <col min="11985" max="11985" width="36.28515625" style="1" customWidth="1"/>
    <col min="11986" max="11986" width="5.7109375" style="1" customWidth="1"/>
    <col min="11987" max="11987" width="0" style="1" hidden="1" customWidth="1"/>
    <col min="11988" max="11988" width="20.7109375" style="1" customWidth="1"/>
    <col min="11989" max="11989" width="4.7109375" style="1" customWidth="1"/>
    <col min="11990" max="11990" width="0" style="1" hidden="1" customWidth="1"/>
    <col min="11991" max="11991" width="24.7109375" style="1" customWidth="1"/>
    <col min="11992" max="11992" width="12.28515625" style="1" customWidth="1"/>
    <col min="11993" max="11993" width="0" style="1" hidden="1" customWidth="1"/>
    <col min="11994" max="11994" width="3.42578125" style="1" customWidth="1"/>
    <col min="11995" max="11995" width="0" style="1" hidden="1" customWidth="1"/>
    <col min="11996" max="11996" width="17.7109375" style="1" customWidth="1"/>
    <col min="11997" max="11997" width="3.42578125" style="1" customWidth="1"/>
    <col min="11998" max="11998" width="0" style="1" hidden="1" customWidth="1"/>
    <col min="11999" max="11999" width="23.7109375" style="1" customWidth="1"/>
    <col min="12000" max="12000" width="10" style="1" customWidth="1"/>
    <col min="12001" max="12001" width="0" style="1" hidden="1" customWidth="1"/>
    <col min="12002" max="12003" width="14.7109375" style="1" customWidth="1"/>
    <col min="12004" max="12004" width="12.7109375" style="1" customWidth="1"/>
    <col min="12005" max="12005" width="3.28515625" style="1" customWidth="1"/>
    <col min="12006" max="12006" width="30.28515625" style="1" customWidth="1"/>
    <col min="12007" max="12007" width="5" style="1" customWidth="1"/>
    <col min="12008" max="12008" width="0" style="1" hidden="1" customWidth="1"/>
    <col min="12009" max="12009" width="14.28515625" style="1" customWidth="1"/>
    <col min="12010" max="12010" width="5.7109375" style="1" customWidth="1"/>
    <col min="12011" max="12011" width="0" style="1" hidden="1" customWidth="1"/>
    <col min="12012" max="12012" width="17.28515625" style="1" customWidth="1"/>
    <col min="12013" max="12013" width="12.7109375" style="1" customWidth="1"/>
    <col min="12014" max="12014" width="0" style="1" hidden="1" customWidth="1"/>
    <col min="12015" max="12015" width="5.28515625" style="1" customWidth="1"/>
    <col min="12016" max="12016" width="0" style="1" hidden="1" customWidth="1"/>
    <col min="12017" max="12017" width="17" style="1" customWidth="1"/>
    <col min="12018" max="12018" width="6.28515625" style="1" customWidth="1"/>
    <col min="12019" max="12019" width="0" style="1" hidden="1" customWidth="1"/>
    <col min="12020" max="12020" width="14.28515625" style="1" customWidth="1"/>
    <col min="12021" max="12021" width="7.5703125" style="1" customWidth="1"/>
    <col min="12022" max="12022" width="0" style="1" hidden="1" customWidth="1"/>
    <col min="12023" max="12024" width="14.28515625" style="1" customWidth="1"/>
    <col min="12025" max="12025" width="20.7109375" style="1" customWidth="1"/>
    <col min="12026" max="12026" width="14.42578125" style="1" customWidth="1"/>
    <col min="12027" max="12027" width="15" style="1" customWidth="1"/>
    <col min="12028" max="12028" width="2.7109375" style="1" customWidth="1"/>
    <col min="12029" max="12029" width="11.7109375" style="1" customWidth="1"/>
    <col min="12030" max="12030" width="11.5703125" style="1" customWidth="1"/>
    <col min="12031" max="12031" width="2.28515625" style="1" customWidth="1"/>
    <col min="12032" max="12032" width="41" style="1" customWidth="1"/>
    <col min="12033" max="12033" width="14.28515625" style="1" customWidth="1"/>
    <col min="12034" max="12035" width="11.5703125" style="1" customWidth="1"/>
    <col min="12036" max="12036" width="21.7109375" style="1" customWidth="1"/>
    <col min="12037" max="12228" width="11.42578125" style="1"/>
    <col min="12229" max="12229" width="21.7109375" style="1" customWidth="1"/>
    <col min="12230" max="12230" width="13.7109375" style="1" customWidth="1"/>
    <col min="12231" max="12231" width="38.7109375" style="1" customWidth="1"/>
    <col min="12232" max="12232" width="3" style="1" bestFit="1" customWidth="1"/>
    <col min="12233" max="12233" width="32.28515625" style="1" customWidth="1"/>
    <col min="12234" max="12234" width="46.28515625" style="1" customWidth="1"/>
    <col min="12235" max="12235" width="19" style="1" customWidth="1"/>
    <col min="12236" max="12236" width="0" style="1" hidden="1" customWidth="1"/>
    <col min="12237" max="12237" width="17.7109375" style="1" customWidth="1"/>
    <col min="12238" max="12238" width="0" style="1" hidden="1" customWidth="1"/>
    <col min="12239" max="12239" width="22.28515625" style="1" customWidth="1"/>
    <col min="12240" max="12240" width="5.28515625" style="1" customWidth="1"/>
    <col min="12241" max="12241" width="36.28515625" style="1" customWidth="1"/>
    <col min="12242" max="12242" width="5.7109375" style="1" customWidth="1"/>
    <col min="12243" max="12243" width="0" style="1" hidden="1" customWidth="1"/>
    <col min="12244" max="12244" width="20.7109375" style="1" customWidth="1"/>
    <col min="12245" max="12245" width="4.7109375" style="1" customWidth="1"/>
    <col min="12246" max="12246" width="0" style="1" hidden="1" customWidth="1"/>
    <col min="12247" max="12247" width="24.7109375" style="1" customWidth="1"/>
    <col min="12248" max="12248" width="12.28515625" style="1" customWidth="1"/>
    <col min="12249" max="12249" width="0" style="1" hidden="1" customWidth="1"/>
    <col min="12250" max="12250" width="3.42578125" style="1" customWidth="1"/>
    <col min="12251" max="12251" width="0" style="1" hidden="1" customWidth="1"/>
    <col min="12252" max="12252" width="17.7109375" style="1" customWidth="1"/>
    <col min="12253" max="12253" width="3.42578125" style="1" customWidth="1"/>
    <col min="12254" max="12254" width="0" style="1" hidden="1" customWidth="1"/>
    <col min="12255" max="12255" width="23.7109375" style="1" customWidth="1"/>
    <col min="12256" max="12256" width="10" style="1" customWidth="1"/>
    <col min="12257" max="12257" width="0" style="1" hidden="1" customWidth="1"/>
    <col min="12258" max="12259" width="14.7109375" style="1" customWidth="1"/>
    <col min="12260" max="12260" width="12.7109375" style="1" customWidth="1"/>
    <col min="12261" max="12261" width="3.28515625" style="1" customWidth="1"/>
    <col min="12262" max="12262" width="30.28515625" style="1" customWidth="1"/>
    <col min="12263" max="12263" width="5" style="1" customWidth="1"/>
    <col min="12264" max="12264" width="0" style="1" hidden="1" customWidth="1"/>
    <col min="12265" max="12265" width="14.28515625" style="1" customWidth="1"/>
    <col min="12266" max="12266" width="5.7109375" style="1" customWidth="1"/>
    <col min="12267" max="12267" width="0" style="1" hidden="1" customWidth="1"/>
    <col min="12268" max="12268" width="17.28515625" style="1" customWidth="1"/>
    <col min="12269" max="12269" width="12.7109375" style="1" customWidth="1"/>
    <col min="12270" max="12270" width="0" style="1" hidden="1" customWidth="1"/>
    <col min="12271" max="12271" width="5.28515625" style="1" customWidth="1"/>
    <col min="12272" max="12272" width="0" style="1" hidden="1" customWidth="1"/>
    <col min="12273" max="12273" width="17" style="1" customWidth="1"/>
    <col min="12274" max="12274" width="6.28515625" style="1" customWidth="1"/>
    <col min="12275" max="12275" width="0" style="1" hidden="1" customWidth="1"/>
    <col min="12276" max="12276" width="14.28515625" style="1" customWidth="1"/>
    <col min="12277" max="12277" width="7.5703125" style="1" customWidth="1"/>
    <col min="12278" max="12278" width="0" style="1" hidden="1" customWidth="1"/>
    <col min="12279" max="12280" width="14.28515625" style="1" customWidth="1"/>
    <col min="12281" max="12281" width="20.7109375" style="1" customWidth="1"/>
    <col min="12282" max="12282" width="14.42578125" style="1" customWidth="1"/>
    <col min="12283" max="12283" width="15" style="1" customWidth="1"/>
    <col min="12284" max="12284" width="2.7109375" style="1" customWidth="1"/>
    <col min="12285" max="12285" width="11.7109375" style="1" customWidth="1"/>
    <col min="12286" max="12286" width="11.5703125" style="1" customWidth="1"/>
    <col min="12287" max="12287" width="2.28515625" style="1" customWidth="1"/>
    <col min="12288" max="12288" width="41" style="1" customWidth="1"/>
    <col min="12289" max="12289" width="14.28515625" style="1" customWidth="1"/>
    <col min="12290" max="12291" width="11.5703125" style="1" customWidth="1"/>
    <col min="12292" max="12292" width="21.7109375" style="1" customWidth="1"/>
    <col min="12293" max="12484" width="11.42578125" style="1"/>
    <col min="12485" max="12485" width="21.7109375" style="1" customWidth="1"/>
    <col min="12486" max="12486" width="13.7109375" style="1" customWidth="1"/>
    <col min="12487" max="12487" width="38.7109375" style="1" customWidth="1"/>
    <col min="12488" max="12488" width="3" style="1" bestFit="1" customWidth="1"/>
    <col min="12489" max="12489" width="32.28515625" style="1" customWidth="1"/>
    <col min="12490" max="12490" width="46.28515625" style="1" customWidth="1"/>
    <col min="12491" max="12491" width="19" style="1" customWidth="1"/>
    <col min="12492" max="12492" width="0" style="1" hidden="1" customWidth="1"/>
    <col min="12493" max="12493" width="17.7109375" style="1" customWidth="1"/>
    <col min="12494" max="12494" width="0" style="1" hidden="1" customWidth="1"/>
    <col min="12495" max="12495" width="22.28515625" style="1" customWidth="1"/>
    <col min="12496" max="12496" width="5.28515625" style="1" customWidth="1"/>
    <col min="12497" max="12497" width="36.28515625" style="1" customWidth="1"/>
    <col min="12498" max="12498" width="5.7109375" style="1" customWidth="1"/>
    <col min="12499" max="12499" width="0" style="1" hidden="1" customWidth="1"/>
    <col min="12500" max="12500" width="20.7109375" style="1" customWidth="1"/>
    <col min="12501" max="12501" width="4.7109375" style="1" customWidth="1"/>
    <col min="12502" max="12502" width="0" style="1" hidden="1" customWidth="1"/>
    <col min="12503" max="12503" width="24.7109375" style="1" customWidth="1"/>
    <col min="12504" max="12504" width="12.28515625" style="1" customWidth="1"/>
    <col min="12505" max="12505" width="0" style="1" hidden="1" customWidth="1"/>
    <col min="12506" max="12506" width="3.42578125" style="1" customWidth="1"/>
    <col min="12507" max="12507" width="0" style="1" hidden="1" customWidth="1"/>
    <col min="12508" max="12508" width="17.7109375" style="1" customWidth="1"/>
    <col min="12509" max="12509" width="3.42578125" style="1" customWidth="1"/>
    <col min="12510" max="12510" width="0" style="1" hidden="1" customWidth="1"/>
    <col min="12511" max="12511" width="23.7109375" style="1" customWidth="1"/>
    <col min="12512" max="12512" width="10" style="1" customWidth="1"/>
    <col min="12513" max="12513" width="0" style="1" hidden="1" customWidth="1"/>
    <col min="12514" max="12515" width="14.7109375" style="1" customWidth="1"/>
    <col min="12516" max="12516" width="12.7109375" style="1" customWidth="1"/>
    <col min="12517" max="12517" width="3.28515625" style="1" customWidth="1"/>
    <col min="12518" max="12518" width="30.28515625" style="1" customWidth="1"/>
    <col min="12519" max="12519" width="5" style="1" customWidth="1"/>
    <col min="12520" max="12520" width="0" style="1" hidden="1" customWidth="1"/>
    <col min="12521" max="12521" width="14.28515625" style="1" customWidth="1"/>
    <col min="12522" max="12522" width="5.7109375" style="1" customWidth="1"/>
    <col min="12523" max="12523" width="0" style="1" hidden="1" customWidth="1"/>
    <col min="12524" max="12524" width="17.28515625" style="1" customWidth="1"/>
    <col min="12525" max="12525" width="12.7109375" style="1" customWidth="1"/>
    <col min="12526" max="12526" width="0" style="1" hidden="1" customWidth="1"/>
    <col min="12527" max="12527" width="5.28515625" style="1" customWidth="1"/>
    <col min="12528" max="12528" width="0" style="1" hidden="1" customWidth="1"/>
    <col min="12529" max="12529" width="17" style="1" customWidth="1"/>
    <col min="12530" max="12530" width="6.28515625" style="1" customWidth="1"/>
    <col min="12531" max="12531" width="0" style="1" hidden="1" customWidth="1"/>
    <col min="12532" max="12532" width="14.28515625" style="1" customWidth="1"/>
    <col min="12533" max="12533" width="7.5703125" style="1" customWidth="1"/>
    <col min="12534" max="12534" width="0" style="1" hidden="1" customWidth="1"/>
    <col min="12535" max="12536" width="14.28515625" style="1" customWidth="1"/>
    <col min="12537" max="12537" width="20.7109375" style="1" customWidth="1"/>
    <col min="12538" max="12538" width="14.42578125" style="1" customWidth="1"/>
    <col min="12539" max="12539" width="15" style="1" customWidth="1"/>
    <col min="12540" max="12540" width="2.7109375" style="1" customWidth="1"/>
    <col min="12541" max="12541" width="11.7109375" style="1" customWidth="1"/>
    <col min="12542" max="12542" width="11.5703125" style="1" customWidth="1"/>
    <col min="12543" max="12543" width="2.28515625" style="1" customWidth="1"/>
    <col min="12544" max="12544" width="41" style="1" customWidth="1"/>
    <col min="12545" max="12545" width="14.28515625" style="1" customWidth="1"/>
    <col min="12546" max="12547" width="11.5703125" style="1" customWidth="1"/>
    <col min="12548" max="12548" width="21.7109375" style="1" customWidth="1"/>
    <col min="12549" max="12740" width="11.42578125" style="1"/>
    <col min="12741" max="12741" width="21.7109375" style="1" customWidth="1"/>
    <col min="12742" max="12742" width="13.7109375" style="1" customWidth="1"/>
    <col min="12743" max="12743" width="38.7109375" style="1" customWidth="1"/>
    <col min="12744" max="12744" width="3" style="1" bestFit="1" customWidth="1"/>
    <col min="12745" max="12745" width="32.28515625" style="1" customWidth="1"/>
    <col min="12746" max="12746" width="46.28515625" style="1" customWidth="1"/>
    <col min="12747" max="12747" width="19" style="1" customWidth="1"/>
    <col min="12748" max="12748" width="0" style="1" hidden="1" customWidth="1"/>
    <col min="12749" max="12749" width="17.7109375" style="1" customWidth="1"/>
    <col min="12750" max="12750" width="0" style="1" hidden="1" customWidth="1"/>
    <col min="12751" max="12751" width="22.28515625" style="1" customWidth="1"/>
    <col min="12752" max="12752" width="5.28515625" style="1" customWidth="1"/>
    <col min="12753" max="12753" width="36.28515625" style="1" customWidth="1"/>
    <col min="12754" max="12754" width="5.7109375" style="1" customWidth="1"/>
    <col min="12755" max="12755" width="0" style="1" hidden="1" customWidth="1"/>
    <col min="12756" max="12756" width="20.7109375" style="1" customWidth="1"/>
    <col min="12757" max="12757" width="4.7109375" style="1" customWidth="1"/>
    <col min="12758" max="12758" width="0" style="1" hidden="1" customWidth="1"/>
    <col min="12759" max="12759" width="24.7109375" style="1" customWidth="1"/>
    <col min="12760" max="12760" width="12.28515625" style="1" customWidth="1"/>
    <col min="12761" max="12761" width="0" style="1" hidden="1" customWidth="1"/>
    <col min="12762" max="12762" width="3.42578125" style="1" customWidth="1"/>
    <col min="12763" max="12763" width="0" style="1" hidden="1" customWidth="1"/>
    <col min="12764" max="12764" width="17.7109375" style="1" customWidth="1"/>
    <col min="12765" max="12765" width="3.42578125" style="1" customWidth="1"/>
    <col min="12766" max="12766" width="0" style="1" hidden="1" customWidth="1"/>
    <col min="12767" max="12767" width="23.7109375" style="1" customWidth="1"/>
    <col min="12768" max="12768" width="10" style="1" customWidth="1"/>
    <col min="12769" max="12769" width="0" style="1" hidden="1" customWidth="1"/>
    <col min="12770" max="12771" width="14.7109375" style="1" customWidth="1"/>
    <col min="12772" max="12772" width="12.7109375" style="1" customWidth="1"/>
    <col min="12773" max="12773" width="3.28515625" style="1" customWidth="1"/>
    <col min="12774" max="12774" width="30.28515625" style="1" customWidth="1"/>
    <col min="12775" max="12775" width="5" style="1" customWidth="1"/>
    <col min="12776" max="12776" width="0" style="1" hidden="1" customWidth="1"/>
    <col min="12777" max="12777" width="14.28515625" style="1" customWidth="1"/>
    <col min="12778" max="12778" width="5.7109375" style="1" customWidth="1"/>
    <col min="12779" max="12779" width="0" style="1" hidden="1" customWidth="1"/>
    <col min="12780" max="12780" width="17.28515625" style="1" customWidth="1"/>
    <col min="12781" max="12781" width="12.7109375" style="1" customWidth="1"/>
    <col min="12782" max="12782" width="0" style="1" hidden="1" customWidth="1"/>
    <col min="12783" max="12783" width="5.28515625" style="1" customWidth="1"/>
    <col min="12784" max="12784" width="0" style="1" hidden="1" customWidth="1"/>
    <col min="12785" max="12785" width="17" style="1" customWidth="1"/>
    <col min="12786" max="12786" width="6.28515625" style="1" customWidth="1"/>
    <col min="12787" max="12787" width="0" style="1" hidden="1" customWidth="1"/>
    <col min="12788" max="12788" width="14.28515625" style="1" customWidth="1"/>
    <col min="12789" max="12789" width="7.5703125" style="1" customWidth="1"/>
    <col min="12790" max="12790" width="0" style="1" hidden="1" customWidth="1"/>
    <col min="12791" max="12792" width="14.28515625" style="1" customWidth="1"/>
    <col min="12793" max="12793" width="20.7109375" style="1" customWidth="1"/>
    <col min="12794" max="12794" width="14.42578125" style="1" customWidth="1"/>
    <col min="12795" max="12795" width="15" style="1" customWidth="1"/>
    <col min="12796" max="12796" width="2.7109375" style="1" customWidth="1"/>
    <col min="12797" max="12797" width="11.7109375" style="1" customWidth="1"/>
    <col min="12798" max="12798" width="11.5703125" style="1" customWidth="1"/>
    <col min="12799" max="12799" width="2.28515625" style="1" customWidth="1"/>
    <col min="12800" max="12800" width="41" style="1" customWidth="1"/>
    <col min="12801" max="12801" width="14.28515625" style="1" customWidth="1"/>
    <col min="12802" max="12803" width="11.5703125" style="1" customWidth="1"/>
    <col min="12804" max="12804" width="21.7109375" style="1" customWidth="1"/>
    <col min="12805" max="12996" width="11.42578125" style="1"/>
    <col min="12997" max="12997" width="21.7109375" style="1" customWidth="1"/>
    <col min="12998" max="12998" width="13.7109375" style="1" customWidth="1"/>
    <col min="12999" max="12999" width="38.7109375" style="1" customWidth="1"/>
    <col min="13000" max="13000" width="3" style="1" bestFit="1" customWidth="1"/>
    <col min="13001" max="13001" width="32.28515625" style="1" customWidth="1"/>
    <col min="13002" max="13002" width="46.28515625" style="1" customWidth="1"/>
    <col min="13003" max="13003" width="19" style="1" customWidth="1"/>
    <col min="13004" max="13004" width="0" style="1" hidden="1" customWidth="1"/>
    <col min="13005" max="13005" width="17.7109375" style="1" customWidth="1"/>
    <col min="13006" max="13006" width="0" style="1" hidden="1" customWidth="1"/>
    <col min="13007" max="13007" width="22.28515625" style="1" customWidth="1"/>
    <col min="13008" max="13008" width="5.28515625" style="1" customWidth="1"/>
    <col min="13009" max="13009" width="36.28515625" style="1" customWidth="1"/>
    <col min="13010" max="13010" width="5.7109375" style="1" customWidth="1"/>
    <col min="13011" max="13011" width="0" style="1" hidden="1" customWidth="1"/>
    <col min="13012" max="13012" width="20.7109375" style="1" customWidth="1"/>
    <col min="13013" max="13013" width="4.7109375" style="1" customWidth="1"/>
    <col min="13014" max="13014" width="0" style="1" hidden="1" customWidth="1"/>
    <col min="13015" max="13015" width="24.7109375" style="1" customWidth="1"/>
    <col min="13016" max="13016" width="12.28515625" style="1" customWidth="1"/>
    <col min="13017" max="13017" width="0" style="1" hidden="1" customWidth="1"/>
    <col min="13018" max="13018" width="3.42578125" style="1" customWidth="1"/>
    <col min="13019" max="13019" width="0" style="1" hidden="1" customWidth="1"/>
    <col min="13020" max="13020" width="17.7109375" style="1" customWidth="1"/>
    <col min="13021" max="13021" width="3.42578125" style="1" customWidth="1"/>
    <col min="13022" max="13022" width="0" style="1" hidden="1" customWidth="1"/>
    <col min="13023" max="13023" width="23.7109375" style="1" customWidth="1"/>
    <col min="13024" max="13024" width="10" style="1" customWidth="1"/>
    <col min="13025" max="13025" width="0" style="1" hidden="1" customWidth="1"/>
    <col min="13026" max="13027" width="14.7109375" style="1" customWidth="1"/>
    <col min="13028" max="13028" width="12.7109375" style="1" customWidth="1"/>
    <col min="13029" max="13029" width="3.28515625" style="1" customWidth="1"/>
    <col min="13030" max="13030" width="30.28515625" style="1" customWidth="1"/>
    <col min="13031" max="13031" width="5" style="1" customWidth="1"/>
    <col min="13032" max="13032" width="0" style="1" hidden="1" customWidth="1"/>
    <col min="13033" max="13033" width="14.28515625" style="1" customWidth="1"/>
    <col min="13034" max="13034" width="5.7109375" style="1" customWidth="1"/>
    <col min="13035" max="13035" width="0" style="1" hidden="1" customWidth="1"/>
    <col min="13036" max="13036" width="17.28515625" style="1" customWidth="1"/>
    <col min="13037" max="13037" width="12.7109375" style="1" customWidth="1"/>
    <col min="13038" max="13038" width="0" style="1" hidden="1" customWidth="1"/>
    <col min="13039" max="13039" width="5.28515625" style="1" customWidth="1"/>
    <col min="13040" max="13040" width="0" style="1" hidden="1" customWidth="1"/>
    <col min="13041" max="13041" width="17" style="1" customWidth="1"/>
    <col min="13042" max="13042" width="6.28515625" style="1" customWidth="1"/>
    <col min="13043" max="13043" width="0" style="1" hidden="1" customWidth="1"/>
    <col min="13044" max="13044" width="14.28515625" style="1" customWidth="1"/>
    <col min="13045" max="13045" width="7.5703125" style="1" customWidth="1"/>
    <col min="13046" max="13046" width="0" style="1" hidden="1" customWidth="1"/>
    <col min="13047" max="13048" width="14.28515625" style="1" customWidth="1"/>
    <col min="13049" max="13049" width="20.7109375" style="1" customWidth="1"/>
    <col min="13050" max="13050" width="14.42578125" style="1" customWidth="1"/>
    <col min="13051" max="13051" width="15" style="1" customWidth="1"/>
    <col min="13052" max="13052" width="2.7109375" style="1" customWidth="1"/>
    <col min="13053" max="13053" width="11.7109375" style="1" customWidth="1"/>
    <col min="13054" max="13054" width="11.5703125" style="1" customWidth="1"/>
    <col min="13055" max="13055" width="2.28515625" style="1" customWidth="1"/>
    <col min="13056" max="13056" width="41" style="1" customWidth="1"/>
    <col min="13057" max="13057" width="14.28515625" style="1" customWidth="1"/>
    <col min="13058" max="13059" width="11.5703125" style="1" customWidth="1"/>
    <col min="13060" max="13060" width="21.7109375" style="1" customWidth="1"/>
    <col min="13061" max="13252" width="11.42578125" style="1"/>
    <col min="13253" max="13253" width="21.7109375" style="1" customWidth="1"/>
    <col min="13254" max="13254" width="13.7109375" style="1" customWidth="1"/>
    <col min="13255" max="13255" width="38.7109375" style="1" customWidth="1"/>
    <col min="13256" max="13256" width="3" style="1" bestFit="1" customWidth="1"/>
    <col min="13257" max="13257" width="32.28515625" style="1" customWidth="1"/>
    <col min="13258" max="13258" width="46.28515625" style="1" customWidth="1"/>
    <col min="13259" max="13259" width="19" style="1" customWidth="1"/>
    <col min="13260" max="13260" width="0" style="1" hidden="1" customWidth="1"/>
    <col min="13261" max="13261" width="17.7109375" style="1" customWidth="1"/>
    <col min="13262" max="13262" width="0" style="1" hidden="1" customWidth="1"/>
    <col min="13263" max="13263" width="22.28515625" style="1" customWidth="1"/>
    <col min="13264" max="13264" width="5.28515625" style="1" customWidth="1"/>
    <col min="13265" max="13265" width="36.28515625" style="1" customWidth="1"/>
    <col min="13266" max="13266" width="5.7109375" style="1" customWidth="1"/>
    <col min="13267" max="13267" width="0" style="1" hidden="1" customWidth="1"/>
    <col min="13268" max="13268" width="20.7109375" style="1" customWidth="1"/>
    <col min="13269" max="13269" width="4.7109375" style="1" customWidth="1"/>
    <col min="13270" max="13270" width="0" style="1" hidden="1" customWidth="1"/>
    <col min="13271" max="13271" width="24.7109375" style="1" customWidth="1"/>
    <col min="13272" max="13272" width="12.28515625" style="1" customWidth="1"/>
    <col min="13273" max="13273" width="0" style="1" hidden="1" customWidth="1"/>
    <col min="13274" max="13274" width="3.42578125" style="1" customWidth="1"/>
    <col min="13275" max="13275" width="0" style="1" hidden="1" customWidth="1"/>
    <col min="13276" max="13276" width="17.7109375" style="1" customWidth="1"/>
    <col min="13277" max="13277" width="3.42578125" style="1" customWidth="1"/>
    <col min="13278" max="13278" width="0" style="1" hidden="1" customWidth="1"/>
    <col min="13279" max="13279" width="23.7109375" style="1" customWidth="1"/>
    <col min="13280" max="13280" width="10" style="1" customWidth="1"/>
    <col min="13281" max="13281" width="0" style="1" hidden="1" customWidth="1"/>
    <col min="13282" max="13283" width="14.7109375" style="1" customWidth="1"/>
    <col min="13284" max="13284" width="12.7109375" style="1" customWidth="1"/>
    <col min="13285" max="13285" width="3.28515625" style="1" customWidth="1"/>
    <col min="13286" max="13286" width="30.28515625" style="1" customWidth="1"/>
    <col min="13287" max="13287" width="5" style="1" customWidth="1"/>
    <col min="13288" max="13288" width="0" style="1" hidden="1" customWidth="1"/>
    <col min="13289" max="13289" width="14.28515625" style="1" customWidth="1"/>
    <col min="13290" max="13290" width="5.7109375" style="1" customWidth="1"/>
    <col min="13291" max="13291" width="0" style="1" hidden="1" customWidth="1"/>
    <col min="13292" max="13292" width="17.28515625" style="1" customWidth="1"/>
    <col min="13293" max="13293" width="12.7109375" style="1" customWidth="1"/>
    <col min="13294" max="13294" width="0" style="1" hidden="1" customWidth="1"/>
    <col min="13295" max="13295" width="5.28515625" style="1" customWidth="1"/>
    <col min="13296" max="13296" width="0" style="1" hidden="1" customWidth="1"/>
    <col min="13297" max="13297" width="17" style="1" customWidth="1"/>
    <col min="13298" max="13298" width="6.28515625" style="1" customWidth="1"/>
    <col min="13299" max="13299" width="0" style="1" hidden="1" customWidth="1"/>
    <col min="13300" max="13300" width="14.28515625" style="1" customWidth="1"/>
    <col min="13301" max="13301" width="7.5703125" style="1" customWidth="1"/>
    <col min="13302" max="13302" width="0" style="1" hidden="1" customWidth="1"/>
    <col min="13303" max="13304" width="14.28515625" style="1" customWidth="1"/>
    <col min="13305" max="13305" width="20.7109375" style="1" customWidth="1"/>
    <col min="13306" max="13306" width="14.42578125" style="1" customWidth="1"/>
    <col min="13307" max="13307" width="15" style="1" customWidth="1"/>
    <col min="13308" max="13308" width="2.7109375" style="1" customWidth="1"/>
    <col min="13309" max="13309" width="11.7109375" style="1" customWidth="1"/>
    <col min="13310" max="13310" width="11.5703125" style="1" customWidth="1"/>
    <col min="13311" max="13311" width="2.28515625" style="1" customWidth="1"/>
    <col min="13312" max="13312" width="41" style="1" customWidth="1"/>
    <col min="13313" max="13313" width="14.28515625" style="1" customWidth="1"/>
    <col min="13314" max="13315" width="11.5703125" style="1" customWidth="1"/>
    <col min="13316" max="13316" width="21.7109375" style="1" customWidth="1"/>
    <col min="13317" max="13508" width="11.42578125" style="1"/>
    <col min="13509" max="13509" width="21.7109375" style="1" customWidth="1"/>
    <col min="13510" max="13510" width="13.7109375" style="1" customWidth="1"/>
    <col min="13511" max="13511" width="38.7109375" style="1" customWidth="1"/>
    <col min="13512" max="13512" width="3" style="1" bestFit="1" customWidth="1"/>
    <col min="13513" max="13513" width="32.28515625" style="1" customWidth="1"/>
    <col min="13514" max="13514" width="46.28515625" style="1" customWidth="1"/>
    <col min="13515" max="13515" width="19" style="1" customWidth="1"/>
    <col min="13516" max="13516" width="0" style="1" hidden="1" customWidth="1"/>
    <col min="13517" max="13517" width="17.7109375" style="1" customWidth="1"/>
    <col min="13518" max="13518" width="0" style="1" hidden="1" customWidth="1"/>
    <col min="13519" max="13519" width="22.28515625" style="1" customWidth="1"/>
    <col min="13520" max="13520" width="5.28515625" style="1" customWidth="1"/>
    <col min="13521" max="13521" width="36.28515625" style="1" customWidth="1"/>
    <col min="13522" max="13522" width="5.7109375" style="1" customWidth="1"/>
    <col min="13523" max="13523" width="0" style="1" hidden="1" customWidth="1"/>
    <col min="13524" max="13524" width="20.7109375" style="1" customWidth="1"/>
    <col min="13525" max="13525" width="4.7109375" style="1" customWidth="1"/>
    <col min="13526" max="13526" width="0" style="1" hidden="1" customWidth="1"/>
    <col min="13527" max="13527" width="24.7109375" style="1" customWidth="1"/>
    <col min="13528" max="13528" width="12.28515625" style="1" customWidth="1"/>
    <col min="13529" max="13529" width="0" style="1" hidden="1" customWidth="1"/>
    <col min="13530" max="13530" width="3.42578125" style="1" customWidth="1"/>
    <col min="13531" max="13531" width="0" style="1" hidden="1" customWidth="1"/>
    <col min="13532" max="13532" width="17.7109375" style="1" customWidth="1"/>
    <col min="13533" max="13533" width="3.42578125" style="1" customWidth="1"/>
    <col min="13534" max="13534" width="0" style="1" hidden="1" customWidth="1"/>
    <col min="13535" max="13535" width="23.7109375" style="1" customWidth="1"/>
    <col min="13536" max="13536" width="10" style="1" customWidth="1"/>
    <col min="13537" max="13537" width="0" style="1" hidden="1" customWidth="1"/>
    <col min="13538" max="13539" width="14.7109375" style="1" customWidth="1"/>
    <col min="13540" max="13540" width="12.7109375" style="1" customWidth="1"/>
    <col min="13541" max="13541" width="3.28515625" style="1" customWidth="1"/>
    <col min="13542" max="13542" width="30.28515625" style="1" customWidth="1"/>
    <col min="13543" max="13543" width="5" style="1" customWidth="1"/>
    <col min="13544" max="13544" width="0" style="1" hidden="1" customWidth="1"/>
    <col min="13545" max="13545" width="14.28515625" style="1" customWidth="1"/>
    <col min="13546" max="13546" width="5.7109375" style="1" customWidth="1"/>
    <col min="13547" max="13547" width="0" style="1" hidden="1" customWidth="1"/>
    <col min="13548" max="13548" width="17.28515625" style="1" customWidth="1"/>
    <col min="13549" max="13549" width="12.7109375" style="1" customWidth="1"/>
    <col min="13550" max="13550" width="0" style="1" hidden="1" customWidth="1"/>
    <col min="13551" max="13551" width="5.28515625" style="1" customWidth="1"/>
    <col min="13552" max="13552" width="0" style="1" hidden="1" customWidth="1"/>
    <col min="13553" max="13553" width="17" style="1" customWidth="1"/>
    <col min="13554" max="13554" width="6.28515625" style="1" customWidth="1"/>
    <col min="13555" max="13555" width="0" style="1" hidden="1" customWidth="1"/>
    <col min="13556" max="13556" width="14.28515625" style="1" customWidth="1"/>
    <col min="13557" max="13557" width="7.5703125" style="1" customWidth="1"/>
    <col min="13558" max="13558" width="0" style="1" hidden="1" customWidth="1"/>
    <col min="13559" max="13560" width="14.28515625" style="1" customWidth="1"/>
    <col min="13561" max="13561" width="20.7109375" style="1" customWidth="1"/>
    <col min="13562" max="13562" width="14.42578125" style="1" customWidth="1"/>
    <col min="13563" max="13563" width="15" style="1" customWidth="1"/>
    <col min="13564" max="13564" width="2.7109375" style="1" customWidth="1"/>
    <col min="13565" max="13565" width="11.7109375" style="1" customWidth="1"/>
    <col min="13566" max="13566" width="11.5703125" style="1" customWidth="1"/>
    <col min="13567" max="13567" width="2.28515625" style="1" customWidth="1"/>
    <col min="13568" max="13568" width="41" style="1" customWidth="1"/>
    <col min="13569" max="13569" width="14.28515625" style="1" customWidth="1"/>
    <col min="13570" max="13571" width="11.5703125" style="1" customWidth="1"/>
    <col min="13572" max="13572" width="21.7109375" style="1" customWidth="1"/>
    <col min="13573" max="13764" width="11.42578125" style="1"/>
    <col min="13765" max="13765" width="21.7109375" style="1" customWidth="1"/>
    <col min="13766" max="13766" width="13.7109375" style="1" customWidth="1"/>
    <col min="13767" max="13767" width="38.7109375" style="1" customWidth="1"/>
    <col min="13768" max="13768" width="3" style="1" bestFit="1" customWidth="1"/>
    <col min="13769" max="13769" width="32.28515625" style="1" customWidth="1"/>
    <col min="13770" max="13770" width="46.28515625" style="1" customWidth="1"/>
    <col min="13771" max="13771" width="19" style="1" customWidth="1"/>
    <col min="13772" max="13772" width="0" style="1" hidden="1" customWidth="1"/>
    <col min="13773" max="13773" width="17.7109375" style="1" customWidth="1"/>
    <col min="13774" max="13774" width="0" style="1" hidden="1" customWidth="1"/>
    <col min="13775" max="13775" width="22.28515625" style="1" customWidth="1"/>
    <col min="13776" max="13776" width="5.28515625" style="1" customWidth="1"/>
    <col min="13777" max="13777" width="36.28515625" style="1" customWidth="1"/>
    <col min="13778" max="13778" width="5.7109375" style="1" customWidth="1"/>
    <col min="13779" max="13779" width="0" style="1" hidden="1" customWidth="1"/>
    <col min="13780" max="13780" width="20.7109375" style="1" customWidth="1"/>
    <col min="13781" max="13781" width="4.7109375" style="1" customWidth="1"/>
    <col min="13782" max="13782" width="0" style="1" hidden="1" customWidth="1"/>
    <col min="13783" max="13783" width="24.7109375" style="1" customWidth="1"/>
    <col min="13784" max="13784" width="12.28515625" style="1" customWidth="1"/>
    <col min="13785" max="13785" width="0" style="1" hidden="1" customWidth="1"/>
    <col min="13786" max="13786" width="3.42578125" style="1" customWidth="1"/>
    <col min="13787" max="13787" width="0" style="1" hidden="1" customWidth="1"/>
    <col min="13788" max="13788" width="17.7109375" style="1" customWidth="1"/>
    <col min="13789" max="13789" width="3.42578125" style="1" customWidth="1"/>
    <col min="13790" max="13790" width="0" style="1" hidden="1" customWidth="1"/>
    <col min="13791" max="13791" width="23.7109375" style="1" customWidth="1"/>
    <col min="13792" max="13792" width="10" style="1" customWidth="1"/>
    <col min="13793" max="13793" width="0" style="1" hidden="1" customWidth="1"/>
    <col min="13794" max="13795" width="14.7109375" style="1" customWidth="1"/>
    <col min="13796" max="13796" width="12.7109375" style="1" customWidth="1"/>
    <col min="13797" max="13797" width="3.28515625" style="1" customWidth="1"/>
    <col min="13798" max="13798" width="30.28515625" style="1" customWidth="1"/>
    <col min="13799" max="13799" width="5" style="1" customWidth="1"/>
    <col min="13800" max="13800" width="0" style="1" hidden="1" customWidth="1"/>
    <col min="13801" max="13801" width="14.28515625" style="1" customWidth="1"/>
    <col min="13802" max="13802" width="5.7109375" style="1" customWidth="1"/>
    <col min="13803" max="13803" width="0" style="1" hidden="1" customWidth="1"/>
    <col min="13804" max="13804" width="17.28515625" style="1" customWidth="1"/>
    <col min="13805" max="13805" width="12.7109375" style="1" customWidth="1"/>
    <col min="13806" max="13806" width="0" style="1" hidden="1" customWidth="1"/>
    <col min="13807" max="13807" width="5.28515625" style="1" customWidth="1"/>
    <col min="13808" max="13808" width="0" style="1" hidden="1" customWidth="1"/>
    <col min="13809" max="13809" width="17" style="1" customWidth="1"/>
    <col min="13810" max="13810" width="6.28515625" style="1" customWidth="1"/>
    <col min="13811" max="13811" width="0" style="1" hidden="1" customWidth="1"/>
    <col min="13812" max="13812" width="14.28515625" style="1" customWidth="1"/>
    <col min="13813" max="13813" width="7.5703125" style="1" customWidth="1"/>
    <col min="13814" max="13814" width="0" style="1" hidden="1" customWidth="1"/>
    <col min="13815" max="13816" width="14.28515625" style="1" customWidth="1"/>
    <col min="13817" max="13817" width="20.7109375" style="1" customWidth="1"/>
    <col min="13818" max="13818" width="14.42578125" style="1" customWidth="1"/>
    <col min="13819" max="13819" width="15" style="1" customWidth="1"/>
    <col min="13820" max="13820" width="2.7109375" style="1" customWidth="1"/>
    <col min="13821" max="13821" width="11.7109375" style="1" customWidth="1"/>
    <col min="13822" max="13822" width="11.5703125" style="1" customWidth="1"/>
    <col min="13823" max="13823" width="2.28515625" style="1" customWidth="1"/>
    <col min="13824" max="13824" width="41" style="1" customWidth="1"/>
    <col min="13825" max="13825" width="14.28515625" style="1" customWidth="1"/>
    <col min="13826" max="13827" width="11.5703125" style="1" customWidth="1"/>
    <col min="13828" max="13828" width="21.7109375" style="1" customWidth="1"/>
    <col min="13829" max="14020" width="11.42578125" style="1"/>
    <col min="14021" max="14021" width="21.7109375" style="1" customWidth="1"/>
    <col min="14022" max="14022" width="13.7109375" style="1" customWidth="1"/>
    <col min="14023" max="14023" width="38.7109375" style="1" customWidth="1"/>
    <col min="14024" max="14024" width="3" style="1" bestFit="1" customWidth="1"/>
    <col min="14025" max="14025" width="32.28515625" style="1" customWidth="1"/>
    <col min="14026" max="14026" width="46.28515625" style="1" customWidth="1"/>
    <col min="14027" max="14027" width="19" style="1" customWidth="1"/>
    <col min="14028" max="14028" width="0" style="1" hidden="1" customWidth="1"/>
    <col min="14029" max="14029" width="17.7109375" style="1" customWidth="1"/>
    <col min="14030" max="14030" width="0" style="1" hidden="1" customWidth="1"/>
    <col min="14031" max="14031" width="22.28515625" style="1" customWidth="1"/>
    <col min="14032" max="14032" width="5.28515625" style="1" customWidth="1"/>
    <col min="14033" max="14033" width="36.28515625" style="1" customWidth="1"/>
    <col min="14034" max="14034" width="5.7109375" style="1" customWidth="1"/>
    <col min="14035" max="14035" width="0" style="1" hidden="1" customWidth="1"/>
    <col min="14036" max="14036" width="20.7109375" style="1" customWidth="1"/>
    <col min="14037" max="14037" width="4.7109375" style="1" customWidth="1"/>
    <col min="14038" max="14038" width="0" style="1" hidden="1" customWidth="1"/>
    <col min="14039" max="14039" width="24.7109375" style="1" customWidth="1"/>
    <col min="14040" max="14040" width="12.28515625" style="1" customWidth="1"/>
    <col min="14041" max="14041" width="0" style="1" hidden="1" customWidth="1"/>
    <col min="14042" max="14042" width="3.42578125" style="1" customWidth="1"/>
    <col min="14043" max="14043" width="0" style="1" hidden="1" customWidth="1"/>
    <col min="14044" max="14044" width="17.7109375" style="1" customWidth="1"/>
    <col min="14045" max="14045" width="3.42578125" style="1" customWidth="1"/>
    <col min="14046" max="14046" width="0" style="1" hidden="1" customWidth="1"/>
    <col min="14047" max="14047" width="23.7109375" style="1" customWidth="1"/>
    <col min="14048" max="14048" width="10" style="1" customWidth="1"/>
    <col min="14049" max="14049" width="0" style="1" hidden="1" customWidth="1"/>
    <col min="14050" max="14051" width="14.7109375" style="1" customWidth="1"/>
    <col min="14052" max="14052" width="12.7109375" style="1" customWidth="1"/>
    <col min="14053" max="14053" width="3.28515625" style="1" customWidth="1"/>
    <col min="14054" max="14054" width="30.28515625" style="1" customWidth="1"/>
    <col min="14055" max="14055" width="5" style="1" customWidth="1"/>
    <col min="14056" max="14056" width="0" style="1" hidden="1" customWidth="1"/>
    <col min="14057" max="14057" width="14.28515625" style="1" customWidth="1"/>
    <col min="14058" max="14058" width="5.7109375" style="1" customWidth="1"/>
    <col min="14059" max="14059" width="0" style="1" hidden="1" customWidth="1"/>
    <col min="14060" max="14060" width="17.28515625" style="1" customWidth="1"/>
    <col min="14061" max="14061" width="12.7109375" style="1" customWidth="1"/>
    <col min="14062" max="14062" width="0" style="1" hidden="1" customWidth="1"/>
    <col min="14063" max="14063" width="5.28515625" style="1" customWidth="1"/>
    <col min="14064" max="14064" width="0" style="1" hidden="1" customWidth="1"/>
    <col min="14065" max="14065" width="17" style="1" customWidth="1"/>
    <col min="14066" max="14066" width="6.28515625" style="1" customWidth="1"/>
    <col min="14067" max="14067" width="0" style="1" hidden="1" customWidth="1"/>
    <col min="14068" max="14068" width="14.28515625" style="1" customWidth="1"/>
    <col min="14069" max="14069" width="7.5703125" style="1" customWidth="1"/>
    <col min="14070" max="14070" width="0" style="1" hidden="1" customWidth="1"/>
    <col min="14071" max="14072" width="14.28515625" style="1" customWidth="1"/>
    <col min="14073" max="14073" width="20.7109375" style="1" customWidth="1"/>
    <col min="14074" max="14074" width="14.42578125" style="1" customWidth="1"/>
    <col min="14075" max="14075" width="15" style="1" customWidth="1"/>
    <col min="14076" max="14076" width="2.7109375" style="1" customWidth="1"/>
    <col min="14077" max="14077" width="11.7109375" style="1" customWidth="1"/>
    <col min="14078" max="14078" width="11.5703125" style="1" customWidth="1"/>
    <col min="14079" max="14079" width="2.28515625" style="1" customWidth="1"/>
    <col min="14080" max="14080" width="41" style="1" customWidth="1"/>
    <col min="14081" max="14081" width="14.28515625" style="1" customWidth="1"/>
    <col min="14082" max="14083" width="11.5703125" style="1" customWidth="1"/>
    <col min="14084" max="14084" width="21.7109375" style="1" customWidth="1"/>
    <col min="14085" max="14276" width="11.42578125" style="1"/>
    <col min="14277" max="14277" width="21.7109375" style="1" customWidth="1"/>
    <col min="14278" max="14278" width="13.7109375" style="1" customWidth="1"/>
    <col min="14279" max="14279" width="38.7109375" style="1" customWidth="1"/>
    <col min="14280" max="14280" width="3" style="1" bestFit="1" customWidth="1"/>
    <col min="14281" max="14281" width="32.28515625" style="1" customWidth="1"/>
    <col min="14282" max="14282" width="46.28515625" style="1" customWidth="1"/>
    <col min="14283" max="14283" width="19" style="1" customWidth="1"/>
    <col min="14284" max="14284" width="0" style="1" hidden="1" customWidth="1"/>
    <col min="14285" max="14285" width="17.7109375" style="1" customWidth="1"/>
    <col min="14286" max="14286" width="0" style="1" hidden="1" customWidth="1"/>
    <col min="14287" max="14287" width="22.28515625" style="1" customWidth="1"/>
    <col min="14288" max="14288" width="5.28515625" style="1" customWidth="1"/>
    <col min="14289" max="14289" width="36.28515625" style="1" customWidth="1"/>
    <col min="14290" max="14290" width="5.7109375" style="1" customWidth="1"/>
    <col min="14291" max="14291" width="0" style="1" hidden="1" customWidth="1"/>
    <col min="14292" max="14292" width="20.7109375" style="1" customWidth="1"/>
    <col min="14293" max="14293" width="4.7109375" style="1" customWidth="1"/>
    <col min="14294" max="14294" width="0" style="1" hidden="1" customWidth="1"/>
    <col min="14295" max="14295" width="24.7109375" style="1" customWidth="1"/>
    <col min="14296" max="14296" width="12.28515625" style="1" customWidth="1"/>
    <col min="14297" max="14297" width="0" style="1" hidden="1" customWidth="1"/>
    <col min="14298" max="14298" width="3.42578125" style="1" customWidth="1"/>
    <col min="14299" max="14299" width="0" style="1" hidden="1" customWidth="1"/>
    <col min="14300" max="14300" width="17.7109375" style="1" customWidth="1"/>
    <col min="14301" max="14301" width="3.42578125" style="1" customWidth="1"/>
    <col min="14302" max="14302" width="0" style="1" hidden="1" customWidth="1"/>
    <col min="14303" max="14303" width="23.7109375" style="1" customWidth="1"/>
    <col min="14304" max="14304" width="10" style="1" customWidth="1"/>
    <col min="14305" max="14305" width="0" style="1" hidden="1" customWidth="1"/>
    <col min="14306" max="14307" width="14.7109375" style="1" customWidth="1"/>
    <col min="14308" max="14308" width="12.7109375" style="1" customWidth="1"/>
    <col min="14309" max="14309" width="3.28515625" style="1" customWidth="1"/>
    <col min="14310" max="14310" width="30.28515625" style="1" customWidth="1"/>
    <col min="14311" max="14311" width="5" style="1" customWidth="1"/>
    <col min="14312" max="14312" width="0" style="1" hidden="1" customWidth="1"/>
    <col min="14313" max="14313" width="14.28515625" style="1" customWidth="1"/>
    <col min="14314" max="14314" width="5.7109375" style="1" customWidth="1"/>
    <col min="14315" max="14315" width="0" style="1" hidden="1" customWidth="1"/>
    <col min="14316" max="14316" width="17.28515625" style="1" customWidth="1"/>
    <col min="14317" max="14317" width="12.7109375" style="1" customWidth="1"/>
    <col min="14318" max="14318" width="0" style="1" hidden="1" customWidth="1"/>
    <col min="14319" max="14319" width="5.28515625" style="1" customWidth="1"/>
    <col min="14320" max="14320" width="0" style="1" hidden="1" customWidth="1"/>
    <col min="14321" max="14321" width="17" style="1" customWidth="1"/>
    <col min="14322" max="14322" width="6.28515625" style="1" customWidth="1"/>
    <col min="14323" max="14323" width="0" style="1" hidden="1" customWidth="1"/>
    <col min="14324" max="14324" width="14.28515625" style="1" customWidth="1"/>
    <col min="14325" max="14325" width="7.5703125" style="1" customWidth="1"/>
    <col min="14326" max="14326" width="0" style="1" hidden="1" customWidth="1"/>
    <col min="14327" max="14328" width="14.28515625" style="1" customWidth="1"/>
    <col min="14329" max="14329" width="20.7109375" style="1" customWidth="1"/>
    <col min="14330" max="14330" width="14.42578125" style="1" customWidth="1"/>
    <col min="14331" max="14331" width="15" style="1" customWidth="1"/>
    <col min="14332" max="14332" width="2.7109375" style="1" customWidth="1"/>
    <col min="14333" max="14333" width="11.7109375" style="1" customWidth="1"/>
    <col min="14334" max="14334" width="11.5703125" style="1" customWidth="1"/>
    <col min="14335" max="14335" width="2.28515625" style="1" customWidth="1"/>
    <col min="14336" max="14336" width="41" style="1" customWidth="1"/>
    <col min="14337" max="14337" width="14.28515625" style="1" customWidth="1"/>
    <col min="14338" max="14339" width="11.5703125" style="1" customWidth="1"/>
    <col min="14340" max="14340" width="21.7109375" style="1" customWidth="1"/>
    <col min="14341" max="14532" width="11.42578125" style="1"/>
    <col min="14533" max="14533" width="21.7109375" style="1" customWidth="1"/>
    <col min="14534" max="14534" width="13.7109375" style="1" customWidth="1"/>
    <col min="14535" max="14535" width="38.7109375" style="1" customWidth="1"/>
    <col min="14536" max="14536" width="3" style="1" bestFit="1" customWidth="1"/>
    <col min="14537" max="14537" width="32.28515625" style="1" customWidth="1"/>
    <col min="14538" max="14538" width="46.28515625" style="1" customWidth="1"/>
    <col min="14539" max="14539" width="19" style="1" customWidth="1"/>
    <col min="14540" max="14540" width="0" style="1" hidden="1" customWidth="1"/>
    <col min="14541" max="14541" width="17.7109375" style="1" customWidth="1"/>
    <col min="14542" max="14542" width="0" style="1" hidden="1" customWidth="1"/>
    <col min="14543" max="14543" width="22.28515625" style="1" customWidth="1"/>
    <col min="14544" max="14544" width="5.28515625" style="1" customWidth="1"/>
    <col min="14545" max="14545" width="36.28515625" style="1" customWidth="1"/>
    <col min="14546" max="14546" width="5.7109375" style="1" customWidth="1"/>
    <col min="14547" max="14547" width="0" style="1" hidden="1" customWidth="1"/>
    <col min="14548" max="14548" width="20.7109375" style="1" customWidth="1"/>
    <col min="14549" max="14549" width="4.7109375" style="1" customWidth="1"/>
    <col min="14550" max="14550" width="0" style="1" hidden="1" customWidth="1"/>
    <col min="14551" max="14551" width="24.7109375" style="1" customWidth="1"/>
    <col min="14552" max="14552" width="12.28515625" style="1" customWidth="1"/>
    <col min="14553" max="14553" width="0" style="1" hidden="1" customWidth="1"/>
    <col min="14554" max="14554" width="3.42578125" style="1" customWidth="1"/>
    <col min="14555" max="14555" width="0" style="1" hidden="1" customWidth="1"/>
    <col min="14556" max="14556" width="17.7109375" style="1" customWidth="1"/>
    <col min="14557" max="14557" width="3.42578125" style="1" customWidth="1"/>
    <col min="14558" max="14558" width="0" style="1" hidden="1" customWidth="1"/>
    <col min="14559" max="14559" width="23.7109375" style="1" customWidth="1"/>
    <col min="14560" max="14560" width="10" style="1" customWidth="1"/>
    <col min="14561" max="14561" width="0" style="1" hidden="1" customWidth="1"/>
    <col min="14562" max="14563" width="14.7109375" style="1" customWidth="1"/>
    <col min="14564" max="14564" width="12.7109375" style="1" customWidth="1"/>
    <col min="14565" max="14565" width="3.28515625" style="1" customWidth="1"/>
    <col min="14566" max="14566" width="30.28515625" style="1" customWidth="1"/>
    <col min="14567" max="14567" width="5" style="1" customWidth="1"/>
    <col min="14568" max="14568" width="0" style="1" hidden="1" customWidth="1"/>
    <col min="14569" max="14569" width="14.28515625" style="1" customWidth="1"/>
    <col min="14570" max="14570" width="5.7109375" style="1" customWidth="1"/>
    <col min="14571" max="14571" width="0" style="1" hidden="1" customWidth="1"/>
    <col min="14572" max="14572" width="17.28515625" style="1" customWidth="1"/>
    <col min="14573" max="14573" width="12.7109375" style="1" customWidth="1"/>
    <col min="14574" max="14574" width="0" style="1" hidden="1" customWidth="1"/>
    <col min="14575" max="14575" width="5.28515625" style="1" customWidth="1"/>
    <col min="14576" max="14576" width="0" style="1" hidden="1" customWidth="1"/>
    <col min="14577" max="14577" width="17" style="1" customWidth="1"/>
    <col min="14578" max="14578" width="6.28515625" style="1" customWidth="1"/>
    <col min="14579" max="14579" width="0" style="1" hidden="1" customWidth="1"/>
    <col min="14580" max="14580" width="14.28515625" style="1" customWidth="1"/>
    <col min="14581" max="14581" width="7.5703125" style="1" customWidth="1"/>
    <col min="14582" max="14582" width="0" style="1" hidden="1" customWidth="1"/>
    <col min="14583" max="14584" width="14.28515625" style="1" customWidth="1"/>
    <col min="14585" max="14585" width="20.7109375" style="1" customWidth="1"/>
    <col min="14586" max="14586" width="14.42578125" style="1" customWidth="1"/>
    <col min="14587" max="14587" width="15" style="1" customWidth="1"/>
    <col min="14588" max="14588" width="2.7109375" style="1" customWidth="1"/>
    <col min="14589" max="14589" width="11.7109375" style="1" customWidth="1"/>
    <col min="14590" max="14590" width="11.5703125" style="1" customWidth="1"/>
    <col min="14591" max="14591" width="2.28515625" style="1" customWidth="1"/>
    <col min="14592" max="14592" width="41" style="1" customWidth="1"/>
    <col min="14593" max="14593" width="14.28515625" style="1" customWidth="1"/>
    <col min="14594" max="14595" width="11.5703125" style="1" customWidth="1"/>
    <col min="14596" max="14596" width="21.7109375" style="1" customWidth="1"/>
    <col min="14597" max="14788" width="11.42578125" style="1"/>
    <col min="14789" max="14789" width="21.7109375" style="1" customWidth="1"/>
    <col min="14790" max="14790" width="13.7109375" style="1" customWidth="1"/>
    <col min="14791" max="14791" width="38.7109375" style="1" customWidth="1"/>
    <col min="14792" max="14792" width="3" style="1" bestFit="1" customWidth="1"/>
    <col min="14793" max="14793" width="32.28515625" style="1" customWidth="1"/>
    <col min="14794" max="14794" width="46.28515625" style="1" customWidth="1"/>
    <col min="14795" max="14795" width="19" style="1" customWidth="1"/>
    <col min="14796" max="14796" width="0" style="1" hidden="1" customWidth="1"/>
    <col min="14797" max="14797" width="17.7109375" style="1" customWidth="1"/>
    <col min="14798" max="14798" width="0" style="1" hidden="1" customWidth="1"/>
    <col min="14799" max="14799" width="22.28515625" style="1" customWidth="1"/>
    <col min="14800" max="14800" width="5.28515625" style="1" customWidth="1"/>
    <col min="14801" max="14801" width="36.28515625" style="1" customWidth="1"/>
    <col min="14802" max="14802" width="5.7109375" style="1" customWidth="1"/>
    <col min="14803" max="14803" width="0" style="1" hidden="1" customWidth="1"/>
    <col min="14804" max="14804" width="20.7109375" style="1" customWidth="1"/>
    <col min="14805" max="14805" width="4.7109375" style="1" customWidth="1"/>
    <col min="14806" max="14806" width="0" style="1" hidden="1" customWidth="1"/>
    <col min="14807" max="14807" width="24.7109375" style="1" customWidth="1"/>
    <col min="14808" max="14808" width="12.28515625" style="1" customWidth="1"/>
    <col min="14809" max="14809" width="0" style="1" hidden="1" customWidth="1"/>
    <col min="14810" max="14810" width="3.42578125" style="1" customWidth="1"/>
    <col min="14811" max="14811" width="0" style="1" hidden="1" customWidth="1"/>
    <col min="14812" max="14812" width="17.7109375" style="1" customWidth="1"/>
    <col min="14813" max="14813" width="3.42578125" style="1" customWidth="1"/>
    <col min="14814" max="14814" width="0" style="1" hidden="1" customWidth="1"/>
    <col min="14815" max="14815" width="23.7109375" style="1" customWidth="1"/>
    <col min="14816" max="14816" width="10" style="1" customWidth="1"/>
    <col min="14817" max="14817" width="0" style="1" hidden="1" customWidth="1"/>
    <col min="14818" max="14819" width="14.7109375" style="1" customWidth="1"/>
    <col min="14820" max="14820" width="12.7109375" style="1" customWidth="1"/>
    <col min="14821" max="14821" width="3.28515625" style="1" customWidth="1"/>
    <col min="14822" max="14822" width="30.28515625" style="1" customWidth="1"/>
    <col min="14823" max="14823" width="5" style="1" customWidth="1"/>
    <col min="14824" max="14824" width="0" style="1" hidden="1" customWidth="1"/>
    <col min="14825" max="14825" width="14.28515625" style="1" customWidth="1"/>
    <col min="14826" max="14826" width="5.7109375" style="1" customWidth="1"/>
    <col min="14827" max="14827" width="0" style="1" hidden="1" customWidth="1"/>
    <col min="14828" max="14828" width="17.28515625" style="1" customWidth="1"/>
    <col min="14829" max="14829" width="12.7109375" style="1" customWidth="1"/>
    <col min="14830" max="14830" width="0" style="1" hidden="1" customWidth="1"/>
    <col min="14831" max="14831" width="5.28515625" style="1" customWidth="1"/>
    <col min="14832" max="14832" width="0" style="1" hidden="1" customWidth="1"/>
    <col min="14833" max="14833" width="17" style="1" customWidth="1"/>
    <col min="14834" max="14834" width="6.28515625" style="1" customWidth="1"/>
    <col min="14835" max="14835" width="0" style="1" hidden="1" customWidth="1"/>
    <col min="14836" max="14836" width="14.28515625" style="1" customWidth="1"/>
    <col min="14837" max="14837" width="7.5703125" style="1" customWidth="1"/>
    <col min="14838" max="14838" width="0" style="1" hidden="1" customWidth="1"/>
    <col min="14839" max="14840" width="14.28515625" style="1" customWidth="1"/>
    <col min="14841" max="14841" width="20.7109375" style="1" customWidth="1"/>
    <col min="14842" max="14842" width="14.42578125" style="1" customWidth="1"/>
    <col min="14843" max="14843" width="15" style="1" customWidth="1"/>
    <col min="14844" max="14844" width="2.7109375" style="1" customWidth="1"/>
    <col min="14845" max="14845" width="11.7109375" style="1" customWidth="1"/>
    <col min="14846" max="14846" width="11.5703125" style="1" customWidth="1"/>
    <col min="14847" max="14847" width="2.28515625" style="1" customWidth="1"/>
    <col min="14848" max="14848" width="41" style="1" customWidth="1"/>
    <col min="14849" max="14849" width="14.28515625" style="1" customWidth="1"/>
    <col min="14850" max="14851" width="11.5703125" style="1" customWidth="1"/>
    <col min="14852" max="14852" width="21.7109375" style="1" customWidth="1"/>
    <col min="14853" max="15044" width="11.42578125" style="1"/>
    <col min="15045" max="15045" width="21.7109375" style="1" customWidth="1"/>
    <col min="15046" max="15046" width="13.7109375" style="1" customWidth="1"/>
    <col min="15047" max="15047" width="38.7109375" style="1" customWidth="1"/>
    <col min="15048" max="15048" width="3" style="1" bestFit="1" customWidth="1"/>
    <col min="15049" max="15049" width="32.28515625" style="1" customWidth="1"/>
    <col min="15050" max="15050" width="46.28515625" style="1" customWidth="1"/>
    <col min="15051" max="15051" width="19" style="1" customWidth="1"/>
    <col min="15052" max="15052" width="0" style="1" hidden="1" customWidth="1"/>
    <col min="15053" max="15053" width="17.7109375" style="1" customWidth="1"/>
    <col min="15054" max="15054" width="0" style="1" hidden="1" customWidth="1"/>
    <col min="15055" max="15055" width="22.28515625" style="1" customWidth="1"/>
    <col min="15056" max="15056" width="5.28515625" style="1" customWidth="1"/>
    <col min="15057" max="15057" width="36.28515625" style="1" customWidth="1"/>
    <col min="15058" max="15058" width="5.7109375" style="1" customWidth="1"/>
    <col min="15059" max="15059" width="0" style="1" hidden="1" customWidth="1"/>
    <col min="15060" max="15060" width="20.7109375" style="1" customWidth="1"/>
    <col min="15061" max="15061" width="4.7109375" style="1" customWidth="1"/>
    <col min="15062" max="15062" width="0" style="1" hidden="1" customWidth="1"/>
    <col min="15063" max="15063" width="24.7109375" style="1" customWidth="1"/>
    <col min="15064" max="15064" width="12.28515625" style="1" customWidth="1"/>
    <col min="15065" max="15065" width="0" style="1" hidden="1" customWidth="1"/>
    <col min="15066" max="15066" width="3.42578125" style="1" customWidth="1"/>
    <col min="15067" max="15067" width="0" style="1" hidden="1" customWidth="1"/>
    <col min="15068" max="15068" width="17.7109375" style="1" customWidth="1"/>
    <col min="15069" max="15069" width="3.42578125" style="1" customWidth="1"/>
    <col min="15070" max="15070" width="0" style="1" hidden="1" customWidth="1"/>
    <col min="15071" max="15071" width="23.7109375" style="1" customWidth="1"/>
    <col min="15072" max="15072" width="10" style="1" customWidth="1"/>
    <col min="15073" max="15073" width="0" style="1" hidden="1" customWidth="1"/>
    <col min="15074" max="15075" width="14.7109375" style="1" customWidth="1"/>
    <col min="15076" max="15076" width="12.7109375" style="1" customWidth="1"/>
    <col min="15077" max="15077" width="3.28515625" style="1" customWidth="1"/>
    <col min="15078" max="15078" width="30.28515625" style="1" customWidth="1"/>
    <col min="15079" max="15079" width="5" style="1" customWidth="1"/>
    <col min="15080" max="15080" width="0" style="1" hidden="1" customWidth="1"/>
    <col min="15081" max="15081" width="14.28515625" style="1" customWidth="1"/>
    <col min="15082" max="15082" width="5.7109375" style="1" customWidth="1"/>
    <col min="15083" max="15083" width="0" style="1" hidden="1" customWidth="1"/>
    <col min="15084" max="15084" width="17.28515625" style="1" customWidth="1"/>
    <col min="15085" max="15085" width="12.7109375" style="1" customWidth="1"/>
    <col min="15086" max="15086" width="0" style="1" hidden="1" customWidth="1"/>
    <col min="15087" max="15087" width="5.28515625" style="1" customWidth="1"/>
    <col min="15088" max="15088" width="0" style="1" hidden="1" customWidth="1"/>
    <col min="15089" max="15089" width="17" style="1" customWidth="1"/>
    <col min="15090" max="15090" width="6.28515625" style="1" customWidth="1"/>
    <col min="15091" max="15091" width="0" style="1" hidden="1" customWidth="1"/>
    <col min="15092" max="15092" width="14.28515625" style="1" customWidth="1"/>
    <col min="15093" max="15093" width="7.5703125" style="1" customWidth="1"/>
    <col min="15094" max="15094" width="0" style="1" hidden="1" customWidth="1"/>
    <col min="15095" max="15096" width="14.28515625" style="1" customWidth="1"/>
    <col min="15097" max="15097" width="20.7109375" style="1" customWidth="1"/>
    <col min="15098" max="15098" width="14.42578125" style="1" customWidth="1"/>
    <col min="15099" max="15099" width="15" style="1" customWidth="1"/>
    <col min="15100" max="15100" width="2.7109375" style="1" customWidth="1"/>
    <col min="15101" max="15101" width="11.7109375" style="1" customWidth="1"/>
    <col min="15102" max="15102" width="11.5703125" style="1" customWidth="1"/>
    <col min="15103" max="15103" width="2.28515625" style="1" customWidth="1"/>
    <col min="15104" max="15104" width="41" style="1" customWidth="1"/>
    <col min="15105" max="15105" width="14.28515625" style="1" customWidth="1"/>
    <col min="15106" max="15107" width="11.5703125" style="1" customWidth="1"/>
    <col min="15108" max="15108" width="21.7109375" style="1" customWidth="1"/>
    <col min="15109" max="15300" width="11.42578125" style="1"/>
    <col min="15301" max="15301" width="21.7109375" style="1" customWidth="1"/>
    <col min="15302" max="15302" width="13.7109375" style="1" customWidth="1"/>
    <col min="15303" max="15303" width="38.7109375" style="1" customWidth="1"/>
    <col min="15304" max="15304" width="3" style="1" bestFit="1" customWidth="1"/>
    <col min="15305" max="15305" width="32.28515625" style="1" customWidth="1"/>
    <col min="15306" max="15306" width="46.28515625" style="1" customWidth="1"/>
    <col min="15307" max="15307" width="19" style="1" customWidth="1"/>
    <col min="15308" max="15308" width="0" style="1" hidden="1" customWidth="1"/>
    <col min="15309" max="15309" width="17.7109375" style="1" customWidth="1"/>
    <col min="15310" max="15310" width="0" style="1" hidden="1" customWidth="1"/>
    <col min="15311" max="15311" width="22.28515625" style="1" customWidth="1"/>
    <col min="15312" max="15312" width="5.28515625" style="1" customWidth="1"/>
    <col min="15313" max="15313" width="36.28515625" style="1" customWidth="1"/>
    <col min="15314" max="15314" width="5.7109375" style="1" customWidth="1"/>
    <col min="15315" max="15315" width="0" style="1" hidden="1" customWidth="1"/>
    <col min="15316" max="15316" width="20.7109375" style="1" customWidth="1"/>
    <col min="15317" max="15317" width="4.7109375" style="1" customWidth="1"/>
    <col min="15318" max="15318" width="0" style="1" hidden="1" customWidth="1"/>
    <col min="15319" max="15319" width="24.7109375" style="1" customWidth="1"/>
    <col min="15320" max="15320" width="12.28515625" style="1" customWidth="1"/>
    <col min="15321" max="15321" width="0" style="1" hidden="1" customWidth="1"/>
    <col min="15322" max="15322" width="3.42578125" style="1" customWidth="1"/>
    <col min="15323" max="15323" width="0" style="1" hidden="1" customWidth="1"/>
    <col min="15324" max="15324" width="17.7109375" style="1" customWidth="1"/>
    <col min="15325" max="15325" width="3.42578125" style="1" customWidth="1"/>
    <col min="15326" max="15326" width="0" style="1" hidden="1" customWidth="1"/>
    <col min="15327" max="15327" width="23.7109375" style="1" customWidth="1"/>
    <col min="15328" max="15328" width="10" style="1" customWidth="1"/>
    <col min="15329" max="15329" width="0" style="1" hidden="1" customWidth="1"/>
    <col min="15330" max="15331" width="14.7109375" style="1" customWidth="1"/>
    <col min="15332" max="15332" width="12.7109375" style="1" customWidth="1"/>
    <col min="15333" max="15333" width="3.28515625" style="1" customWidth="1"/>
    <col min="15334" max="15334" width="30.28515625" style="1" customWidth="1"/>
    <col min="15335" max="15335" width="5" style="1" customWidth="1"/>
    <col min="15336" max="15336" width="0" style="1" hidden="1" customWidth="1"/>
    <col min="15337" max="15337" width="14.28515625" style="1" customWidth="1"/>
    <col min="15338" max="15338" width="5.7109375" style="1" customWidth="1"/>
    <col min="15339" max="15339" width="0" style="1" hidden="1" customWidth="1"/>
    <col min="15340" max="15340" width="17.28515625" style="1" customWidth="1"/>
    <col min="15341" max="15341" width="12.7109375" style="1" customWidth="1"/>
    <col min="15342" max="15342" width="0" style="1" hidden="1" customWidth="1"/>
    <col min="15343" max="15343" width="5.28515625" style="1" customWidth="1"/>
    <col min="15344" max="15344" width="0" style="1" hidden="1" customWidth="1"/>
    <col min="15345" max="15345" width="17" style="1" customWidth="1"/>
    <col min="15346" max="15346" width="6.28515625" style="1" customWidth="1"/>
    <col min="15347" max="15347" width="0" style="1" hidden="1" customWidth="1"/>
    <col min="15348" max="15348" width="14.28515625" style="1" customWidth="1"/>
    <col min="15349" max="15349" width="7.5703125" style="1" customWidth="1"/>
    <col min="15350" max="15350" width="0" style="1" hidden="1" customWidth="1"/>
    <col min="15351" max="15352" width="14.28515625" style="1" customWidth="1"/>
    <col min="15353" max="15353" width="20.7109375" style="1" customWidth="1"/>
    <col min="15354" max="15354" width="14.42578125" style="1" customWidth="1"/>
    <col min="15355" max="15355" width="15" style="1" customWidth="1"/>
    <col min="15356" max="15356" width="2.7109375" style="1" customWidth="1"/>
    <col min="15357" max="15357" width="11.7109375" style="1" customWidth="1"/>
    <col min="15358" max="15358" width="11.5703125" style="1" customWidth="1"/>
    <col min="15359" max="15359" width="2.28515625" style="1" customWidth="1"/>
    <col min="15360" max="15360" width="41" style="1" customWidth="1"/>
    <col min="15361" max="15361" width="14.28515625" style="1" customWidth="1"/>
    <col min="15362" max="15363" width="11.5703125" style="1" customWidth="1"/>
    <col min="15364" max="15364" width="21.7109375" style="1" customWidth="1"/>
    <col min="15365" max="15556" width="11.42578125" style="1"/>
    <col min="15557" max="15557" width="21.7109375" style="1" customWidth="1"/>
    <col min="15558" max="15558" width="13.7109375" style="1" customWidth="1"/>
    <col min="15559" max="15559" width="38.7109375" style="1" customWidth="1"/>
    <col min="15560" max="15560" width="3" style="1" bestFit="1" customWidth="1"/>
    <col min="15561" max="15561" width="32.28515625" style="1" customWidth="1"/>
    <col min="15562" max="15562" width="46.28515625" style="1" customWidth="1"/>
    <col min="15563" max="15563" width="19" style="1" customWidth="1"/>
    <col min="15564" max="15564" width="0" style="1" hidden="1" customWidth="1"/>
    <col min="15565" max="15565" width="17.7109375" style="1" customWidth="1"/>
    <col min="15566" max="15566" width="0" style="1" hidden="1" customWidth="1"/>
    <col min="15567" max="15567" width="22.28515625" style="1" customWidth="1"/>
    <col min="15568" max="15568" width="5.28515625" style="1" customWidth="1"/>
    <col min="15569" max="15569" width="36.28515625" style="1" customWidth="1"/>
    <col min="15570" max="15570" width="5.7109375" style="1" customWidth="1"/>
    <col min="15571" max="15571" width="0" style="1" hidden="1" customWidth="1"/>
    <col min="15572" max="15572" width="20.7109375" style="1" customWidth="1"/>
    <col min="15573" max="15573" width="4.7109375" style="1" customWidth="1"/>
    <col min="15574" max="15574" width="0" style="1" hidden="1" customWidth="1"/>
    <col min="15575" max="15575" width="24.7109375" style="1" customWidth="1"/>
    <col min="15576" max="15576" width="12.28515625" style="1" customWidth="1"/>
    <col min="15577" max="15577" width="0" style="1" hidden="1" customWidth="1"/>
    <col min="15578" max="15578" width="3.42578125" style="1" customWidth="1"/>
    <col min="15579" max="15579" width="0" style="1" hidden="1" customWidth="1"/>
    <col min="15580" max="15580" width="17.7109375" style="1" customWidth="1"/>
    <col min="15581" max="15581" width="3.42578125" style="1" customWidth="1"/>
    <col min="15582" max="15582" width="0" style="1" hidden="1" customWidth="1"/>
    <col min="15583" max="15583" width="23.7109375" style="1" customWidth="1"/>
    <col min="15584" max="15584" width="10" style="1" customWidth="1"/>
    <col min="15585" max="15585" width="0" style="1" hidden="1" customWidth="1"/>
    <col min="15586" max="15587" width="14.7109375" style="1" customWidth="1"/>
    <col min="15588" max="15588" width="12.7109375" style="1" customWidth="1"/>
    <col min="15589" max="15589" width="3.28515625" style="1" customWidth="1"/>
    <col min="15590" max="15590" width="30.28515625" style="1" customWidth="1"/>
    <col min="15591" max="15591" width="5" style="1" customWidth="1"/>
    <col min="15592" max="15592" width="0" style="1" hidden="1" customWidth="1"/>
    <col min="15593" max="15593" width="14.28515625" style="1" customWidth="1"/>
    <col min="15594" max="15594" width="5.7109375" style="1" customWidth="1"/>
    <col min="15595" max="15595" width="0" style="1" hidden="1" customWidth="1"/>
    <col min="15596" max="15596" width="17.28515625" style="1" customWidth="1"/>
    <col min="15597" max="15597" width="12.7109375" style="1" customWidth="1"/>
    <col min="15598" max="15598" width="0" style="1" hidden="1" customWidth="1"/>
    <col min="15599" max="15599" width="5.28515625" style="1" customWidth="1"/>
    <col min="15600" max="15600" width="0" style="1" hidden="1" customWidth="1"/>
    <col min="15601" max="15601" width="17" style="1" customWidth="1"/>
    <col min="15602" max="15602" width="6.28515625" style="1" customWidth="1"/>
    <col min="15603" max="15603" width="0" style="1" hidden="1" customWidth="1"/>
    <col min="15604" max="15604" width="14.28515625" style="1" customWidth="1"/>
    <col min="15605" max="15605" width="7.5703125" style="1" customWidth="1"/>
    <col min="15606" max="15606" width="0" style="1" hidden="1" customWidth="1"/>
    <col min="15607" max="15608" width="14.28515625" style="1" customWidth="1"/>
    <col min="15609" max="15609" width="20.7109375" style="1" customWidth="1"/>
    <col min="15610" max="15610" width="14.42578125" style="1" customWidth="1"/>
    <col min="15611" max="15611" width="15" style="1" customWidth="1"/>
    <col min="15612" max="15612" width="2.7109375" style="1" customWidth="1"/>
    <col min="15613" max="15613" width="11.7109375" style="1" customWidth="1"/>
    <col min="15614" max="15614" width="11.5703125" style="1" customWidth="1"/>
    <col min="15615" max="15615" width="2.28515625" style="1" customWidth="1"/>
    <col min="15616" max="15616" width="41" style="1" customWidth="1"/>
    <col min="15617" max="15617" width="14.28515625" style="1" customWidth="1"/>
    <col min="15618" max="15619" width="11.5703125" style="1" customWidth="1"/>
    <col min="15620" max="15620" width="21.7109375" style="1" customWidth="1"/>
    <col min="15621" max="15812" width="11.42578125" style="1"/>
    <col min="15813" max="15813" width="21.7109375" style="1" customWidth="1"/>
    <col min="15814" max="15814" width="13.7109375" style="1" customWidth="1"/>
    <col min="15815" max="15815" width="38.7109375" style="1" customWidth="1"/>
    <col min="15816" max="15816" width="3" style="1" bestFit="1" customWidth="1"/>
    <col min="15817" max="15817" width="32.28515625" style="1" customWidth="1"/>
    <col min="15818" max="15818" width="46.28515625" style="1" customWidth="1"/>
    <col min="15819" max="15819" width="19" style="1" customWidth="1"/>
    <col min="15820" max="15820" width="0" style="1" hidden="1" customWidth="1"/>
    <col min="15821" max="15821" width="17.7109375" style="1" customWidth="1"/>
    <col min="15822" max="15822" width="0" style="1" hidden="1" customWidth="1"/>
    <col min="15823" max="15823" width="22.28515625" style="1" customWidth="1"/>
    <col min="15824" max="15824" width="5.28515625" style="1" customWidth="1"/>
    <col min="15825" max="15825" width="36.28515625" style="1" customWidth="1"/>
    <col min="15826" max="15826" width="5.7109375" style="1" customWidth="1"/>
    <col min="15827" max="15827" width="0" style="1" hidden="1" customWidth="1"/>
    <col min="15828" max="15828" width="20.7109375" style="1" customWidth="1"/>
    <col min="15829" max="15829" width="4.7109375" style="1" customWidth="1"/>
    <col min="15830" max="15830" width="0" style="1" hidden="1" customWidth="1"/>
    <col min="15831" max="15831" width="24.7109375" style="1" customWidth="1"/>
    <col min="15832" max="15832" width="12.28515625" style="1" customWidth="1"/>
    <col min="15833" max="15833" width="0" style="1" hidden="1" customWidth="1"/>
    <col min="15834" max="15834" width="3.42578125" style="1" customWidth="1"/>
    <col min="15835" max="15835" width="0" style="1" hidden="1" customWidth="1"/>
    <col min="15836" max="15836" width="17.7109375" style="1" customWidth="1"/>
    <col min="15837" max="15837" width="3.42578125" style="1" customWidth="1"/>
    <col min="15838" max="15838" width="0" style="1" hidden="1" customWidth="1"/>
    <col min="15839" max="15839" width="23.7109375" style="1" customWidth="1"/>
    <col min="15840" max="15840" width="10" style="1" customWidth="1"/>
    <col min="15841" max="15841" width="0" style="1" hidden="1" customWidth="1"/>
    <col min="15842" max="15843" width="14.7109375" style="1" customWidth="1"/>
    <col min="15844" max="15844" width="12.7109375" style="1" customWidth="1"/>
    <col min="15845" max="15845" width="3.28515625" style="1" customWidth="1"/>
    <col min="15846" max="15846" width="30.28515625" style="1" customWidth="1"/>
    <col min="15847" max="15847" width="5" style="1" customWidth="1"/>
    <col min="15848" max="15848" width="0" style="1" hidden="1" customWidth="1"/>
    <col min="15849" max="15849" width="14.28515625" style="1" customWidth="1"/>
    <col min="15850" max="15850" width="5.7109375" style="1" customWidth="1"/>
    <col min="15851" max="15851" width="0" style="1" hidden="1" customWidth="1"/>
    <col min="15852" max="15852" width="17.28515625" style="1" customWidth="1"/>
    <col min="15853" max="15853" width="12.7109375" style="1" customWidth="1"/>
    <col min="15854" max="15854" width="0" style="1" hidden="1" customWidth="1"/>
    <col min="15855" max="15855" width="5.28515625" style="1" customWidth="1"/>
    <col min="15856" max="15856" width="0" style="1" hidden="1" customWidth="1"/>
    <col min="15857" max="15857" width="17" style="1" customWidth="1"/>
    <col min="15858" max="15858" width="6.28515625" style="1" customWidth="1"/>
    <col min="15859" max="15859" width="0" style="1" hidden="1" customWidth="1"/>
    <col min="15860" max="15860" width="14.28515625" style="1" customWidth="1"/>
    <col min="15861" max="15861" width="7.5703125" style="1" customWidth="1"/>
    <col min="15862" max="15862" width="0" style="1" hidden="1" customWidth="1"/>
    <col min="15863" max="15864" width="14.28515625" style="1" customWidth="1"/>
    <col min="15865" max="15865" width="20.7109375" style="1" customWidth="1"/>
    <col min="15866" max="15866" width="14.42578125" style="1" customWidth="1"/>
    <col min="15867" max="15867" width="15" style="1" customWidth="1"/>
    <col min="15868" max="15868" width="2.7109375" style="1" customWidth="1"/>
    <col min="15869" max="15869" width="11.7109375" style="1" customWidth="1"/>
    <col min="15870" max="15870" width="11.5703125" style="1" customWidth="1"/>
    <col min="15871" max="15871" width="2.28515625" style="1" customWidth="1"/>
    <col min="15872" max="15872" width="41" style="1" customWidth="1"/>
    <col min="15873" max="15873" width="14.28515625" style="1" customWidth="1"/>
    <col min="15874" max="15875" width="11.5703125" style="1" customWidth="1"/>
    <col min="15876" max="15876" width="21.7109375" style="1" customWidth="1"/>
    <col min="15877" max="16068" width="11.42578125" style="1"/>
    <col min="16069" max="16069" width="21.7109375" style="1" customWidth="1"/>
    <col min="16070" max="16070" width="13.7109375" style="1" customWidth="1"/>
    <col min="16071" max="16071" width="38.7109375" style="1" customWidth="1"/>
    <col min="16072" max="16072" width="3" style="1" bestFit="1" customWidth="1"/>
    <col min="16073" max="16073" width="32.28515625" style="1" customWidth="1"/>
    <col min="16074" max="16074" width="46.28515625" style="1" customWidth="1"/>
    <col min="16075" max="16075" width="19" style="1" customWidth="1"/>
    <col min="16076" max="16076" width="0" style="1" hidden="1" customWidth="1"/>
    <col min="16077" max="16077" width="17.7109375" style="1" customWidth="1"/>
    <col min="16078" max="16078" width="0" style="1" hidden="1" customWidth="1"/>
    <col min="16079" max="16079" width="22.28515625" style="1" customWidth="1"/>
    <col min="16080" max="16080" width="5.28515625" style="1" customWidth="1"/>
    <col min="16081" max="16081" width="36.28515625" style="1" customWidth="1"/>
    <col min="16082" max="16082" width="5.7109375" style="1" customWidth="1"/>
    <col min="16083" max="16083" width="0" style="1" hidden="1" customWidth="1"/>
    <col min="16084" max="16084" width="20.7109375" style="1" customWidth="1"/>
    <col min="16085" max="16085" width="4.7109375" style="1" customWidth="1"/>
    <col min="16086" max="16086" width="0" style="1" hidden="1" customWidth="1"/>
    <col min="16087" max="16087" width="24.7109375" style="1" customWidth="1"/>
    <col min="16088" max="16088" width="12.28515625" style="1" customWidth="1"/>
    <col min="16089" max="16089" width="0" style="1" hidden="1" customWidth="1"/>
    <col min="16090" max="16090" width="3.42578125" style="1" customWidth="1"/>
    <col min="16091" max="16091" width="0" style="1" hidden="1" customWidth="1"/>
    <col min="16092" max="16092" width="17.7109375" style="1" customWidth="1"/>
    <col min="16093" max="16093" width="3.42578125" style="1" customWidth="1"/>
    <col min="16094" max="16094" width="0" style="1" hidden="1" customWidth="1"/>
    <col min="16095" max="16095" width="23.7109375" style="1" customWidth="1"/>
    <col min="16096" max="16096" width="10" style="1" customWidth="1"/>
    <col min="16097" max="16097" width="0" style="1" hidden="1" customWidth="1"/>
    <col min="16098" max="16099" width="14.7109375" style="1" customWidth="1"/>
    <col min="16100" max="16100" width="12.7109375" style="1" customWidth="1"/>
    <col min="16101" max="16101" width="3.28515625" style="1" customWidth="1"/>
    <col min="16102" max="16102" width="30.28515625" style="1" customWidth="1"/>
    <col min="16103" max="16103" width="5" style="1" customWidth="1"/>
    <col min="16104" max="16104" width="0" style="1" hidden="1" customWidth="1"/>
    <col min="16105" max="16105" width="14.28515625" style="1" customWidth="1"/>
    <col min="16106" max="16106" width="5.7109375" style="1" customWidth="1"/>
    <col min="16107" max="16107" width="0" style="1" hidden="1" customWidth="1"/>
    <col min="16108" max="16108" width="17.28515625" style="1" customWidth="1"/>
    <col min="16109" max="16109" width="12.7109375" style="1" customWidth="1"/>
    <col min="16110" max="16110" width="0" style="1" hidden="1" customWidth="1"/>
    <col min="16111" max="16111" width="5.28515625" style="1" customWidth="1"/>
    <col min="16112" max="16112" width="0" style="1" hidden="1" customWidth="1"/>
    <col min="16113" max="16113" width="17" style="1" customWidth="1"/>
    <col min="16114" max="16114" width="6.28515625" style="1" customWidth="1"/>
    <col min="16115" max="16115" width="0" style="1" hidden="1" customWidth="1"/>
    <col min="16116" max="16116" width="14.28515625" style="1" customWidth="1"/>
    <col min="16117" max="16117" width="7.5703125" style="1" customWidth="1"/>
    <col min="16118" max="16118" width="0" style="1" hidden="1" customWidth="1"/>
    <col min="16119" max="16120" width="14.28515625" style="1" customWidth="1"/>
    <col min="16121" max="16121" width="20.7109375" style="1" customWidth="1"/>
    <col min="16122" max="16122" width="14.42578125" style="1" customWidth="1"/>
    <col min="16123" max="16123" width="15" style="1" customWidth="1"/>
    <col min="16124" max="16124" width="2.7109375" style="1" customWidth="1"/>
    <col min="16125" max="16125" width="11.7109375" style="1" customWidth="1"/>
    <col min="16126" max="16126" width="11.5703125" style="1" customWidth="1"/>
    <col min="16127" max="16127" width="2.28515625" style="1" customWidth="1"/>
    <col min="16128" max="16128" width="41" style="1" customWidth="1"/>
    <col min="16129" max="16129" width="14.28515625" style="1" customWidth="1"/>
    <col min="16130" max="16131" width="11.5703125" style="1" customWidth="1"/>
    <col min="16132" max="16132" width="21.7109375" style="1" customWidth="1"/>
    <col min="16133" max="16326" width="11.42578125" style="1"/>
    <col min="16327" max="16384" width="11.5703125" style="1" customWidth="1"/>
  </cols>
  <sheetData>
    <row r="1" spans="1:46"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641" t="s">
        <v>1331</v>
      </c>
      <c r="AT1" s="641" t="s">
        <v>1332</v>
      </c>
    </row>
    <row r="2" spans="1:46"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row>
    <row r="3" spans="1:46"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row>
    <row r="4" spans="1:46" s="15" customFormat="1" ht="53.25" customHeight="1" thickBot="1" x14ac:dyDescent="0.3">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row>
    <row r="5" spans="1:46" ht="161.25" customHeight="1" x14ac:dyDescent="0.25">
      <c r="A5" s="736" t="s">
        <v>51</v>
      </c>
      <c r="B5" s="709" t="s">
        <v>104</v>
      </c>
      <c r="C5" s="709" t="s">
        <v>92</v>
      </c>
      <c r="D5" s="709" t="s">
        <v>12</v>
      </c>
      <c r="E5" s="709" t="s">
        <v>36</v>
      </c>
      <c r="F5" s="1048" t="s">
        <v>1019</v>
      </c>
      <c r="G5" s="726" t="s">
        <v>1313</v>
      </c>
      <c r="H5" s="709" t="s">
        <v>1020</v>
      </c>
      <c r="I5" s="738" t="s">
        <v>1021</v>
      </c>
      <c r="J5" s="709" t="s">
        <v>33</v>
      </c>
      <c r="K5" s="709">
        <v>72</v>
      </c>
      <c r="L5" s="713">
        <f>IF(J5="Diaria",+(K5/360),IF(J5="Mensual",+(K5/12),IF(J5="Bimestral",+(K5/6),IF(J5="Trimestral",+(K5/4),IF(J5="Semestral",+(K5/2),IF(J5="Anual",+(K5/1),""))))))</f>
        <v>0.2</v>
      </c>
      <c r="M5" s="709" t="s">
        <v>73</v>
      </c>
      <c r="N5" s="70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09" t="s">
        <v>64</v>
      </c>
      <c r="P5" s="70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09" t="s">
        <v>73</v>
      </c>
      <c r="R5" s="70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01" t="s">
        <v>72</v>
      </c>
      <c r="T5" s="701" t="s">
        <v>45</v>
      </c>
      <c r="U5" s="701">
        <f>+MAX(N5,P5,R5)</f>
        <v>0.6</v>
      </c>
      <c r="V5" s="721" t="str">
        <f>IF(L5&lt;=20%,"Muy baja",IF(L5&lt;=40%,"Baja",IF(L5&lt;=60%,"Media",IF(L5&lt;=80%,"Alta",IF(L5&lt;=100%,"Muy alta",IF(L5&gt;=100%,"Muy alta",""))))))</f>
        <v>Muy baja</v>
      </c>
      <c r="W5" s="689">
        <v>0.2</v>
      </c>
      <c r="X5" s="705" t="str">
        <f>IF(U5=20%,"Leve",IF(U5=40%,"Menor",IF(U5=60%,"Moderado",IF(U5=80%,"Mayor",IF(U5=100%,"Catastrófico","")))))</f>
        <v>Moderado</v>
      </c>
      <c r="Y5" s="730">
        <v>0.6</v>
      </c>
      <c r="Z5" s="693" t="s">
        <v>56</v>
      </c>
      <c r="AA5" s="689">
        <f>IF(Z5="Bajo",25%,IF(Z5="Moderado",50%,IF(Z5="Alto",75%,IF(Z5="Extremo",100%,""))))</f>
        <v>0.5</v>
      </c>
      <c r="AB5" s="1045" t="s">
        <v>1022</v>
      </c>
      <c r="AC5" s="378" t="s">
        <v>1023</v>
      </c>
      <c r="AD5" s="50" t="s">
        <v>39</v>
      </c>
      <c r="AE5" s="22">
        <f>IF(AD5="Preventivo",25%,IF(AD5="Detectivo",15%,IF(AD5="Correctivo",10%,"")))</f>
        <v>0.15</v>
      </c>
      <c r="AF5" s="307" t="s">
        <v>216</v>
      </c>
      <c r="AG5" s="22">
        <f>IF(AF5="Manual",15%,IF(AF5="Automático",25%,""))</f>
        <v>0.15</v>
      </c>
      <c r="AH5" s="22">
        <f>+AG5+AE5</f>
        <v>0.3</v>
      </c>
      <c r="AI5" s="307" t="s">
        <v>217</v>
      </c>
      <c r="AJ5" s="285" t="s">
        <v>24</v>
      </c>
      <c r="AK5" s="307" t="s">
        <v>1024</v>
      </c>
      <c r="AL5" s="307">
        <f>+AH5*AA5</f>
        <v>0.15</v>
      </c>
      <c r="AM5" s="368">
        <f>+AA5-AL5</f>
        <v>0.35</v>
      </c>
      <c r="AN5" s="774" t="str">
        <f>+IF(C5="Corrupción","Moderado",IF(AM6&lt;=25%,"Bajo",IF(AM6&lt;=50%,"Moderado",IF(AM6&lt;=75%,"Alto",IF(AM6&gt;75%,"Extremo","")))))</f>
        <v>Bajo</v>
      </c>
      <c r="AO5" s="695" t="s">
        <v>59</v>
      </c>
      <c r="AP5" s="135">
        <v>1</v>
      </c>
      <c r="AQ5" s="33" t="s">
        <v>1025</v>
      </c>
      <c r="AR5" s="299" t="s">
        <v>1026</v>
      </c>
    </row>
    <row r="6" spans="1:46" ht="121.5" customHeight="1" thickBot="1" x14ac:dyDescent="0.3">
      <c r="A6" s="884"/>
      <c r="B6" s="885"/>
      <c r="C6" s="885"/>
      <c r="D6" s="885"/>
      <c r="E6" s="885"/>
      <c r="F6" s="1049"/>
      <c r="G6" s="948"/>
      <c r="H6" s="885"/>
      <c r="I6" s="889"/>
      <c r="J6" s="885"/>
      <c r="K6" s="885"/>
      <c r="L6" s="887"/>
      <c r="M6" s="885"/>
      <c r="N6" s="885"/>
      <c r="O6" s="885"/>
      <c r="P6" s="885"/>
      <c r="Q6" s="885"/>
      <c r="R6" s="885"/>
      <c r="S6" s="888"/>
      <c r="T6" s="888"/>
      <c r="U6" s="888"/>
      <c r="V6" s="896"/>
      <c r="W6" s="891"/>
      <c r="X6" s="897"/>
      <c r="Y6" s="1047"/>
      <c r="Z6" s="893"/>
      <c r="AA6" s="891"/>
      <c r="AB6" s="1046"/>
      <c r="AC6" s="219" t="s">
        <v>1027</v>
      </c>
      <c r="AD6" s="28" t="s">
        <v>57</v>
      </c>
      <c r="AE6" s="37">
        <f>IF(AD6="Preventivo",25%,IF(AD6="Detectivo",15%,IF(AD6="Correctivo",10%,"")))</f>
        <v>0.25</v>
      </c>
      <c r="AF6" s="322" t="s">
        <v>216</v>
      </c>
      <c r="AG6" s="37">
        <f>IF(AF6="Manual",15%,IF(AF6="Automático",25%,""))</f>
        <v>0.15</v>
      </c>
      <c r="AH6" s="37">
        <f>+AG6+AE6</f>
        <v>0.4</v>
      </c>
      <c r="AI6" s="322" t="s">
        <v>217</v>
      </c>
      <c r="AJ6" s="286" t="s">
        <v>24</v>
      </c>
      <c r="AK6" s="322" t="s">
        <v>1028</v>
      </c>
      <c r="AL6" s="322">
        <f>+AM5*AH6</f>
        <v>0.13999999999999999</v>
      </c>
      <c r="AM6" s="369">
        <f>+AM5-AL6</f>
        <v>0.21</v>
      </c>
      <c r="AN6" s="775"/>
      <c r="AO6" s="776"/>
      <c r="AP6" s="141">
        <v>2</v>
      </c>
      <c r="AQ6" s="33" t="s">
        <v>1029</v>
      </c>
      <c r="AR6" s="299" t="s">
        <v>1026</v>
      </c>
    </row>
    <row r="7" spans="1:46" ht="132.75" customHeight="1" thickBot="1" x14ac:dyDescent="0.3">
      <c r="A7" s="1043" t="s">
        <v>51</v>
      </c>
      <c r="B7" s="725" t="s">
        <v>104</v>
      </c>
      <c r="C7" s="725" t="s">
        <v>92</v>
      </c>
      <c r="D7" s="725" t="s">
        <v>12</v>
      </c>
      <c r="E7" s="725" t="s">
        <v>36</v>
      </c>
      <c r="F7" s="1044" t="s">
        <v>1030</v>
      </c>
      <c r="G7" s="727" t="s">
        <v>1314</v>
      </c>
      <c r="H7" s="725" t="s">
        <v>1031</v>
      </c>
      <c r="I7" s="725" t="s">
        <v>1032</v>
      </c>
      <c r="J7" s="725" t="s">
        <v>33</v>
      </c>
      <c r="K7" s="725">
        <v>72</v>
      </c>
      <c r="L7" s="735">
        <f>IF(J7="Diaria",+(K7/360),IF(J7="Mensual",+(K7/12),IF(J7="Bimestral",+(K7/6),IF(J7="Trimestral",+(K7/4),IF(J7="Semestral",+(K7/2),IF(J7="Anual",+(K7/1),""))))))</f>
        <v>0.2</v>
      </c>
      <c r="M7" s="725" t="s">
        <v>73</v>
      </c>
      <c r="N7" s="29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725" t="s">
        <v>64</v>
      </c>
      <c r="P7" s="29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725"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20" t="s">
        <v>72</v>
      </c>
      <c r="T7" s="720" t="s">
        <v>45</v>
      </c>
      <c r="U7" s="291">
        <f>+MAX(N7,P7,R7)</f>
        <v>0.6</v>
      </c>
      <c r="V7" s="722" t="str">
        <f>IF(L7&lt;=20%,"Muy baja",IF(L7&lt;=40%,"Baja",IF(L7&lt;=60%,"Media",IF(L7&lt;=80%,"Alta",IF(L7&lt;=100%,"Muy alta",IF(L7&gt;=100%,"Muy alta",""))))))</f>
        <v>Muy baja</v>
      </c>
      <c r="W7" s="294">
        <v>0.2</v>
      </c>
      <c r="X7" s="724" t="str">
        <f>IF(U7=20%,"Leve",IF(U7=40%,"Menor",IF(U7=60%,"Moderado",IF(U7=80%,"Mayor",IF(U7=100%,"Catastrófico","")))))</f>
        <v>Moderado</v>
      </c>
      <c r="Y7" s="301">
        <v>0.6</v>
      </c>
      <c r="Z7" s="732" t="s">
        <v>56</v>
      </c>
      <c r="AA7" s="294">
        <f>IF(Z7="Bajo",25%,IF(Z7="Moderado",50%,IF(Z7="Alto",75%,IF(Z7="Extremo",100%,""))))</f>
        <v>0.5</v>
      </c>
      <c r="AB7" s="1042" t="s">
        <v>1022</v>
      </c>
      <c r="AC7" s="410" t="s">
        <v>1033</v>
      </c>
      <c r="AD7" s="285" t="s">
        <v>57</v>
      </c>
      <c r="AE7" s="368">
        <f>IF(AD7="Preventivo",25%,IF(AD7="Detectivo",15%,IF(AD7="Correctivo",10%,"")))</f>
        <v>0.25</v>
      </c>
      <c r="AF7" s="307" t="s">
        <v>216</v>
      </c>
      <c r="AG7" s="368">
        <f>IF(AF7="Manual",15%,IF(AF7="Automático",25%,""))</f>
        <v>0.15</v>
      </c>
      <c r="AH7" s="368">
        <f>+AG7+AE7</f>
        <v>0.4</v>
      </c>
      <c r="AI7" s="307" t="s">
        <v>217</v>
      </c>
      <c r="AJ7" s="285" t="s">
        <v>24</v>
      </c>
      <c r="AK7" s="307" t="s">
        <v>1034</v>
      </c>
      <c r="AL7" s="307">
        <f>+AH7*AA7</f>
        <v>0.2</v>
      </c>
      <c r="AM7" s="368">
        <f>+AA7-AL7</f>
        <v>0.3</v>
      </c>
      <c r="AN7" s="786" t="s">
        <v>170</v>
      </c>
      <c r="AO7" s="788" t="s">
        <v>59</v>
      </c>
      <c r="AP7" s="409">
        <v>1</v>
      </c>
      <c r="AQ7" s="364" t="s">
        <v>1035</v>
      </c>
      <c r="AR7" s="299" t="s">
        <v>1036</v>
      </c>
    </row>
    <row r="8" spans="1:46" ht="161.25" customHeight="1" thickBot="1" x14ac:dyDescent="0.3">
      <c r="A8" s="1043"/>
      <c r="B8" s="725"/>
      <c r="C8" s="725"/>
      <c r="D8" s="725"/>
      <c r="E8" s="725"/>
      <c r="F8" s="1044"/>
      <c r="G8" s="727"/>
      <c r="H8" s="725"/>
      <c r="I8" s="725"/>
      <c r="J8" s="725"/>
      <c r="K8" s="725"/>
      <c r="L8" s="735"/>
      <c r="M8" s="725"/>
      <c r="N8" s="83"/>
      <c r="O8" s="725"/>
      <c r="P8" s="83"/>
      <c r="Q8" s="725"/>
      <c r="R8" s="83"/>
      <c r="S8" s="720"/>
      <c r="T8" s="720"/>
      <c r="U8" s="83"/>
      <c r="V8" s="722"/>
      <c r="W8" s="158"/>
      <c r="X8" s="724"/>
      <c r="Y8" s="158"/>
      <c r="Z8" s="732"/>
      <c r="AA8" s="83"/>
      <c r="AB8" s="1042"/>
      <c r="AC8" s="536" t="s">
        <v>1037</v>
      </c>
      <c r="AD8" s="50" t="s">
        <v>57</v>
      </c>
      <c r="AE8" s="22">
        <f>IF(AD8="Preventivo",25%,IF(AD8="Detectivo",15%,IF(AD8="Correctivo",10%,"")))</f>
        <v>0.25</v>
      </c>
      <c r="AF8" s="50" t="s">
        <v>216</v>
      </c>
      <c r="AG8" s="22">
        <f>IF(AF8="Manual",15%,IF(AF8="Automático",25%,""))</f>
        <v>0.15</v>
      </c>
      <c r="AH8" s="22">
        <f>+AG8+AE8</f>
        <v>0.4</v>
      </c>
      <c r="AI8" s="50" t="s">
        <v>217</v>
      </c>
      <c r="AJ8" s="50" t="s">
        <v>41</v>
      </c>
      <c r="AK8" s="50"/>
      <c r="AL8" s="307">
        <f>+AH8*AA8</f>
        <v>0</v>
      </c>
      <c r="AM8" s="368">
        <f>+AA8-AL8</f>
        <v>0</v>
      </c>
      <c r="AN8" s="768"/>
      <c r="AO8" s="770"/>
      <c r="AP8" s="163">
        <v>1</v>
      </c>
      <c r="AQ8" s="163" t="s">
        <v>1038</v>
      </c>
      <c r="AR8" s="164" t="s">
        <v>476</v>
      </c>
    </row>
    <row r="9" spans="1:46" ht="315.75" thickBot="1" x14ac:dyDescent="0.3">
      <c r="A9" s="448" t="s">
        <v>218</v>
      </c>
      <c r="B9" s="296" t="s">
        <v>104</v>
      </c>
      <c r="C9" s="296" t="s">
        <v>92</v>
      </c>
      <c r="D9" s="296" t="s">
        <v>79</v>
      </c>
      <c r="E9" s="296" t="s">
        <v>36</v>
      </c>
      <c r="F9" s="308" t="s">
        <v>598</v>
      </c>
      <c r="G9" s="296" t="s">
        <v>599</v>
      </c>
      <c r="H9" s="296" t="s">
        <v>600</v>
      </c>
      <c r="I9" s="308" t="s">
        <v>601</v>
      </c>
      <c r="J9" s="285" t="s">
        <v>66</v>
      </c>
      <c r="K9" s="285">
        <v>1</v>
      </c>
      <c r="L9" s="288">
        <v>2.7777777777777779E-3</v>
      </c>
      <c r="M9" s="285" t="s">
        <v>30</v>
      </c>
      <c r="N9" s="28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85" t="s">
        <v>64</v>
      </c>
      <c r="P9" s="28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285" t="s">
        <v>73</v>
      </c>
      <c r="R9" s="28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81" t="s">
        <v>60</v>
      </c>
      <c r="T9" s="281" t="s">
        <v>45</v>
      </c>
      <c r="U9" s="281">
        <f>+MAX(N9,P9,R9)</f>
        <v>0.6</v>
      </c>
      <c r="V9" s="292" t="str">
        <f>IF(L9&lt;=20%,"Muy baja",IF(L9&lt;=40%,"Baja",IF(L9&lt;=60%,"Media",IF(L9&lt;=80%,"Alta",IF(L9&lt;=100%,"Muy alta",IF(L9&gt;=100%,"Muy alta",""))))))</f>
        <v>Muy baja</v>
      </c>
      <c r="W9" s="274">
        <f>+IFERROR(VLOOKUP(V9,Fórmula!$F$1:$G$6,2,FALSE),"")</f>
        <v>0.2</v>
      </c>
      <c r="X9" s="283" t="str">
        <f>IF(U9=20%,"Leve",IF(U9=40%,"Menor",IF(U9=60%,"Moderado",IF(U9=80%,"Mayor",IF(U9=100%,"Catastrófico","")))))</f>
        <v>Moderado</v>
      </c>
      <c r="Y9" s="300" t="s">
        <v>56</v>
      </c>
      <c r="Z9" s="278" t="str">
        <f>+IFERROR(VLOOKUP(V9&amp;X9,Fórmula!$C$2:$D$26,2,FALSE),"")</f>
        <v>Moderado</v>
      </c>
      <c r="AA9" s="300" t="s">
        <v>56</v>
      </c>
      <c r="AB9" s="557" t="s">
        <v>602</v>
      </c>
      <c r="AC9" s="58" t="s">
        <v>644</v>
      </c>
      <c r="AD9" s="50" t="s">
        <v>57</v>
      </c>
      <c r="AE9" s="22" t="s">
        <v>216</v>
      </c>
      <c r="AF9" s="22">
        <v>0.23</v>
      </c>
      <c r="AG9" s="307" t="s">
        <v>216</v>
      </c>
      <c r="AH9" s="22">
        <f t="shared" ref="AH9" si="0">IF(AG9="Manual",15%,IF(AG9="Automático",25%,""))</f>
        <v>0.15</v>
      </c>
      <c r="AI9" s="22">
        <f t="shared" ref="AI9" si="1">+AH9+AF9</f>
        <v>0.38</v>
      </c>
      <c r="AJ9" s="285" t="s">
        <v>24</v>
      </c>
      <c r="AK9" s="307" t="s">
        <v>643</v>
      </c>
      <c r="AL9" s="368">
        <v>0.3</v>
      </c>
      <c r="AM9" s="368">
        <v>0.3</v>
      </c>
      <c r="AN9" s="421" t="s">
        <v>56</v>
      </c>
      <c r="AO9" s="422" t="s">
        <v>59</v>
      </c>
      <c r="AP9" s="415">
        <v>1</v>
      </c>
      <c r="AQ9" s="290" t="s">
        <v>604</v>
      </c>
      <c r="AR9" s="247" t="s">
        <v>1011</v>
      </c>
    </row>
    <row r="10" spans="1:46" s="621" customFormat="1" ht="409.5" x14ac:dyDescent="0.2">
      <c r="A10" s="606" t="s">
        <v>51</v>
      </c>
      <c r="B10" s="29" t="s">
        <v>1281</v>
      </c>
      <c r="C10" s="29" t="s">
        <v>58</v>
      </c>
      <c r="D10" s="29" t="s">
        <v>79</v>
      </c>
      <c r="E10" s="29" t="s">
        <v>80</v>
      </c>
      <c r="F10" s="41" t="s">
        <v>1278</v>
      </c>
      <c r="G10" s="185" t="s">
        <v>534</v>
      </c>
      <c r="H10" s="626" t="s">
        <v>1279</v>
      </c>
      <c r="I10" s="41" t="s">
        <v>1280</v>
      </c>
      <c r="J10" s="607" t="s">
        <v>95</v>
      </c>
      <c r="K10" s="608">
        <v>1</v>
      </c>
      <c r="L10" s="609">
        <f>IF(J10="Diaria",+(K10/360),IF(J10="Mensual",+(K10/12),IF(J10="Bimestral",+(K10/6),IF(J10="Trimestral",+(K10/4),IF(J10="Semestral",+(K10/2),IF(J10="Anual",+(K10/1),""))))))</f>
        <v>0.5</v>
      </c>
      <c r="M10" s="608" t="s">
        <v>47</v>
      </c>
      <c r="N10" s="592">
        <f t="shared" ref="N10" si="2">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610" t="s">
        <v>76</v>
      </c>
      <c r="P10" s="592" t="str">
        <f t="shared" ref="P10" si="3">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
      </c>
      <c r="Q10" s="608" t="s">
        <v>73</v>
      </c>
      <c r="R10" s="59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11" t="s">
        <v>60</v>
      </c>
      <c r="T10" s="611" t="s">
        <v>73</v>
      </c>
      <c r="U10" s="612">
        <f>+MAX(N10,P10,R10)</f>
        <v>0.4</v>
      </c>
      <c r="V10" s="613" t="str">
        <f>IF(L10&lt;=20%,"Muy baja",IF(L10&lt;=40%,"Baja",IF(L10&lt;=60%,"Media",IF(L10&lt;=80%,"Alta",IF(L10&lt;=100%,"Muy alta",IF(L10&gt;=100%,"Muy alta",""))))))</f>
        <v>Media</v>
      </c>
      <c r="W10" s="614">
        <f>+IFERROR(VLOOKUP(V10,[3]Fórmula!$F$1:$G$6,2,FALSE),"")</f>
        <v>0.6</v>
      </c>
      <c r="X10" s="615" t="s">
        <v>56</v>
      </c>
      <c r="Y10" s="614">
        <f>+IFERROR(VLOOKUP(X10,[3]Fórmula!$H$1:$I$6,2,FALSE),"")</f>
        <v>0.6</v>
      </c>
      <c r="Z10" s="615" t="str">
        <f>+IFERROR(VLOOKUP(V10&amp;X10,[3]Fórmula!$C$2:$D$26,2,FALSE),"")</f>
        <v>Moderado</v>
      </c>
      <c r="AA10" s="616">
        <f>IF(Z10="Bajo",25%,IF(Z10="Moderado",50%,IF(Z10="Alto",75%,IF(Z10="Extremo",100%,""))))</f>
        <v>0.5</v>
      </c>
      <c r="AB10" s="617"/>
      <c r="AC10" s="607" t="s">
        <v>1328</v>
      </c>
      <c r="AD10" s="41" t="s">
        <v>57</v>
      </c>
      <c r="AE10" s="593">
        <f t="shared" ref="AE10" si="4">IF(AD10="Preventivo",25%,IF(AD10="Detectivo",15%,IF(AD10="Correctivo",10%,"")))</f>
        <v>0.25</v>
      </c>
      <c r="AF10" s="41" t="s">
        <v>216</v>
      </c>
      <c r="AG10" s="593">
        <f t="shared" ref="AG10" si="5">IF(AF10="Manual",15%,IF(AF10="Automático",25%,""))</f>
        <v>0.15</v>
      </c>
      <c r="AH10" s="593">
        <f t="shared" ref="AH10" si="6">+AG10+AE10</f>
        <v>0.4</v>
      </c>
      <c r="AI10" s="41" t="s">
        <v>217</v>
      </c>
      <c r="AJ10" s="41" t="s">
        <v>24</v>
      </c>
      <c r="AK10" s="41" t="s">
        <v>1329</v>
      </c>
      <c r="AL10" s="29">
        <f>+AA10*AH10</f>
        <v>0.2</v>
      </c>
      <c r="AM10" s="618">
        <f>+AA10-AL10</f>
        <v>0.3</v>
      </c>
      <c r="AN10" s="619" t="str">
        <f>IF(AM10&lt;=25%,"Bajo",IF(AM10&lt;=50%,"Moderado",IF(AM10&lt;=75%,"Alto",IF(AM10&gt;75%,"Extremo",""))))</f>
        <v>Moderado</v>
      </c>
      <c r="AO10" s="620" t="s">
        <v>59</v>
      </c>
      <c r="AP10" s="185"/>
      <c r="AQ10" s="47"/>
      <c r="AR10" s="622"/>
    </row>
    <row r="11" spans="1:46" x14ac:dyDescent="0.25">
      <c r="W11" s="20"/>
      <c r="Y11" s="20"/>
      <c r="AE11" s="20"/>
      <c r="AF11" s="20"/>
      <c r="AG11" s="20"/>
      <c r="AH11" s="20"/>
      <c r="AM11" s="23"/>
    </row>
    <row r="12" spans="1:46" x14ac:dyDescent="0.25">
      <c r="W12" s="20"/>
      <c r="Y12" s="20"/>
      <c r="AE12" s="20"/>
      <c r="AF12" s="20"/>
      <c r="AG12" s="20"/>
      <c r="AH12" s="20"/>
      <c r="AM12" s="23"/>
    </row>
    <row r="13" spans="1:46" x14ac:dyDescent="0.25">
      <c r="W13" s="20"/>
      <c r="Y13" s="20"/>
      <c r="AE13" s="20"/>
      <c r="AF13" s="20"/>
      <c r="AG13" s="20"/>
      <c r="AH13" s="20"/>
      <c r="AM13" s="23"/>
    </row>
    <row r="14" spans="1:46" x14ac:dyDescent="0.25">
      <c r="W14" s="20"/>
      <c r="Y14" s="20"/>
      <c r="AE14" s="20"/>
      <c r="AF14" s="20"/>
      <c r="AG14" s="20"/>
      <c r="AH14" s="20"/>
      <c r="AM14" s="23"/>
    </row>
    <row r="15" spans="1:46" x14ac:dyDescent="0.25">
      <c r="W15" s="20"/>
      <c r="Y15" s="20"/>
      <c r="AE15" s="20"/>
      <c r="AF15" s="20"/>
      <c r="AG15" s="20"/>
      <c r="AH15" s="20"/>
      <c r="AM15" s="23"/>
    </row>
    <row r="16" spans="1:46" x14ac:dyDescent="0.25">
      <c r="W16" s="20"/>
      <c r="Y16" s="20"/>
      <c r="AE16" s="20"/>
      <c r="AF16" s="20"/>
      <c r="AG16" s="20"/>
      <c r="AH16" s="20"/>
      <c r="AM16" s="23"/>
    </row>
    <row r="17" spans="23:39" x14ac:dyDescent="0.25">
      <c r="W17" s="20"/>
      <c r="Y17" s="20"/>
      <c r="AE17" s="20"/>
      <c r="AF17" s="20"/>
      <c r="AG17" s="20"/>
      <c r="AH17" s="20"/>
      <c r="AM17" s="23"/>
    </row>
    <row r="18" spans="23:39" x14ac:dyDescent="0.25">
      <c r="W18" s="20"/>
      <c r="Y18" s="20"/>
      <c r="AE18" s="20"/>
      <c r="AF18" s="20"/>
      <c r="AG18" s="20"/>
      <c r="AH18" s="20"/>
      <c r="AM18" s="23"/>
    </row>
    <row r="19" spans="23:39" x14ac:dyDescent="0.25">
      <c r="W19" s="20"/>
      <c r="Y19" s="20"/>
      <c r="AE19" s="20"/>
      <c r="AF19" s="20"/>
      <c r="AG19" s="20"/>
      <c r="AH19" s="20"/>
      <c r="AM19" s="23"/>
    </row>
    <row r="20" spans="23:39" x14ac:dyDescent="0.25">
      <c r="W20" s="20"/>
      <c r="Y20" s="20"/>
      <c r="AE20" s="20"/>
      <c r="AF20" s="20"/>
      <c r="AG20" s="20"/>
      <c r="AH20" s="20"/>
      <c r="AM20" s="23"/>
    </row>
    <row r="21" spans="23:39" x14ac:dyDescent="0.25">
      <c r="W21" s="20"/>
      <c r="Y21" s="20"/>
      <c r="AE21" s="20"/>
      <c r="AF21" s="20"/>
      <c r="AG21" s="20"/>
      <c r="AH21" s="20"/>
      <c r="AM21" s="23"/>
    </row>
    <row r="22" spans="23:39" x14ac:dyDescent="0.25">
      <c r="W22" s="20"/>
      <c r="Y22" s="20"/>
      <c r="AE22" s="20"/>
      <c r="AF22" s="20"/>
      <c r="AG22" s="20"/>
      <c r="AH22" s="20"/>
      <c r="AM22" s="23"/>
    </row>
    <row r="23" spans="23:39" x14ac:dyDescent="0.25">
      <c r="W23" s="20"/>
      <c r="Y23" s="20"/>
      <c r="AE23" s="20"/>
      <c r="AF23" s="20"/>
      <c r="AG23" s="20"/>
      <c r="AH23" s="20"/>
      <c r="AM23" s="23"/>
    </row>
    <row r="24" spans="23:39" x14ac:dyDescent="0.25">
      <c r="W24" s="20"/>
      <c r="Y24" s="20"/>
      <c r="AE24" s="20"/>
      <c r="AF24" s="20"/>
      <c r="AG24" s="20"/>
      <c r="AH24" s="20"/>
      <c r="AM24" s="23"/>
    </row>
    <row r="25" spans="23:39" x14ac:dyDescent="0.25">
      <c r="W25" s="20"/>
      <c r="Y25" s="20"/>
      <c r="AE25" s="20"/>
      <c r="AF25" s="20"/>
      <c r="AG25" s="20"/>
      <c r="AH25" s="20"/>
      <c r="AM25" s="23"/>
    </row>
    <row r="26" spans="23:39" x14ac:dyDescent="0.25">
      <c r="W26" s="20"/>
      <c r="Y26" s="20"/>
      <c r="AE26" s="20"/>
      <c r="AF26" s="20"/>
      <c r="AG26" s="20"/>
      <c r="AH26" s="20"/>
      <c r="AM26" s="23"/>
    </row>
    <row r="27" spans="23:39" x14ac:dyDescent="0.25">
      <c r="W27" s="20"/>
      <c r="Y27" s="20"/>
      <c r="AE27" s="20"/>
      <c r="AF27" s="20"/>
      <c r="AG27" s="20"/>
      <c r="AH27" s="20"/>
      <c r="AM27" s="23"/>
    </row>
    <row r="28" spans="23:39" x14ac:dyDescent="0.25">
      <c r="W28" s="20"/>
      <c r="Y28" s="20"/>
      <c r="AE28" s="20"/>
      <c r="AF28" s="20"/>
      <c r="AG28" s="20"/>
      <c r="AH28" s="20"/>
      <c r="AM28" s="23"/>
    </row>
    <row r="29" spans="23:39" x14ac:dyDescent="0.25">
      <c r="W29" s="20"/>
      <c r="Y29" s="20"/>
      <c r="AE29" s="20"/>
      <c r="AF29" s="20"/>
      <c r="AG29" s="20"/>
      <c r="AH29" s="20"/>
      <c r="AM29" s="23"/>
    </row>
    <row r="30" spans="23:39" x14ac:dyDescent="0.25">
      <c r="W30" s="20"/>
      <c r="Y30" s="20"/>
      <c r="AE30" s="20"/>
      <c r="AF30" s="20"/>
      <c r="AG30" s="20"/>
      <c r="AH30" s="20"/>
      <c r="AM30" s="23"/>
    </row>
    <row r="31" spans="23:39" x14ac:dyDescent="0.25">
      <c r="W31" s="20"/>
      <c r="Y31" s="20"/>
      <c r="AE31" s="20"/>
      <c r="AF31" s="20"/>
      <c r="AG31" s="20"/>
      <c r="AH31" s="20"/>
      <c r="AM31" s="23"/>
    </row>
    <row r="32" spans="23:39" x14ac:dyDescent="0.25">
      <c r="W32" s="20"/>
      <c r="Y32" s="20"/>
      <c r="AE32" s="20"/>
      <c r="AF32" s="20"/>
      <c r="AG32" s="20"/>
      <c r="AH32" s="20"/>
      <c r="AM32" s="23"/>
    </row>
    <row r="33" spans="23:39" x14ac:dyDescent="0.25">
      <c r="W33" s="20"/>
      <c r="Y33" s="20"/>
      <c r="AE33" s="20"/>
      <c r="AF33" s="20"/>
      <c r="AG33" s="20"/>
      <c r="AH33" s="20"/>
      <c r="AM33" s="23"/>
    </row>
    <row r="34" spans="23:39" x14ac:dyDescent="0.25">
      <c r="W34" s="20"/>
      <c r="Y34" s="20"/>
      <c r="AE34" s="20"/>
      <c r="AF34" s="20"/>
      <c r="AG34" s="20"/>
      <c r="AH34" s="20"/>
      <c r="AM34" s="23"/>
    </row>
    <row r="35" spans="23:39" x14ac:dyDescent="0.25">
      <c r="W35" s="20"/>
      <c r="Y35" s="20"/>
      <c r="AE35" s="20"/>
      <c r="AF35" s="20"/>
      <c r="AG35" s="20"/>
      <c r="AH35" s="20"/>
      <c r="AM35" s="23"/>
    </row>
    <row r="36" spans="23:39" x14ac:dyDescent="0.25">
      <c r="W36" s="20"/>
      <c r="Y36" s="20"/>
      <c r="AE36" s="20"/>
      <c r="AF36" s="20"/>
      <c r="AG36" s="20"/>
      <c r="AH36" s="20"/>
      <c r="AM36" s="23"/>
    </row>
    <row r="37" spans="23:39" x14ac:dyDescent="0.25">
      <c r="W37" s="20"/>
      <c r="Y37" s="20"/>
      <c r="AE37" s="20"/>
      <c r="AF37" s="20"/>
      <c r="AG37" s="20"/>
      <c r="AH37" s="20"/>
      <c r="AM37" s="23"/>
    </row>
    <row r="38" spans="23:39" x14ac:dyDescent="0.25">
      <c r="W38" s="20"/>
      <c r="Y38" s="20"/>
      <c r="AE38" s="20"/>
      <c r="AF38" s="20"/>
      <c r="AG38" s="20"/>
      <c r="AH38" s="20"/>
      <c r="AM38" s="23"/>
    </row>
    <row r="39" spans="23:39" x14ac:dyDescent="0.25">
      <c r="W39" s="20"/>
      <c r="Y39" s="20"/>
      <c r="AE39" s="20"/>
      <c r="AF39" s="20"/>
      <c r="AG39" s="20"/>
      <c r="AH39" s="20"/>
      <c r="AM39" s="23"/>
    </row>
    <row r="40" spans="23:39" x14ac:dyDescent="0.25">
      <c r="W40" s="20"/>
      <c r="Y40" s="20"/>
      <c r="AE40" s="20"/>
      <c r="AF40" s="20"/>
      <c r="AG40" s="20"/>
      <c r="AH40" s="20"/>
      <c r="AM40" s="23"/>
    </row>
    <row r="41" spans="23:39" x14ac:dyDescent="0.25">
      <c r="W41" s="20"/>
      <c r="Y41" s="20"/>
      <c r="AE41" s="20"/>
      <c r="AF41" s="20"/>
      <c r="AG41" s="20"/>
      <c r="AH41" s="20"/>
      <c r="AM41" s="23"/>
    </row>
    <row r="42" spans="23:39" x14ac:dyDescent="0.25">
      <c r="W42" s="20"/>
      <c r="Y42" s="20"/>
      <c r="AE42" s="20"/>
      <c r="AF42" s="20"/>
      <c r="AG42" s="20"/>
      <c r="AH42" s="20"/>
      <c r="AM42" s="23"/>
    </row>
    <row r="43" spans="23:39" x14ac:dyDescent="0.25">
      <c r="W43" s="20"/>
      <c r="Y43" s="20"/>
      <c r="AE43" s="20"/>
      <c r="AF43" s="20"/>
      <c r="AG43" s="20"/>
      <c r="AH43" s="20"/>
      <c r="AM43" s="23"/>
    </row>
    <row r="44" spans="23:39" x14ac:dyDescent="0.25">
      <c r="W44" s="20"/>
      <c r="Y44" s="20"/>
      <c r="AE44" s="20"/>
      <c r="AF44" s="20"/>
      <c r="AG44" s="20"/>
      <c r="AH44" s="20"/>
      <c r="AM44" s="23"/>
    </row>
    <row r="45" spans="23:39" x14ac:dyDescent="0.25">
      <c r="W45" s="20"/>
      <c r="Y45" s="20"/>
      <c r="AE45" s="20"/>
      <c r="AF45" s="20"/>
      <c r="AG45" s="20"/>
      <c r="AH45" s="20"/>
      <c r="AM45" s="23"/>
    </row>
    <row r="46" spans="23:39" x14ac:dyDescent="0.25">
      <c r="W46" s="20"/>
      <c r="Y46" s="20"/>
      <c r="AE46" s="20"/>
      <c r="AF46" s="20"/>
      <c r="AG46" s="20"/>
      <c r="AH46" s="20"/>
      <c r="AM46" s="23"/>
    </row>
    <row r="47" spans="23:39" x14ac:dyDescent="0.25">
      <c r="W47" s="20"/>
      <c r="Y47" s="20"/>
      <c r="AE47" s="20"/>
      <c r="AF47" s="20"/>
      <c r="AG47" s="20"/>
      <c r="AH47" s="20"/>
      <c r="AM47" s="23"/>
    </row>
    <row r="48" spans="23:39" x14ac:dyDescent="0.25">
      <c r="W48" s="20"/>
      <c r="Y48" s="20"/>
      <c r="AE48" s="20"/>
      <c r="AF48" s="20"/>
      <c r="AG48" s="20"/>
      <c r="AH48" s="20"/>
      <c r="AM48" s="23"/>
    </row>
    <row r="49" spans="23:39" x14ac:dyDescent="0.25">
      <c r="W49" s="20"/>
      <c r="Y49" s="20"/>
      <c r="AE49" s="20"/>
      <c r="AF49" s="20"/>
      <c r="AG49" s="20"/>
      <c r="AH49" s="20"/>
      <c r="AM49" s="23"/>
    </row>
    <row r="50" spans="23:39" x14ac:dyDescent="0.25">
      <c r="W50" s="20"/>
      <c r="Y50" s="20"/>
      <c r="AE50" s="20"/>
      <c r="AF50" s="20"/>
      <c r="AG50" s="20"/>
      <c r="AH50" s="20"/>
      <c r="AM50" s="23"/>
    </row>
    <row r="51" spans="23:39" x14ac:dyDescent="0.25">
      <c r="W51" s="20"/>
      <c r="Y51" s="20"/>
      <c r="AE51" s="20"/>
      <c r="AF51" s="20"/>
      <c r="AG51" s="20"/>
      <c r="AH51" s="20"/>
      <c r="AM51" s="23"/>
    </row>
    <row r="52" spans="23:39" x14ac:dyDescent="0.25">
      <c r="W52" s="20"/>
      <c r="Y52" s="20"/>
      <c r="AE52" s="20"/>
      <c r="AF52" s="20"/>
      <c r="AG52" s="20"/>
      <c r="AH52" s="20"/>
      <c r="AM52" s="23"/>
    </row>
    <row r="53" spans="23:39" x14ac:dyDescent="0.25">
      <c r="W53" s="20"/>
      <c r="Y53" s="20"/>
      <c r="AE53" s="20"/>
      <c r="AF53" s="20"/>
      <c r="AG53" s="20"/>
      <c r="AH53" s="20"/>
      <c r="AM53" s="23"/>
    </row>
    <row r="54" spans="23:39" x14ac:dyDescent="0.25">
      <c r="W54" s="20"/>
      <c r="Y54" s="20"/>
      <c r="AE54" s="20"/>
      <c r="AF54" s="20"/>
      <c r="AG54" s="20"/>
      <c r="AH54" s="20"/>
      <c r="AM54" s="23"/>
    </row>
    <row r="55" spans="23:39" x14ac:dyDescent="0.25">
      <c r="W55" s="20"/>
      <c r="Y55" s="20"/>
      <c r="AE55" s="20"/>
      <c r="AF55" s="20"/>
      <c r="AG55" s="20"/>
      <c r="AH55" s="20"/>
      <c r="AM55" s="23"/>
    </row>
    <row r="56" spans="23:39" x14ac:dyDescent="0.25">
      <c r="W56" s="20"/>
      <c r="Y56" s="20"/>
      <c r="AE56" s="20"/>
      <c r="AF56" s="20"/>
      <c r="AG56" s="20"/>
      <c r="AH56" s="20"/>
      <c r="AM56" s="23"/>
    </row>
    <row r="57" spans="23:39" x14ac:dyDescent="0.25">
      <c r="W57" s="20"/>
      <c r="Y57" s="20"/>
      <c r="AE57" s="20"/>
      <c r="AF57" s="20"/>
      <c r="AG57" s="20"/>
      <c r="AH57" s="20"/>
      <c r="AM57" s="23"/>
    </row>
    <row r="58" spans="23:39" x14ac:dyDescent="0.25">
      <c r="W58" s="20"/>
      <c r="Y58" s="20"/>
      <c r="AE58" s="20"/>
      <c r="AF58" s="20"/>
      <c r="AG58" s="20"/>
      <c r="AH58" s="20"/>
      <c r="AM58" s="23"/>
    </row>
    <row r="59" spans="23:39" x14ac:dyDescent="0.25">
      <c r="W59" s="20"/>
      <c r="Y59" s="20"/>
      <c r="AE59" s="20"/>
      <c r="AF59" s="20"/>
      <c r="AG59" s="20"/>
      <c r="AH59" s="20"/>
      <c r="AM59" s="23"/>
    </row>
    <row r="60" spans="23:39" x14ac:dyDescent="0.25">
      <c r="W60" s="20"/>
      <c r="Y60" s="20"/>
      <c r="AE60" s="20"/>
      <c r="AF60" s="20"/>
      <c r="AG60" s="20"/>
      <c r="AH60" s="20"/>
      <c r="AM60" s="23"/>
    </row>
    <row r="61" spans="23:39" x14ac:dyDescent="0.25">
      <c r="W61" s="20"/>
      <c r="Y61" s="20"/>
      <c r="AE61" s="20"/>
      <c r="AF61" s="20"/>
      <c r="AG61" s="20"/>
      <c r="AH61" s="20"/>
      <c r="AM61" s="23"/>
    </row>
    <row r="62" spans="23:39" x14ac:dyDescent="0.25">
      <c r="W62" s="20"/>
      <c r="Y62" s="20"/>
      <c r="AE62" s="20"/>
      <c r="AF62" s="20"/>
      <c r="AG62" s="20"/>
      <c r="AH62" s="20"/>
      <c r="AM62" s="23"/>
    </row>
    <row r="63" spans="23:39" x14ac:dyDescent="0.25">
      <c r="W63" s="20"/>
      <c r="Y63" s="20"/>
      <c r="AE63" s="20"/>
      <c r="AF63" s="20"/>
      <c r="AG63" s="20"/>
      <c r="AH63" s="20"/>
      <c r="AM63" s="23"/>
    </row>
    <row r="64" spans="23:39" x14ac:dyDescent="0.25">
      <c r="W64" s="20"/>
      <c r="Y64" s="20"/>
      <c r="AE64" s="20"/>
      <c r="AF64" s="20"/>
      <c r="AG64" s="20"/>
      <c r="AH64" s="20"/>
      <c r="AM64" s="23"/>
    </row>
    <row r="65" spans="23:39" x14ac:dyDescent="0.25">
      <c r="W65" s="20"/>
      <c r="Y65" s="20"/>
      <c r="AE65" s="20"/>
      <c r="AF65" s="20"/>
      <c r="AG65" s="20"/>
      <c r="AH65" s="20"/>
      <c r="AM65" s="23"/>
    </row>
    <row r="66" spans="23:39" x14ac:dyDescent="0.25">
      <c r="W66" s="20"/>
      <c r="Y66" s="20"/>
      <c r="AE66" s="20"/>
      <c r="AF66" s="20"/>
      <c r="AG66" s="20"/>
      <c r="AH66" s="20"/>
      <c r="AM66" s="23"/>
    </row>
    <row r="67" spans="23:39" x14ac:dyDescent="0.25">
      <c r="W67" s="20"/>
      <c r="Y67" s="20"/>
      <c r="AE67" s="20"/>
      <c r="AF67" s="20"/>
      <c r="AG67" s="20"/>
      <c r="AH67" s="20"/>
      <c r="AM67" s="23"/>
    </row>
    <row r="68" spans="23:39" x14ac:dyDescent="0.25">
      <c r="W68" s="20"/>
      <c r="Y68" s="20"/>
      <c r="AE68" s="20"/>
      <c r="AF68" s="20"/>
      <c r="AG68" s="20"/>
      <c r="AH68" s="20"/>
      <c r="AM68" s="23"/>
    </row>
    <row r="69" spans="23:39" x14ac:dyDescent="0.25">
      <c r="W69" s="20"/>
      <c r="Y69" s="20"/>
      <c r="AE69" s="20"/>
      <c r="AF69" s="20"/>
      <c r="AG69" s="20"/>
      <c r="AH69" s="20"/>
      <c r="AM69" s="23"/>
    </row>
    <row r="70" spans="23:39" x14ac:dyDescent="0.25">
      <c r="W70" s="20"/>
      <c r="Y70" s="20"/>
      <c r="AE70" s="20"/>
      <c r="AF70" s="20"/>
      <c r="AG70" s="20"/>
      <c r="AH70" s="20"/>
      <c r="AM70" s="23"/>
    </row>
    <row r="71" spans="23:39" x14ac:dyDescent="0.25">
      <c r="W71" s="20"/>
      <c r="Y71" s="20"/>
      <c r="AE71" s="20"/>
      <c r="AF71" s="20"/>
      <c r="AG71" s="20"/>
      <c r="AH71" s="20"/>
      <c r="AM71" s="23"/>
    </row>
    <row r="72" spans="23:39" x14ac:dyDescent="0.25">
      <c r="W72" s="20"/>
      <c r="Y72" s="20"/>
      <c r="AE72" s="20"/>
      <c r="AF72" s="20"/>
      <c r="AG72" s="20"/>
      <c r="AH72" s="20"/>
      <c r="AM72" s="23"/>
    </row>
    <row r="73" spans="23:39" x14ac:dyDescent="0.25">
      <c r="W73" s="20"/>
      <c r="Y73" s="20"/>
      <c r="AE73" s="20"/>
      <c r="AF73" s="20"/>
      <c r="AG73" s="20"/>
      <c r="AH73" s="20"/>
      <c r="AM73" s="23"/>
    </row>
    <row r="74" spans="23:39" x14ac:dyDescent="0.25">
      <c r="W74" s="20"/>
      <c r="Y74" s="20"/>
      <c r="AE74" s="20"/>
      <c r="AF74" s="20"/>
      <c r="AG74" s="20"/>
      <c r="AH74" s="20"/>
      <c r="AM74" s="23"/>
    </row>
    <row r="75" spans="23:39" x14ac:dyDescent="0.25">
      <c r="W75" s="20"/>
      <c r="Y75" s="20"/>
      <c r="AE75" s="20"/>
      <c r="AF75" s="20"/>
      <c r="AG75" s="20"/>
      <c r="AH75" s="20"/>
      <c r="AM75" s="23"/>
    </row>
    <row r="76" spans="23:39" x14ac:dyDescent="0.25">
      <c r="W76" s="20"/>
      <c r="Y76" s="20"/>
      <c r="AE76" s="20"/>
      <c r="AF76" s="20"/>
      <c r="AG76" s="20"/>
      <c r="AH76" s="20"/>
      <c r="AM76" s="23"/>
    </row>
    <row r="77" spans="23:39" x14ac:dyDescent="0.25">
      <c r="W77" s="20"/>
      <c r="Y77" s="20"/>
      <c r="AE77" s="20"/>
      <c r="AF77" s="20"/>
      <c r="AG77" s="20"/>
      <c r="AH77" s="20"/>
      <c r="AM77" s="23"/>
    </row>
    <row r="78" spans="23:39" x14ac:dyDescent="0.25">
      <c r="W78" s="20"/>
      <c r="Y78" s="20"/>
      <c r="AE78" s="20"/>
      <c r="AF78" s="20"/>
      <c r="AG78" s="20"/>
      <c r="AH78" s="20"/>
      <c r="AM78" s="23"/>
    </row>
    <row r="79" spans="23:39" x14ac:dyDescent="0.25">
      <c r="W79" s="20"/>
      <c r="Y79" s="20"/>
      <c r="AE79" s="20"/>
      <c r="AF79" s="20"/>
      <c r="AG79" s="20"/>
      <c r="AH79" s="20"/>
      <c r="AM79" s="23"/>
    </row>
    <row r="80" spans="23:39" x14ac:dyDescent="0.25">
      <c r="W80" s="20"/>
      <c r="Y80" s="20"/>
      <c r="AE80" s="20"/>
      <c r="AF80" s="20"/>
      <c r="AG80" s="20"/>
      <c r="AH80" s="20"/>
      <c r="AM80" s="23"/>
    </row>
    <row r="81" spans="23:39" x14ac:dyDescent="0.25">
      <c r="W81" s="20"/>
      <c r="Y81" s="20"/>
      <c r="AE81" s="20"/>
      <c r="AF81" s="20"/>
      <c r="AG81" s="20"/>
      <c r="AH81" s="20"/>
      <c r="AM81" s="23"/>
    </row>
    <row r="82" spans="23:39" x14ac:dyDescent="0.25">
      <c r="W82" s="20"/>
      <c r="Y82" s="20"/>
      <c r="AE82" s="20"/>
      <c r="AF82" s="20"/>
      <c r="AG82" s="20"/>
      <c r="AH82" s="20"/>
      <c r="AM82" s="23"/>
    </row>
    <row r="83" spans="23:39" x14ac:dyDescent="0.25">
      <c r="W83" s="20"/>
      <c r="Y83" s="20"/>
      <c r="AE83" s="20"/>
      <c r="AF83" s="20"/>
      <c r="AG83" s="20"/>
      <c r="AH83" s="20"/>
      <c r="AM83" s="23"/>
    </row>
    <row r="84" spans="23:39" x14ac:dyDescent="0.25">
      <c r="W84" s="20"/>
      <c r="Y84" s="20"/>
      <c r="AE84" s="20"/>
      <c r="AF84" s="20"/>
      <c r="AG84" s="20"/>
      <c r="AH84" s="20"/>
      <c r="AM84" s="23"/>
    </row>
    <row r="85" spans="23:39" x14ac:dyDescent="0.25">
      <c r="W85" s="20"/>
      <c r="Y85" s="20"/>
      <c r="AE85" s="20"/>
      <c r="AF85" s="20"/>
      <c r="AG85" s="20"/>
      <c r="AH85" s="20"/>
      <c r="AM85" s="23"/>
    </row>
    <row r="86" spans="23:39" x14ac:dyDescent="0.25">
      <c r="W86" s="20"/>
      <c r="Y86" s="20"/>
      <c r="AE86" s="20"/>
      <c r="AF86" s="20"/>
      <c r="AG86" s="20"/>
      <c r="AH86" s="20"/>
      <c r="AM86" s="23"/>
    </row>
    <row r="87" spans="23:39" x14ac:dyDescent="0.25">
      <c r="W87" s="20"/>
      <c r="Y87" s="20"/>
      <c r="AE87" s="20"/>
      <c r="AF87" s="20"/>
      <c r="AG87" s="20"/>
      <c r="AH87" s="20"/>
      <c r="AM87" s="23"/>
    </row>
    <row r="88" spans="23:39" x14ac:dyDescent="0.25">
      <c r="W88" s="20"/>
      <c r="Y88" s="20"/>
      <c r="AE88" s="20"/>
      <c r="AF88" s="20"/>
      <c r="AG88" s="20"/>
      <c r="AH88" s="20"/>
      <c r="AM88" s="23"/>
    </row>
    <row r="89" spans="23:39" x14ac:dyDescent="0.25">
      <c r="W89" s="20"/>
      <c r="Y89" s="20"/>
      <c r="AE89" s="20"/>
      <c r="AF89" s="20"/>
      <c r="AG89" s="20"/>
      <c r="AH89" s="20"/>
      <c r="AM89" s="23"/>
    </row>
    <row r="90" spans="23:39" x14ac:dyDescent="0.25">
      <c r="W90" s="20"/>
      <c r="Y90" s="20"/>
      <c r="AE90" s="20"/>
      <c r="AF90" s="20"/>
      <c r="AG90" s="20"/>
      <c r="AH90" s="20"/>
      <c r="AM90" s="23"/>
    </row>
    <row r="91" spans="23:39" x14ac:dyDescent="0.25">
      <c r="W91" s="20"/>
      <c r="Y91" s="20"/>
      <c r="AE91" s="20"/>
      <c r="AF91" s="20"/>
      <c r="AG91" s="20"/>
      <c r="AH91" s="20"/>
      <c r="AM91" s="23"/>
    </row>
    <row r="92" spans="23:39" x14ac:dyDescent="0.25">
      <c r="W92" s="20"/>
      <c r="Y92" s="20"/>
      <c r="AE92" s="20"/>
      <c r="AF92" s="20"/>
      <c r="AG92" s="20"/>
      <c r="AH92" s="20"/>
      <c r="AM92" s="23"/>
    </row>
    <row r="93" spans="23:39" x14ac:dyDescent="0.25">
      <c r="W93" s="20"/>
      <c r="Y93" s="20"/>
      <c r="AE93" s="20"/>
      <c r="AF93" s="20"/>
      <c r="AG93" s="20"/>
      <c r="AH93" s="20"/>
      <c r="AM93" s="23"/>
    </row>
    <row r="94" spans="23:39" x14ac:dyDescent="0.25">
      <c r="W94" s="20"/>
      <c r="Y94" s="20"/>
      <c r="AE94" s="20"/>
      <c r="AF94" s="20"/>
      <c r="AG94" s="20"/>
      <c r="AH94" s="20"/>
      <c r="AM94" s="23"/>
    </row>
    <row r="95" spans="23:39" x14ac:dyDescent="0.25">
      <c r="W95" s="20"/>
      <c r="Y95" s="20"/>
      <c r="AE95" s="20"/>
      <c r="AF95" s="20"/>
      <c r="AG95" s="20"/>
      <c r="AH95" s="20"/>
      <c r="AM95" s="23"/>
    </row>
    <row r="96" spans="23:39" x14ac:dyDescent="0.25">
      <c r="W96" s="20"/>
      <c r="Y96" s="20"/>
      <c r="AE96" s="20"/>
      <c r="AF96" s="20"/>
      <c r="AG96" s="20"/>
      <c r="AH96" s="20"/>
      <c r="AM96" s="23"/>
    </row>
    <row r="97" spans="23:39" x14ac:dyDescent="0.25">
      <c r="W97" s="20"/>
      <c r="Y97" s="20"/>
      <c r="AE97" s="20"/>
      <c r="AF97" s="20"/>
      <c r="AG97" s="20"/>
      <c r="AH97" s="20"/>
      <c r="AM97" s="23"/>
    </row>
    <row r="98" spans="23:39" x14ac:dyDescent="0.25">
      <c r="W98" s="20"/>
      <c r="Y98" s="20"/>
      <c r="AE98" s="20"/>
      <c r="AF98" s="20"/>
      <c r="AG98" s="20"/>
      <c r="AH98" s="20"/>
      <c r="AM98" s="23"/>
    </row>
    <row r="99" spans="23:39" x14ac:dyDescent="0.25">
      <c r="W99" s="20"/>
      <c r="Y99" s="20"/>
      <c r="AE99" s="20"/>
      <c r="AF99" s="20"/>
      <c r="AG99" s="20"/>
      <c r="AH99" s="20"/>
      <c r="AM99" s="23"/>
    </row>
    <row r="100" spans="23:39" x14ac:dyDescent="0.25">
      <c r="W100" s="20"/>
      <c r="Y100" s="20"/>
      <c r="AE100" s="20"/>
      <c r="AF100" s="20"/>
      <c r="AG100" s="20"/>
      <c r="AH100" s="20"/>
      <c r="AM100" s="23"/>
    </row>
    <row r="101" spans="23:39" x14ac:dyDescent="0.25">
      <c r="W101" s="20"/>
      <c r="Y101" s="20"/>
      <c r="AE101" s="20"/>
      <c r="AF101" s="20"/>
      <c r="AG101" s="20"/>
      <c r="AH101" s="20"/>
      <c r="AM101" s="23"/>
    </row>
    <row r="102" spans="23:39" x14ac:dyDescent="0.25">
      <c r="W102" s="20"/>
      <c r="Y102" s="20"/>
      <c r="AE102" s="20"/>
      <c r="AF102" s="20"/>
      <c r="AG102" s="20"/>
      <c r="AH102" s="20"/>
      <c r="AM102" s="23"/>
    </row>
    <row r="103" spans="23:39" x14ac:dyDescent="0.25">
      <c r="W103" s="20"/>
      <c r="Y103" s="20"/>
      <c r="AE103" s="20"/>
      <c r="AF103" s="20"/>
      <c r="AG103" s="20"/>
      <c r="AH103" s="20"/>
      <c r="AM103" s="23"/>
    </row>
    <row r="104" spans="23:39" x14ac:dyDescent="0.25">
      <c r="W104" s="20"/>
      <c r="Y104" s="20"/>
      <c r="AE104" s="20"/>
      <c r="AF104" s="20"/>
      <c r="AG104" s="20"/>
      <c r="AH104" s="20"/>
      <c r="AM104" s="23"/>
    </row>
    <row r="105" spans="23:39" x14ac:dyDescent="0.25">
      <c r="W105" s="20"/>
      <c r="Y105" s="20"/>
      <c r="AE105" s="20"/>
      <c r="AF105" s="20"/>
      <c r="AG105" s="20"/>
      <c r="AH105" s="20"/>
      <c r="AM105" s="23"/>
    </row>
    <row r="106" spans="23:39" x14ac:dyDescent="0.25">
      <c r="W106" s="20"/>
      <c r="Y106" s="20"/>
      <c r="AE106" s="20"/>
      <c r="AF106" s="20"/>
      <c r="AG106" s="20"/>
      <c r="AH106" s="20"/>
      <c r="AM106" s="23"/>
    </row>
    <row r="107" spans="23:39" x14ac:dyDescent="0.25">
      <c r="W107" s="20"/>
      <c r="Y107" s="20"/>
      <c r="AE107" s="20"/>
      <c r="AF107" s="20"/>
      <c r="AG107" s="20"/>
      <c r="AH107" s="20"/>
      <c r="AM107" s="23"/>
    </row>
    <row r="108" spans="23:39" x14ac:dyDescent="0.25">
      <c r="W108" s="20"/>
      <c r="Y108" s="20"/>
      <c r="AE108" s="20"/>
      <c r="AF108" s="20"/>
      <c r="AG108" s="20"/>
      <c r="AH108" s="20"/>
      <c r="AM108" s="23"/>
    </row>
    <row r="109" spans="23:39" x14ac:dyDescent="0.25">
      <c r="W109" s="20"/>
      <c r="Y109" s="20"/>
      <c r="AE109" s="20"/>
      <c r="AF109" s="20"/>
      <c r="AG109" s="20"/>
      <c r="AH109" s="20"/>
      <c r="AM109" s="23"/>
    </row>
    <row r="110" spans="23:39" x14ac:dyDescent="0.25">
      <c r="W110" s="20"/>
      <c r="Y110" s="20"/>
      <c r="AE110" s="20"/>
      <c r="AF110" s="20"/>
      <c r="AG110" s="20"/>
      <c r="AH110" s="20"/>
      <c r="AM110" s="23"/>
    </row>
    <row r="111" spans="23:39" x14ac:dyDescent="0.25">
      <c r="W111" s="20"/>
      <c r="Y111" s="20"/>
      <c r="AE111" s="20"/>
      <c r="AF111" s="20"/>
      <c r="AG111" s="20"/>
      <c r="AH111" s="20"/>
      <c r="AM111" s="23"/>
    </row>
    <row r="112" spans="23:39" x14ac:dyDescent="0.25">
      <c r="W112" s="20"/>
      <c r="Y112" s="20"/>
      <c r="AE112" s="20"/>
      <c r="AF112" s="20"/>
      <c r="AG112" s="20"/>
      <c r="AH112" s="20"/>
      <c r="AM112" s="23"/>
    </row>
    <row r="113" spans="23:39" x14ac:dyDescent="0.25">
      <c r="W113" s="20"/>
      <c r="Y113" s="20"/>
      <c r="AE113" s="20"/>
      <c r="AF113" s="20"/>
      <c r="AG113" s="20"/>
      <c r="AH113" s="20"/>
      <c r="AM113" s="23"/>
    </row>
    <row r="114" spans="23:39" x14ac:dyDescent="0.25">
      <c r="W114" s="20"/>
      <c r="Y114" s="20"/>
      <c r="AE114" s="20"/>
      <c r="AF114" s="20"/>
      <c r="AG114" s="20"/>
      <c r="AH114" s="20"/>
      <c r="AM114" s="23"/>
    </row>
    <row r="115" spans="23:39" x14ac:dyDescent="0.25">
      <c r="W115" s="20"/>
      <c r="Y115" s="20"/>
      <c r="AE115" s="20"/>
      <c r="AF115" s="20"/>
      <c r="AG115" s="20"/>
      <c r="AH115" s="20"/>
      <c r="AM115" s="23"/>
    </row>
    <row r="116" spans="23:39" x14ac:dyDescent="0.25">
      <c r="W116" s="20"/>
      <c r="Y116" s="20"/>
      <c r="AE116" s="20"/>
      <c r="AF116" s="20"/>
      <c r="AG116" s="20"/>
      <c r="AH116" s="20"/>
      <c r="AM116" s="23"/>
    </row>
    <row r="117" spans="23:39" x14ac:dyDescent="0.25">
      <c r="W117" s="20"/>
      <c r="Y117" s="20"/>
      <c r="AE117" s="20"/>
      <c r="AF117" s="20"/>
      <c r="AG117" s="20"/>
      <c r="AH117" s="20"/>
      <c r="AM117" s="23"/>
    </row>
    <row r="118" spans="23:39" x14ac:dyDescent="0.25">
      <c r="W118" s="20"/>
      <c r="Y118" s="20"/>
      <c r="AE118" s="20"/>
      <c r="AF118" s="20"/>
      <c r="AG118" s="20"/>
      <c r="AH118" s="20"/>
      <c r="AM118" s="23"/>
    </row>
    <row r="119" spans="23:39" x14ac:dyDescent="0.25">
      <c r="W119" s="20"/>
      <c r="Y119" s="20"/>
      <c r="AE119" s="20"/>
      <c r="AF119" s="20"/>
      <c r="AG119" s="20"/>
      <c r="AH119" s="20"/>
      <c r="AM119" s="23"/>
    </row>
    <row r="120" spans="23:39" x14ac:dyDescent="0.25">
      <c r="W120" s="20"/>
      <c r="Y120" s="20"/>
      <c r="AE120" s="20"/>
      <c r="AF120" s="20"/>
      <c r="AG120" s="20"/>
      <c r="AH120" s="20"/>
      <c r="AM120" s="23"/>
    </row>
    <row r="121" spans="23:39" x14ac:dyDescent="0.25">
      <c r="W121" s="20"/>
      <c r="Y121" s="20"/>
      <c r="AE121" s="20"/>
      <c r="AF121" s="20"/>
      <c r="AG121" s="20"/>
      <c r="AH121" s="20"/>
      <c r="AM121" s="23"/>
    </row>
    <row r="122" spans="23:39" x14ac:dyDescent="0.25">
      <c r="W122" s="20"/>
      <c r="Y122" s="20"/>
      <c r="AE122" s="20"/>
      <c r="AF122" s="20"/>
      <c r="AG122" s="20"/>
      <c r="AH122" s="20"/>
      <c r="AM122" s="23"/>
    </row>
    <row r="123" spans="23:39" x14ac:dyDescent="0.25">
      <c r="W123" s="20"/>
      <c r="Y123" s="20"/>
      <c r="AE123" s="20"/>
      <c r="AF123" s="20"/>
      <c r="AG123" s="20"/>
      <c r="AH123" s="20"/>
      <c r="AM123" s="23"/>
    </row>
    <row r="124" spans="23:39" x14ac:dyDescent="0.25">
      <c r="W124" s="20"/>
      <c r="Y124" s="20"/>
      <c r="AE124" s="20"/>
      <c r="AF124" s="20"/>
      <c r="AG124" s="20"/>
      <c r="AH124" s="20"/>
      <c r="AM124" s="23"/>
    </row>
    <row r="125" spans="23:39" x14ac:dyDescent="0.25">
      <c r="W125" s="20"/>
      <c r="Y125" s="20"/>
      <c r="AE125" s="20"/>
      <c r="AF125" s="20"/>
      <c r="AG125" s="20"/>
      <c r="AH125" s="20"/>
      <c r="AM125" s="23"/>
    </row>
    <row r="126" spans="23:39" x14ac:dyDescent="0.25">
      <c r="W126" s="20"/>
      <c r="Y126" s="20"/>
      <c r="AE126" s="20"/>
      <c r="AF126" s="20"/>
      <c r="AG126" s="20"/>
      <c r="AH126" s="20"/>
      <c r="AM126" s="23"/>
    </row>
    <row r="127" spans="23:39" x14ac:dyDescent="0.25">
      <c r="W127" s="20"/>
      <c r="Y127" s="20"/>
      <c r="AE127" s="20"/>
      <c r="AF127" s="20"/>
      <c r="AG127" s="20"/>
      <c r="AH127" s="20"/>
      <c r="AM127" s="23"/>
    </row>
    <row r="128" spans="23:39" x14ac:dyDescent="0.25">
      <c r="W128" s="20"/>
      <c r="Y128" s="20"/>
      <c r="AE128" s="20"/>
      <c r="AF128" s="20"/>
      <c r="AG128" s="20"/>
      <c r="AH128" s="20"/>
      <c r="AM128" s="23"/>
    </row>
    <row r="129" spans="23:39" x14ac:dyDescent="0.25">
      <c r="W129" s="20"/>
      <c r="Y129" s="20"/>
      <c r="AE129" s="20"/>
      <c r="AF129" s="20"/>
      <c r="AG129" s="20"/>
      <c r="AH129" s="20"/>
      <c r="AM129" s="23"/>
    </row>
    <row r="130" spans="23:39" x14ac:dyDescent="0.25">
      <c r="W130" s="20"/>
      <c r="Y130" s="20"/>
      <c r="AE130" s="20"/>
      <c r="AF130" s="20"/>
      <c r="AG130" s="20"/>
      <c r="AH130" s="20"/>
      <c r="AM130" s="23"/>
    </row>
    <row r="131" spans="23:39" x14ac:dyDescent="0.25">
      <c r="W131" s="20"/>
      <c r="Y131" s="20"/>
      <c r="AE131" s="20"/>
      <c r="AF131" s="20"/>
      <c r="AG131" s="20"/>
      <c r="AH131" s="20"/>
      <c r="AM131" s="23"/>
    </row>
    <row r="132" spans="23:39" x14ac:dyDescent="0.25">
      <c r="W132" s="20"/>
      <c r="Y132" s="20"/>
      <c r="AE132" s="20"/>
      <c r="AF132" s="20"/>
      <c r="AG132" s="20"/>
      <c r="AH132" s="20"/>
      <c r="AM132" s="23"/>
    </row>
    <row r="133" spans="23:39" x14ac:dyDescent="0.25">
      <c r="W133" s="20"/>
      <c r="Y133" s="20"/>
      <c r="AE133" s="20"/>
      <c r="AF133" s="20"/>
      <c r="AG133" s="20"/>
      <c r="AH133" s="20"/>
      <c r="AM133" s="23"/>
    </row>
    <row r="134" spans="23:39" x14ac:dyDescent="0.25">
      <c r="W134" s="20"/>
      <c r="Y134" s="20"/>
      <c r="AE134" s="20"/>
      <c r="AF134" s="20"/>
      <c r="AG134" s="20"/>
      <c r="AH134" s="20"/>
      <c r="AM134" s="23"/>
    </row>
    <row r="135" spans="23:39" x14ac:dyDescent="0.25">
      <c r="W135" s="20"/>
      <c r="Y135" s="20"/>
      <c r="AE135" s="20"/>
      <c r="AF135" s="20"/>
      <c r="AG135" s="20"/>
      <c r="AH135" s="20"/>
      <c r="AM135" s="23"/>
    </row>
    <row r="136" spans="23:39" x14ac:dyDescent="0.25">
      <c r="W136" s="20"/>
      <c r="Y136" s="20"/>
      <c r="AE136" s="20"/>
      <c r="AF136" s="20"/>
      <c r="AG136" s="20"/>
      <c r="AH136" s="20"/>
      <c r="AM136" s="23"/>
    </row>
    <row r="137" spans="23:39" x14ac:dyDescent="0.25">
      <c r="W137" s="20"/>
      <c r="Y137" s="20"/>
      <c r="AE137" s="20"/>
      <c r="AF137" s="20"/>
      <c r="AG137" s="20"/>
      <c r="AH137" s="20"/>
      <c r="AM137" s="23"/>
    </row>
    <row r="138" spans="23:39" x14ac:dyDescent="0.25">
      <c r="W138" s="20"/>
      <c r="Y138" s="20"/>
      <c r="AE138" s="20"/>
      <c r="AF138" s="20"/>
      <c r="AG138" s="20"/>
      <c r="AH138" s="20"/>
      <c r="AM138" s="23"/>
    </row>
    <row r="139" spans="23:39" x14ac:dyDescent="0.25">
      <c r="W139" s="20"/>
      <c r="Y139" s="20"/>
      <c r="AE139" s="20"/>
      <c r="AF139" s="20"/>
      <c r="AG139" s="20"/>
      <c r="AH139" s="20"/>
      <c r="AM139" s="23"/>
    </row>
    <row r="140" spans="23:39" x14ac:dyDescent="0.25">
      <c r="W140" s="20"/>
      <c r="Y140" s="20"/>
      <c r="AE140" s="20"/>
      <c r="AF140" s="20"/>
      <c r="AG140" s="20"/>
      <c r="AH140" s="20"/>
      <c r="AM140" s="23"/>
    </row>
    <row r="141" spans="23:39" x14ac:dyDescent="0.25">
      <c r="W141" s="20"/>
      <c r="Y141" s="20"/>
      <c r="AE141" s="20"/>
      <c r="AF141" s="20"/>
      <c r="AG141" s="20"/>
      <c r="AH141" s="20"/>
      <c r="AM141" s="23"/>
    </row>
    <row r="142" spans="23:39" x14ac:dyDescent="0.25">
      <c r="W142" s="20"/>
      <c r="Y142" s="20"/>
      <c r="AE142" s="20"/>
      <c r="AF142" s="20"/>
      <c r="AG142" s="20"/>
      <c r="AH142" s="20"/>
      <c r="AM142" s="23"/>
    </row>
    <row r="143" spans="23:39" x14ac:dyDescent="0.25">
      <c r="W143" s="20"/>
      <c r="Y143" s="20"/>
      <c r="AE143" s="20"/>
      <c r="AF143" s="20"/>
      <c r="AG143" s="20"/>
      <c r="AH143" s="20"/>
      <c r="AM143" s="23"/>
    </row>
    <row r="144" spans="23:39" x14ac:dyDescent="0.25">
      <c r="W144" s="20"/>
      <c r="Y144" s="20"/>
      <c r="AE144" s="20"/>
      <c r="AF144" s="20"/>
      <c r="AG144" s="20"/>
      <c r="AH144" s="20"/>
      <c r="AM144" s="23"/>
    </row>
    <row r="145" spans="23:39" x14ac:dyDescent="0.25">
      <c r="W145" s="20"/>
      <c r="Y145" s="20"/>
      <c r="AE145" s="20"/>
      <c r="AF145" s="20"/>
      <c r="AG145" s="20"/>
      <c r="AH145" s="20"/>
      <c r="AM145" s="23"/>
    </row>
    <row r="146" spans="23:39" x14ac:dyDescent="0.25">
      <c r="W146" s="20"/>
      <c r="Y146" s="20"/>
      <c r="AE146" s="20"/>
      <c r="AF146" s="20"/>
      <c r="AG146" s="20"/>
      <c r="AH146" s="20"/>
      <c r="AM146" s="23"/>
    </row>
    <row r="147" spans="23:39" x14ac:dyDescent="0.25">
      <c r="W147" s="20"/>
      <c r="Y147" s="20"/>
      <c r="AE147" s="20"/>
      <c r="AF147" s="20"/>
      <c r="AG147" s="20"/>
      <c r="AH147" s="20"/>
      <c r="AM147" s="23"/>
    </row>
    <row r="148" spans="23:39" x14ac:dyDescent="0.25">
      <c r="W148" s="20"/>
      <c r="Y148" s="20"/>
      <c r="AE148" s="20"/>
      <c r="AF148" s="20"/>
      <c r="AG148" s="20"/>
      <c r="AH148" s="20"/>
      <c r="AM148" s="23"/>
    </row>
    <row r="149" spans="23:39" x14ac:dyDescent="0.25">
      <c r="W149" s="20"/>
      <c r="Y149" s="20"/>
      <c r="AE149" s="20"/>
      <c r="AF149" s="20"/>
      <c r="AG149" s="20"/>
      <c r="AH149" s="20"/>
      <c r="AM149" s="23"/>
    </row>
    <row r="150" spans="23:39" x14ac:dyDescent="0.25">
      <c r="W150" s="20"/>
      <c r="Y150" s="20"/>
      <c r="AE150" s="20"/>
      <c r="AF150" s="20"/>
      <c r="AG150" s="20"/>
      <c r="AH150" s="20"/>
      <c r="AM150" s="23"/>
    </row>
    <row r="151" spans="23:39" x14ac:dyDescent="0.25">
      <c r="W151" s="20"/>
      <c r="Y151" s="20"/>
      <c r="AE151" s="20"/>
      <c r="AF151" s="20"/>
      <c r="AG151" s="20"/>
      <c r="AH151" s="20"/>
      <c r="AM151" s="23"/>
    </row>
    <row r="152" spans="23:39" x14ac:dyDescent="0.25">
      <c r="W152" s="20"/>
      <c r="Y152" s="20"/>
      <c r="AE152" s="20"/>
      <c r="AF152" s="20"/>
      <c r="AG152" s="20"/>
      <c r="AH152" s="20"/>
      <c r="AM152" s="23"/>
    </row>
    <row r="153" spans="23:39" x14ac:dyDescent="0.25">
      <c r="W153" s="20"/>
      <c r="Y153" s="20"/>
      <c r="AE153" s="20"/>
      <c r="AF153" s="20"/>
      <c r="AG153" s="20"/>
      <c r="AH153" s="20"/>
      <c r="AM153" s="23"/>
    </row>
    <row r="154" spans="23:39" x14ac:dyDescent="0.25">
      <c r="W154" s="20"/>
      <c r="Y154" s="20"/>
      <c r="AE154" s="20"/>
      <c r="AF154" s="20"/>
      <c r="AG154" s="20"/>
      <c r="AH154" s="20"/>
      <c r="AM154" s="23"/>
    </row>
    <row r="155" spans="23:39" x14ac:dyDescent="0.25">
      <c r="W155" s="20"/>
      <c r="Y155" s="20"/>
      <c r="AE155" s="20"/>
      <c r="AF155" s="20"/>
      <c r="AG155" s="20"/>
      <c r="AH155" s="20"/>
      <c r="AM155" s="23"/>
    </row>
    <row r="156" spans="23:39" x14ac:dyDescent="0.25">
      <c r="W156" s="20"/>
      <c r="Y156" s="20"/>
      <c r="AE156" s="20"/>
      <c r="AF156" s="20"/>
      <c r="AG156" s="20"/>
      <c r="AH156" s="20"/>
      <c r="AM156" s="23"/>
    </row>
    <row r="157" spans="23:39" x14ac:dyDescent="0.25">
      <c r="W157" s="20"/>
      <c r="Y157" s="20"/>
      <c r="AE157" s="20"/>
      <c r="AF157" s="20"/>
      <c r="AG157" s="20"/>
      <c r="AH157" s="20"/>
      <c r="AM157" s="23"/>
    </row>
    <row r="158" spans="23:39" x14ac:dyDescent="0.25">
      <c r="W158" s="20"/>
      <c r="Y158" s="20"/>
      <c r="AE158" s="20"/>
      <c r="AF158" s="20"/>
      <c r="AG158" s="20"/>
      <c r="AH158" s="20"/>
      <c r="AM158" s="23"/>
    </row>
    <row r="159" spans="23:39" x14ac:dyDescent="0.25">
      <c r="W159" s="20"/>
      <c r="Y159" s="20"/>
      <c r="AE159" s="20"/>
      <c r="AF159" s="20"/>
      <c r="AG159" s="20"/>
      <c r="AH159" s="20"/>
      <c r="AM159" s="23"/>
    </row>
    <row r="160" spans="23:39" x14ac:dyDescent="0.25">
      <c r="W160" s="20"/>
      <c r="Y160" s="20"/>
      <c r="AE160" s="20"/>
      <c r="AF160" s="20"/>
      <c r="AG160" s="20"/>
      <c r="AH160" s="20"/>
      <c r="AM160" s="23"/>
    </row>
    <row r="161" spans="23:39" x14ac:dyDescent="0.25">
      <c r="W161" s="20"/>
      <c r="Y161" s="20"/>
      <c r="AE161" s="20"/>
      <c r="AF161" s="20"/>
      <c r="AG161" s="20"/>
      <c r="AH161" s="20"/>
      <c r="AM161" s="23"/>
    </row>
    <row r="162" spans="23:39" x14ac:dyDescent="0.25">
      <c r="W162" s="20"/>
      <c r="Y162" s="20"/>
      <c r="AE162" s="20"/>
      <c r="AF162" s="20"/>
      <c r="AG162" s="20"/>
      <c r="AH162" s="20"/>
      <c r="AM162" s="23"/>
    </row>
    <row r="163" spans="23:39" x14ac:dyDescent="0.25">
      <c r="W163" s="20"/>
      <c r="Y163" s="20"/>
      <c r="AE163" s="20"/>
      <c r="AF163" s="20"/>
      <c r="AG163" s="20"/>
      <c r="AH163" s="20"/>
      <c r="AM163" s="23"/>
    </row>
    <row r="164" spans="23:39" x14ac:dyDescent="0.25">
      <c r="W164" s="20"/>
      <c r="Y164" s="20"/>
      <c r="AE164" s="20"/>
      <c r="AF164" s="20"/>
      <c r="AG164" s="20"/>
      <c r="AH164" s="20"/>
      <c r="AM164" s="23"/>
    </row>
    <row r="165" spans="23:39" x14ac:dyDescent="0.25">
      <c r="W165" s="20"/>
      <c r="Y165" s="20"/>
      <c r="AE165" s="20"/>
      <c r="AF165" s="20"/>
      <c r="AG165" s="20"/>
      <c r="AH165" s="20"/>
      <c r="AM165" s="23"/>
    </row>
    <row r="166" spans="23:39" x14ac:dyDescent="0.25">
      <c r="W166" s="20"/>
      <c r="Y166" s="20"/>
      <c r="AE166" s="20"/>
      <c r="AF166" s="20"/>
      <c r="AG166" s="20"/>
      <c r="AH166" s="20"/>
      <c r="AM166" s="23"/>
    </row>
    <row r="167" spans="23:39" x14ac:dyDescent="0.25">
      <c r="W167" s="20"/>
      <c r="Y167" s="20"/>
      <c r="AE167" s="20"/>
      <c r="AF167" s="20"/>
      <c r="AG167" s="20"/>
      <c r="AH167" s="20"/>
      <c r="AM167" s="23"/>
    </row>
    <row r="168" spans="23:39" x14ac:dyDescent="0.25">
      <c r="W168" s="20"/>
      <c r="Y168" s="20"/>
      <c r="AE168" s="20"/>
      <c r="AF168" s="20"/>
      <c r="AG168" s="20"/>
      <c r="AH168" s="20"/>
      <c r="AM168" s="23"/>
    </row>
    <row r="169" spans="23:39" x14ac:dyDescent="0.25">
      <c r="W169" s="20"/>
      <c r="Y169" s="20"/>
      <c r="AE169" s="20"/>
      <c r="AF169" s="20"/>
      <c r="AG169" s="20"/>
      <c r="AH169" s="20"/>
      <c r="AM169" s="23"/>
    </row>
    <row r="170" spans="23:39" x14ac:dyDescent="0.25">
      <c r="W170" s="20"/>
      <c r="Y170" s="20"/>
      <c r="AE170" s="20"/>
      <c r="AF170" s="20"/>
      <c r="AG170" s="20"/>
      <c r="AH170" s="20"/>
      <c r="AM170" s="23"/>
    </row>
    <row r="171" spans="23:39" x14ac:dyDescent="0.25">
      <c r="W171" s="20"/>
      <c r="Y171" s="20"/>
      <c r="AE171" s="20"/>
      <c r="AF171" s="20"/>
      <c r="AG171" s="20"/>
      <c r="AH171" s="20"/>
      <c r="AM171" s="23"/>
    </row>
    <row r="172" spans="23:39" x14ac:dyDescent="0.25">
      <c r="W172" s="20"/>
      <c r="Y172" s="20"/>
      <c r="AE172" s="20"/>
      <c r="AF172" s="20"/>
      <c r="AG172" s="20"/>
      <c r="AH172" s="20"/>
      <c r="AM172" s="23"/>
    </row>
    <row r="173" spans="23:39" x14ac:dyDescent="0.25">
      <c r="W173" s="20"/>
      <c r="Y173" s="20"/>
      <c r="AE173" s="20"/>
      <c r="AF173" s="20"/>
      <c r="AG173" s="20"/>
      <c r="AH173" s="20"/>
      <c r="AM173" s="23"/>
    </row>
    <row r="174" spans="23:39" x14ac:dyDescent="0.25">
      <c r="W174" s="20"/>
      <c r="Y174" s="20"/>
      <c r="AE174" s="20"/>
      <c r="AF174" s="20"/>
      <c r="AG174" s="20"/>
      <c r="AH174" s="20"/>
      <c r="AM174" s="23"/>
    </row>
    <row r="175" spans="23:39" x14ac:dyDescent="0.25">
      <c r="W175" s="20"/>
      <c r="Y175" s="20"/>
      <c r="AE175" s="20"/>
      <c r="AF175" s="20"/>
      <c r="AG175" s="20"/>
      <c r="AH175" s="20"/>
      <c r="AM175" s="23"/>
    </row>
    <row r="176" spans="23:39" x14ac:dyDescent="0.25">
      <c r="W176" s="20"/>
      <c r="Y176" s="20"/>
      <c r="AE176" s="20"/>
      <c r="AF176" s="20"/>
      <c r="AG176" s="20"/>
      <c r="AH176" s="20"/>
      <c r="AM176" s="23"/>
    </row>
    <row r="177" spans="23:39" x14ac:dyDescent="0.25">
      <c r="W177" s="20"/>
      <c r="Y177" s="20"/>
      <c r="AE177" s="20"/>
      <c r="AF177" s="20"/>
      <c r="AG177" s="20"/>
      <c r="AH177" s="20"/>
      <c r="AM177" s="23"/>
    </row>
    <row r="178" spans="23:39" x14ac:dyDescent="0.25">
      <c r="W178" s="20"/>
      <c r="Y178" s="20"/>
      <c r="AE178" s="20"/>
      <c r="AF178" s="20"/>
      <c r="AG178" s="20"/>
      <c r="AH178" s="20"/>
      <c r="AM178" s="23"/>
    </row>
    <row r="179" spans="23:39" x14ac:dyDescent="0.25">
      <c r="W179" s="20"/>
      <c r="Y179" s="20"/>
      <c r="AE179" s="20"/>
      <c r="AF179" s="20"/>
      <c r="AG179" s="20"/>
      <c r="AH179" s="20"/>
      <c r="AM179" s="23"/>
    </row>
    <row r="180" spans="23:39" x14ac:dyDescent="0.25">
      <c r="W180" s="20"/>
      <c r="Y180" s="20"/>
      <c r="AE180" s="20"/>
      <c r="AF180" s="20"/>
      <c r="AG180" s="20"/>
      <c r="AH180" s="20"/>
      <c r="AM180" s="23"/>
    </row>
    <row r="181" spans="23:39" x14ac:dyDescent="0.25">
      <c r="W181" s="20"/>
      <c r="Y181" s="20"/>
      <c r="AE181" s="20"/>
      <c r="AF181" s="20"/>
      <c r="AG181" s="20"/>
      <c r="AH181" s="20"/>
      <c r="AM181" s="23"/>
    </row>
    <row r="182" spans="23:39" x14ac:dyDescent="0.25">
      <c r="W182" s="20"/>
      <c r="Y182" s="20"/>
      <c r="AE182" s="20"/>
      <c r="AF182" s="20"/>
      <c r="AG182" s="20"/>
      <c r="AH182" s="20"/>
      <c r="AM182" s="23"/>
    </row>
    <row r="183" spans="23:39" x14ac:dyDescent="0.25">
      <c r="W183" s="20"/>
      <c r="Y183" s="20"/>
      <c r="AE183" s="20"/>
      <c r="AF183" s="20"/>
      <c r="AG183" s="20"/>
      <c r="AH183" s="20"/>
      <c r="AM183" s="23"/>
    </row>
    <row r="184" spans="23:39" x14ac:dyDescent="0.25">
      <c r="W184" s="20"/>
      <c r="Y184" s="20"/>
      <c r="AE184" s="20"/>
      <c r="AF184" s="20"/>
      <c r="AG184" s="20"/>
      <c r="AH184" s="20"/>
      <c r="AM184" s="23"/>
    </row>
    <row r="185" spans="23:39" x14ac:dyDescent="0.25">
      <c r="W185" s="20"/>
      <c r="Y185" s="20"/>
      <c r="AE185" s="20"/>
      <c r="AF185" s="20"/>
      <c r="AG185" s="20"/>
      <c r="AH185" s="20"/>
      <c r="AM185" s="23"/>
    </row>
    <row r="186" spans="23:39" x14ac:dyDescent="0.25">
      <c r="W186" s="20"/>
      <c r="Y186" s="20"/>
      <c r="AE186" s="20"/>
      <c r="AF186" s="20"/>
      <c r="AG186" s="20"/>
      <c r="AH186" s="20"/>
      <c r="AM186" s="23"/>
    </row>
    <row r="187" spans="23:39" x14ac:dyDescent="0.25">
      <c r="W187" s="20"/>
      <c r="Y187" s="20"/>
      <c r="AE187" s="20"/>
      <c r="AF187" s="20"/>
      <c r="AG187" s="20"/>
      <c r="AH187" s="20"/>
      <c r="AM187" s="23"/>
    </row>
    <row r="188" spans="23:39" x14ac:dyDescent="0.25">
      <c r="W188" s="20"/>
      <c r="Y188" s="20"/>
      <c r="AE188" s="20"/>
      <c r="AF188" s="20"/>
      <c r="AG188" s="20"/>
      <c r="AH188" s="20"/>
      <c r="AM188" s="23"/>
    </row>
    <row r="189" spans="23:39" x14ac:dyDescent="0.25">
      <c r="W189" s="20"/>
      <c r="Y189" s="20"/>
      <c r="AE189" s="20"/>
      <c r="AF189" s="20"/>
      <c r="AG189" s="20"/>
      <c r="AH189" s="20"/>
      <c r="AM189" s="23"/>
    </row>
    <row r="190" spans="23:39" x14ac:dyDescent="0.25">
      <c r="W190" s="20"/>
      <c r="Y190" s="20"/>
      <c r="AE190" s="20"/>
      <c r="AF190" s="20"/>
      <c r="AG190" s="20"/>
      <c r="AH190" s="20"/>
      <c r="AM190" s="23"/>
    </row>
    <row r="191" spans="23:39" x14ac:dyDescent="0.25">
      <c r="W191" s="20"/>
      <c r="Y191" s="20"/>
      <c r="AE191" s="20"/>
      <c r="AF191" s="20"/>
      <c r="AG191" s="20"/>
      <c r="AH191" s="20"/>
      <c r="AM191" s="23"/>
    </row>
    <row r="192" spans="23:39" x14ac:dyDescent="0.25">
      <c r="W192" s="20"/>
      <c r="Y192" s="20"/>
      <c r="AE192" s="20"/>
      <c r="AF192" s="20"/>
      <c r="AG192" s="20"/>
      <c r="AH192" s="20"/>
      <c r="AM192" s="23"/>
    </row>
    <row r="193" spans="23:39" x14ac:dyDescent="0.25">
      <c r="W193" s="20"/>
      <c r="Y193" s="20"/>
      <c r="AE193" s="20"/>
      <c r="AF193" s="20"/>
      <c r="AG193" s="20"/>
      <c r="AH193" s="20"/>
      <c r="AM193" s="23"/>
    </row>
    <row r="194" spans="23:39" x14ac:dyDescent="0.25">
      <c r="W194" s="20"/>
      <c r="Y194" s="20"/>
      <c r="AE194" s="20"/>
      <c r="AF194" s="20"/>
      <c r="AG194" s="20"/>
      <c r="AH194" s="20"/>
      <c r="AM194" s="23"/>
    </row>
    <row r="195" spans="23:39" x14ac:dyDescent="0.25">
      <c r="W195" s="20"/>
      <c r="Y195" s="20"/>
      <c r="AE195" s="20"/>
      <c r="AF195" s="20"/>
      <c r="AG195" s="20"/>
      <c r="AH195" s="20"/>
      <c r="AM195" s="23"/>
    </row>
    <row r="196" spans="23:39" x14ac:dyDescent="0.25">
      <c r="W196" s="20"/>
      <c r="Y196" s="20"/>
      <c r="AE196" s="20"/>
      <c r="AF196" s="20"/>
      <c r="AG196" s="20"/>
      <c r="AH196" s="20"/>
      <c r="AM196" s="23"/>
    </row>
    <row r="197" spans="23:39" x14ac:dyDescent="0.25">
      <c r="W197" s="20"/>
      <c r="Y197" s="20"/>
      <c r="AE197" s="20"/>
      <c r="AF197" s="20"/>
      <c r="AG197" s="20"/>
      <c r="AH197" s="20"/>
      <c r="AM197" s="23"/>
    </row>
    <row r="198" spans="23:39" x14ac:dyDescent="0.25">
      <c r="W198" s="20"/>
      <c r="Y198" s="20"/>
      <c r="AE198" s="20"/>
      <c r="AF198" s="20"/>
      <c r="AG198" s="20"/>
      <c r="AH198" s="20"/>
      <c r="AM198" s="23"/>
    </row>
    <row r="199" spans="23:39" x14ac:dyDescent="0.25">
      <c r="W199" s="20"/>
      <c r="Y199" s="20"/>
      <c r="AE199" s="20"/>
      <c r="AF199" s="20"/>
      <c r="AG199" s="20"/>
      <c r="AH199" s="20"/>
      <c r="AM199" s="23"/>
    </row>
    <row r="200" spans="23:39" x14ac:dyDescent="0.25">
      <c r="W200" s="20"/>
      <c r="Y200" s="20"/>
      <c r="AE200" s="20"/>
      <c r="AF200" s="20"/>
      <c r="AG200" s="20"/>
      <c r="AH200" s="20"/>
      <c r="AM200" s="23"/>
    </row>
    <row r="201" spans="23:39" x14ac:dyDescent="0.25">
      <c r="W201" s="20"/>
      <c r="Y201" s="20"/>
      <c r="AE201" s="20"/>
      <c r="AF201" s="20"/>
      <c r="AG201" s="20"/>
      <c r="AH201" s="20"/>
      <c r="AM201" s="23"/>
    </row>
    <row r="202" spans="23:39" x14ac:dyDescent="0.25">
      <c r="W202" s="20"/>
      <c r="Y202" s="20"/>
      <c r="AE202" s="20"/>
      <c r="AF202" s="20"/>
      <c r="AG202" s="20"/>
      <c r="AH202" s="20"/>
      <c r="AM202" s="23"/>
    </row>
    <row r="203" spans="23:39" x14ac:dyDescent="0.25">
      <c r="W203" s="20"/>
      <c r="Y203" s="20"/>
      <c r="AE203" s="20"/>
      <c r="AF203" s="20"/>
      <c r="AG203" s="20"/>
      <c r="AH203" s="20"/>
      <c r="AM203" s="23"/>
    </row>
    <row r="204" spans="23:39" x14ac:dyDescent="0.25">
      <c r="W204" s="20"/>
      <c r="Y204" s="20"/>
      <c r="AE204" s="20"/>
      <c r="AF204" s="20"/>
      <c r="AG204" s="20"/>
      <c r="AH204" s="20"/>
      <c r="AM204" s="23"/>
    </row>
    <row r="205" spans="23:39" x14ac:dyDescent="0.25">
      <c r="W205" s="20"/>
      <c r="Y205" s="20"/>
      <c r="AE205" s="20"/>
      <c r="AF205" s="20"/>
      <c r="AG205" s="20"/>
      <c r="AH205" s="20"/>
      <c r="AM205" s="23"/>
    </row>
    <row r="206" spans="23:39" x14ac:dyDescent="0.25">
      <c r="W206" s="20"/>
      <c r="Y206" s="20"/>
      <c r="AE206" s="20"/>
      <c r="AF206" s="20"/>
      <c r="AG206" s="20"/>
      <c r="AH206" s="20"/>
      <c r="AM206" s="23"/>
    </row>
    <row r="207" spans="23:39" x14ac:dyDescent="0.25">
      <c r="W207" s="20"/>
      <c r="Y207" s="20"/>
      <c r="AE207" s="20"/>
      <c r="AF207" s="20"/>
      <c r="AG207" s="20"/>
      <c r="AH207" s="20"/>
      <c r="AM207" s="23"/>
    </row>
    <row r="208" spans="23:39" x14ac:dyDescent="0.25">
      <c r="W208" s="20"/>
      <c r="Y208" s="20"/>
      <c r="AE208" s="20"/>
      <c r="AF208" s="20"/>
      <c r="AG208" s="20"/>
      <c r="AH208" s="20"/>
      <c r="AM208" s="23"/>
    </row>
    <row r="209" spans="23:39" x14ac:dyDescent="0.25">
      <c r="W209" s="20"/>
      <c r="Y209" s="20"/>
      <c r="AE209" s="20"/>
      <c r="AF209" s="20"/>
      <c r="AG209" s="20"/>
      <c r="AH209" s="20"/>
      <c r="AM209" s="23"/>
    </row>
    <row r="210" spans="23:39" x14ac:dyDescent="0.25">
      <c r="W210" s="20"/>
      <c r="Y210" s="20"/>
      <c r="AE210" s="20"/>
      <c r="AF210" s="20"/>
      <c r="AG210" s="20"/>
      <c r="AH210" s="20"/>
      <c r="AM210" s="23"/>
    </row>
    <row r="211" spans="23:39" x14ac:dyDescent="0.25">
      <c r="W211" s="20"/>
      <c r="Y211" s="20"/>
      <c r="AE211" s="20"/>
      <c r="AF211" s="20"/>
      <c r="AG211" s="20"/>
      <c r="AH211" s="20"/>
      <c r="AM211" s="23"/>
    </row>
    <row r="212" spans="23:39" x14ac:dyDescent="0.25">
      <c r="W212" s="20"/>
      <c r="Y212" s="20"/>
      <c r="AE212" s="20"/>
      <c r="AF212" s="20"/>
      <c r="AG212" s="20"/>
      <c r="AH212" s="20"/>
      <c r="AM212" s="23"/>
    </row>
    <row r="213" spans="23:39" x14ac:dyDescent="0.25">
      <c r="W213" s="20"/>
      <c r="Y213" s="20"/>
      <c r="AE213" s="20"/>
      <c r="AF213" s="20"/>
      <c r="AG213" s="20"/>
      <c r="AH213" s="20"/>
      <c r="AM213" s="23"/>
    </row>
    <row r="214" spans="23:39" x14ac:dyDescent="0.25">
      <c r="W214" s="20"/>
      <c r="Y214" s="20"/>
      <c r="AE214" s="20"/>
      <c r="AF214" s="20"/>
      <c r="AG214" s="20"/>
      <c r="AH214" s="20"/>
      <c r="AM214" s="23"/>
    </row>
    <row r="215" spans="23:39" x14ac:dyDescent="0.25">
      <c r="W215" s="20"/>
      <c r="Y215" s="20"/>
      <c r="AE215" s="20"/>
      <c r="AF215" s="20"/>
      <c r="AG215" s="20"/>
      <c r="AH215" s="20"/>
      <c r="AM215" s="23"/>
    </row>
    <row r="216" spans="23:39" x14ac:dyDescent="0.25">
      <c r="W216" s="20"/>
      <c r="Y216" s="20"/>
      <c r="AE216" s="20"/>
      <c r="AF216" s="20"/>
      <c r="AG216" s="20"/>
      <c r="AH216" s="20"/>
      <c r="AM216" s="23"/>
    </row>
    <row r="217" spans="23:39" x14ac:dyDescent="0.25">
      <c r="W217" s="20"/>
      <c r="Y217" s="20"/>
      <c r="AE217" s="20"/>
      <c r="AF217" s="20"/>
      <c r="AG217" s="20"/>
      <c r="AH217" s="20"/>
      <c r="AM217" s="23"/>
    </row>
    <row r="218" spans="23:39" x14ac:dyDescent="0.25">
      <c r="W218" s="20"/>
      <c r="Y218" s="20"/>
      <c r="AE218" s="20"/>
      <c r="AF218" s="20"/>
      <c r="AG218" s="20"/>
      <c r="AH218" s="20"/>
      <c r="AM218" s="23"/>
    </row>
    <row r="219" spans="23:39" x14ac:dyDescent="0.25">
      <c r="W219" s="20"/>
      <c r="Y219" s="20"/>
      <c r="AE219" s="20"/>
      <c r="AF219" s="20"/>
      <c r="AG219" s="20"/>
      <c r="AH219" s="20"/>
      <c r="AM219" s="23"/>
    </row>
    <row r="220" spans="23:39" x14ac:dyDescent="0.25">
      <c r="W220" s="20"/>
      <c r="Y220" s="20"/>
      <c r="AE220" s="20"/>
      <c r="AF220" s="20"/>
      <c r="AG220" s="20"/>
      <c r="AH220" s="20"/>
      <c r="AM220" s="23"/>
    </row>
    <row r="221" spans="23:39" x14ac:dyDescent="0.25">
      <c r="W221" s="20"/>
      <c r="Y221" s="20"/>
      <c r="AE221" s="20"/>
      <c r="AF221" s="20"/>
      <c r="AG221" s="20"/>
      <c r="AH221" s="20"/>
      <c r="AM221" s="23"/>
    </row>
    <row r="222" spans="23:39" x14ac:dyDescent="0.25">
      <c r="W222" s="20"/>
      <c r="Y222" s="20"/>
      <c r="AE222" s="20"/>
      <c r="AF222" s="20"/>
      <c r="AG222" s="20"/>
      <c r="AH222" s="20"/>
      <c r="AM222" s="23"/>
    </row>
    <row r="223" spans="23:39" x14ac:dyDescent="0.25">
      <c r="W223" s="20"/>
      <c r="Y223" s="20"/>
      <c r="AE223" s="20"/>
      <c r="AF223" s="20"/>
      <c r="AG223" s="20"/>
      <c r="AH223" s="20"/>
      <c r="AM223" s="23"/>
    </row>
    <row r="224" spans="23:39" x14ac:dyDescent="0.25">
      <c r="W224" s="20"/>
      <c r="Y224" s="20"/>
      <c r="AE224" s="20"/>
      <c r="AF224" s="20"/>
      <c r="AG224" s="20"/>
      <c r="AH224" s="20"/>
      <c r="AM224" s="23"/>
    </row>
    <row r="225" spans="23:39" x14ac:dyDescent="0.25">
      <c r="W225" s="20"/>
      <c r="Y225" s="20"/>
      <c r="AE225" s="20"/>
      <c r="AF225" s="20"/>
      <c r="AG225" s="20"/>
      <c r="AH225" s="20"/>
      <c r="AM225" s="23"/>
    </row>
    <row r="226" spans="23:39" x14ac:dyDescent="0.25">
      <c r="W226" s="20"/>
      <c r="Y226" s="20"/>
      <c r="AE226" s="20"/>
      <c r="AF226" s="20"/>
      <c r="AG226" s="20"/>
      <c r="AH226" s="20"/>
      <c r="AM226" s="23"/>
    </row>
    <row r="227" spans="23:39" x14ac:dyDescent="0.25">
      <c r="W227" s="20"/>
      <c r="Y227" s="20"/>
      <c r="AE227" s="20"/>
      <c r="AF227" s="20"/>
      <c r="AG227" s="20"/>
      <c r="AH227" s="20"/>
      <c r="AM227" s="23"/>
    </row>
    <row r="228" spans="23:39" x14ac:dyDescent="0.25">
      <c r="W228" s="20"/>
      <c r="Y228" s="20"/>
      <c r="AE228" s="20"/>
      <c r="AF228" s="20"/>
      <c r="AG228" s="20"/>
      <c r="AH228" s="20"/>
      <c r="AM228" s="23"/>
    </row>
    <row r="229" spans="23:39" x14ac:dyDescent="0.25">
      <c r="W229" s="20"/>
      <c r="Y229" s="20"/>
      <c r="AE229" s="20"/>
      <c r="AF229" s="20"/>
      <c r="AG229" s="20"/>
      <c r="AH229" s="20"/>
      <c r="AM229" s="23"/>
    </row>
    <row r="230" spans="23:39" x14ac:dyDescent="0.25">
      <c r="W230" s="20"/>
      <c r="Y230" s="20"/>
      <c r="AE230" s="20"/>
      <c r="AF230" s="20"/>
      <c r="AG230" s="20"/>
      <c r="AH230" s="20"/>
      <c r="AM230" s="23"/>
    </row>
    <row r="231" spans="23:39" x14ac:dyDescent="0.25">
      <c r="W231" s="20"/>
      <c r="Y231" s="20"/>
      <c r="AE231" s="20"/>
      <c r="AF231" s="20"/>
      <c r="AG231" s="20"/>
      <c r="AH231" s="20"/>
      <c r="AM231" s="23"/>
    </row>
    <row r="232" spans="23:39" x14ac:dyDescent="0.25">
      <c r="W232" s="20"/>
      <c r="Y232" s="20"/>
      <c r="AE232" s="20"/>
      <c r="AF232" s="20"/>
      <c r="AG232" s="20"/>
      <c r="AH232" s="20"/>
      <c r="AM232" s="23"/>
    </row>
    <row r="233" spans="23:39" x14ac:dyDescent="0.25">
      <c r="W233" s="20"/>
      <c r="Y233" s="20"/>
      <c r="AE233" s="20"/>
      <c r="AF233" s="20"/>
      <c r="AG233" s="20"/>
      <c r="AH233" s="20"/>
      <c r="AM233" s="23"/>
    </row>
    <row r="234" spans="23:39" x14ac:dyDescent="0.25">
      <c r="W234" s="20"/>
      <c r="Y234" s="20"/>
      <c r="AE234" s="20"/>
      <c r="AF234" s="20"/>
      <c r="AG234" s="20"/>
      <c r="AH234" s="20"/>
      <c r="AM234" s="23"/>
    </row>
  </sheetData>
  <sheetProtection formatCells="0" formatColumns="0" formatRows="0"/>
  <mergeCells count="69">
    <mergeCell ref="G4:H4"/>
    <mergeCell ref="AJ4:AK4"/>
    <mergeCell ref="AP2:AR2"/>
    <mergeCell ref="AC3:AC4"/>
    <mergeCell ref="AD3:AG3"/>
    <mergeCell ref="AH3:AH4"/>
    <mergeCell ref="AI3:AK3"/>
    <mergeCell ref="AL3:AN4"/>
    <mergeCell ref="AO3:AO4"/>
    <mergeCell ref="AP3:AQ4"/>
    <mergeCell ref="AR3:AR4"/>
    <mergeCell ref="A1:AR1"/>
    <mergeCell ref="A2:T3"/>
    <mergeCell ref="U2:AB3"/>
    <mergeCell ref="AC2:AK2"/>
    <mergeCell ref="AM2:AO2"/>
    <mergeCell ref="A5:A6"/>
    <mergeCell ref="N5:N6"/>
    <mergeCell ref="O5:O6"/>
    <mergeCell ref="Y5:Y6"/>
    <mergeCell ref="Z5:Z6"/>
    <mergeCell ref="B5:B6"/>
    <mergeCell ref="C5:C6"/>
    <mergeCell ref="D5:D6"/>
    <mergeCell ref="E5:E6"/>
    <mergeCell ref="F5:F6"/>
    <mergeCell ref="AA5:AA6"/>
    <mergeCell ref="AB5:AB6"/>
    <mergeCell ref="AN5:AN6"/>
    <mergeCell ref="AO5:AO6"/>
    <mergeCell ref="U5:U6"/>
    <mergeCell ref="V5:V6"/>
    <mergeCell ref="W5:W6"/>
    <mergeCell ref="X5:X6"/>
    <mergeCell ref="F7:F8"/>
    <mergeCell ref="G7:G8"/>
    <mergeCell ref="H7:H8"/>
    <mergeCell ref="I7:I8"/>
    <mergeCell ref="G5:G6"/>
    <mergeCell ref="H5:H6"/>
    <mergeCell ref="I5:I6"/>
    <mergeCell ref="A7:A8"/>
    <mergeCell ref="B7:B8"/>
    <mergeCell ref="C7:C8"/>
    <mergeCell ref="D7:D8"/>
    <mergeCell ref="E7:E8"/>
    <mergeCell ref="J7:J8"/>
    <mergeCell ref="K7:K8"/>
    <mergeCell ref="L7:L8"/>
    <mergeCell ref="S5:S6"/>
    <mergeCell ref="T5:T6"/>
    <mergeCell ref="J5:J6"/>
    <mergeCell ref="K5:K6"/>
    <mergeCell ref="L5:L6"/>
    <mergeCell ref="M5:M6"/>
    <mergeCell ref="P5:P6"/>
    <mergeCell ref="Q5:Q6"/>
    <mergeCell ref="R5:R6"/>
    <mergeCell ref="AN7:AN8"/>
    <mergeCell ref="AO7:AO8"/>
    <mergeCell ref="M7:M8"/>
    <mergeCell ref="O7:O8"/>
    <mergeCell ref="Q7:Q8"/>
    <mergeCell ref="S7:S8"/>
    <mergeCell ref="T7:T8"/>
    <mergeCell ref="V7:V8"/>
    <mergeCell ref="X7:X8"/>
    <mergeCell ref="Z7:Z8"/>
    <mergeCell ref="AB7:AB8"/>
  </mergeCells>
  <conditionalFormatting sqref="AI5:AI8">
    <cfRule type="containsText" dxfId="415" priority="96" operator="containsText" text="BAJA">
      <formula>NOT(ISERROR(SEARCH("BAJA",AI5)))</formula>
    </cfRule>
    <cfRule type="containsText" dxfId="414" priority="97" operator="containsText" text="MEDIA">
      <formula>NOT(ISERROR(SEARCH("MEDIA",AI5)))</formula>
    </cfRule>
    <cfRule type="containsText" dxfId="413" priority="98" operator="containsText" text="ALTA">
      <formula>NOT(ISERROR(SEARCH("ALTA",AI5)))</formula>
    </cfRule>
  </conditionalFormatting>
  <conditionalFormatting sqref="AI10">
    <cfRule type="containsText" dxfId="412" priority="1" operator="containsText" text="BAJA">
      <formula>NOT(ISERROR(SEARCH("BAJA",AI10)))</formula>
    </cfRule>
    <cfRule type="containsText" dxfId="411" priority="2" operator="containsText" text="MEDIA">
      <formula>NOT(ISERROR(SEARCH("MEDIA",AI10)))</formula>
    </cfRule>
    <cfRule type="containsText" dxfId="410" priority="3" operator="containsText" text="ALTA">
      <formula>NOT(ISERROR(SEARCH("ALTA",AI10)))</formula>
    </cfRule>
  </conditionalFormatting>
  <conditionalFormatting sqref="AI9:AN9">
    <cfRule type="containsText" dxfId="409" priority="72" operator="containsText" text="BAJA">
      <formula>NOT(ISERROR(SEARCH("BAJA",AI9)))</formula>
    </cfRule>
    <cfRule type="containsText" dxfId="408" priority="73" operator="containsText" text="MEDIA">
      <formula>NOT(ISERROR(SEARCH("MEDIA",AI9)))</formula>
    </cfRule>
    <cfRule type="containsText" dxfId="407" priority="74" operator="containsText" text="ALTA">
      <formula>NOT(ISERROR(SEARCH("ALTA",AI9)))</formula>
    </cfRule>
  </conditionalFormatting>
  <conditionalFormatting sqref="AK5:AM8">
    <cfRule type="containsText" dxfId="406" priority="109" operator="containsText" text="BAJA">
      <formula>NOT(ISERROR(SEARCH("BAJA",AK5)))</formula>
    </cfRule>
    <cfRule type="containsText" dxfId="405" priority="110" operator="containsText" text="MEDIA">
      <formula>NOT(ISERROR(SEARCH("MEDIA",AK5)))</formula>
    </cfRule>
    <cfRule type="containsText" dxfId="404" priority="111" operator="containsText" text="ALTA">
      <formula>NOT(ISERROR(SEARCH("ALTA",AK5)))</formula>
    </cfRule>
  </conditionalFormatting>
  <conditionalFormatting sqref="AL9">
    <cfRule type="cellIs" dxfId="403" priority="68" operator="greaterThan">
      <formula>75%</formula>
    </cfRule>
    <cfRule type="cellIs" dxfId="402" priority="69" operator="between">
      <formula>51%</formula>
      <formula>75%</formula>
    </cfRule>
    <cfRule type="cellIs" dxfId="401" priority="70" operator="between">
      <formula>26%</formula>
      <formula>50%</formula>
    </cfRule>
    <cfRule type="cellIs" dxfId="400" priority="71" operator="between">
      <formula>0%</formula>
      <formula>25%</formula>
    </cfRule>
  </conditionalFormatting>
  <conditionalFormatting sqref="AL10:AM10">
    <cfRule type="cellIs" dxfId="399" priority="4" operator="greaterThan">
      <formula>75%</formula>
    </cfRule>
    <cfRule type="cellIs" dxfId="398" priority="5" operator="between">
      <formula>51%</formula>
      <formula>75%</formula>
    </cfRule>
    <cfRule type="cellIs" dxfId="397" priority="6" operator="between">
      <formula>26%</formula>
      <formula>50%</formula>
    </cfRule>
    <cfRule type="cellIs" dxfId="396" priority="7" operator="between">
      <formula>0%</formula>
      <formula>25%</formula>
    </cfRule>
    <cfRule type="containsText" dxfId="395" priority="8" operator="containsText" text="BAJA">
      <formula>NOT(ISERROR(SEARCH("BAJA",AL10)))</formula>
    </cfRule>
    <cfRule type="containsText" dxfId="394" priority="9" operator="containsText" text="MEDIA">
      <formula>NOT(ISERROR(SEARCH("MEDIA",AL10)))</formula>
    </cfRule>
    <cfRule type="containsText" dxfId="393" priority="10" operator="containsText" text="ALTA">
      <formula>NOT(ISERROR(SEARCH("ALTA",AL10)))</formula>
    </cfRule>
  </conditionalFormatting>
  <conditionalFormatting sqref="AM5:AM9">
    <cfRule type="cellIs" dxfId="392" priority="24" operator="greaterThan">
      <formula>75%</formula>
    </cfRule>
    <cfRule type="cellIs" dxfId="391" priority="25" operator="between">
      <formula>51%</formula>
      <formula>75%</formula>
    </cfRule>
    <cfRule type="cellIs" dxfId="390" priority="26" operator="between">
      <formula>26%</formula>
      <formula>50%</formula>
    </cfRule>
    <cfRule type="cellIs" dxfId="389" priority="27" operator="between">
      <formula>0%</formula>
      <formula>25%</formula>
    </cfRule>
  </conditionalFormatting>
  <conditionalFormatting sqref="AR9">
    <cfRule type="containsText" dxfId="388" priority="11" operator="containsText" text="BAJA">
      <formula>NOT(ISERROR(SEARCH("BAJA",AR9)))</formula>
    </cfRule>
    <cfRule type="containsText" dxfId="387" priority="12" operator="containsText" text="MEDIA">
      <formula>NOT(ISERROR(SEARCH("MEDIA",AR9)))</formula>
    </cfRule>
    <cfRule type="containsText" dxfId="386" priority="13" operator="containsText" text="ALTA">
      <formula>NOT(ISERROR(SEARCH("ALTA",AR9)))</formula>
    </cfRule>
  </conditionalFormatting>
  <dataValidations count="3">
    <dataValidation type="list" allowBlank="1" showInputMessage="1" showErrorMessage="1" sqref="A5 A7 A9:A10" xr:uid="{00000000-0002-0000-0000-000004000000}">
      <formula1>"SI,NO"</formula1>
    </dataValidation>
    <dataValidation type="list" allowBlank="1" showInputMessage="1" showErrorMessage="1" sqref="AI5:AI8 AI10" xr:uid="{00000000-0002-0000-0000-000002000000}">
      <formula1>"Confiable,No confiable"</formula1>
    </dataValidation>
    <dataValidation type="list" allowBlank="1" showInputMessage="1" showErrorMessage="1" sqref="AF5:AF8 AG9 AF10" xr:uid="{00000000-0002-0000-0000-000001000000}">
      <formula1>"Manual,Automático"</formula1>
    </dataValidation>
  </dataValidations>
  <pageMargins left="0.7" right="0.7" top="0.75" bottom="0.75" header="0.3" footer="0.3"/>
  <pageSetup paperSize="8" orientation="landscape"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E2195FC-2AAA-47C3-BE54-A2EC6E3A34D2}">
          <x14:formula1>
            <xm:f>Listas!$K$2:$K$6</xm:f>
          </x14:formula1>
          <xm:sqref>S9</xm:sqref>
        </x14:dataValidation>
        <x14:dataValidation type="list" allowBlank="1" showInputMessage="1" showErrorMessage="1" xr:uid="{80E3D050-3248-4A6C-9EF6-2BDB7505381F}">
          <x14:formula1>
            <xm:f>Listas!$H$2:$H$3</xm:f>
          </x14:formula1>
          <xm:sqref>AJ9</xm:sqref>
        </x14:dataValidation>
        <x14:dataValidation type="list" allowBlank="1" showInputMessage="1" showErrorMessage="1" xr:uid="{62F069E7-4974-4A65-AFD3-20BC85EF32CA}">
          <x14:formula1>
            <xm:f>Listas!$M$2:$M$15</xm:f>
          </x14:formula1>
          <xm:sqref>B9</xm:sqref>
        </x14:dataValidation>
        <x14:dataValidation type="list" allowBlank="1" showInputMessage="1" showErrorMessage="1" xr:uid="{315A8D7C-E77D-4BDF-8F6B-5248EBB55A28}">
          <x14:formula1>
            <xm:f>Listas!$L$2:$L$5</xm:f>
          </x14:formula1>
          <xm:sqref>T9</xm:sqref>
        </x14:dataValidation>
        <x14:dataValidation type="list" allowBlank="1" showInputMessage="1" showErrorMessage="1" xr:uid="{DBB06C5E-CAED-4B78-AA00-EF1FBED52AEB}">
          <x14:formula1>
            <xm:f>Listas!$Q$2:$Q$8</xm:f>
          </x14:formula1>
          <xm:sqref>J9</xm:sqref>
        </x14:dataValidation>
        <x14:dataValidation type="list" allowBlank="1" showInputMessage="1" showErrorMessage="1" xr:uid="{919785D3-33CD-4942-B610-E0DF53425373}">
          <x14:formula1>
            <xm:f>Listas!$N$2:$N$7</xm:f>
          </x14:formula1>
          <xm:sqref>M9</xm:sqref>
        </x14:dataValidation>
        <x14:dataValidation type="list" allowBlank="1" showInputMessage="1" showErrorMessage="1" xr:uid="{29FBD372-2211-459E-A73B-77F4D85EBC82}">
          <x14:formula1>
            <xm:f>Listas!$O$2:$O$7</xm:f>
          </x14:formula1>
          <xm:sqref>O9</xm:sqref>
        </x14:dataValidation>
        <x14:dataValidation type="list" allowBlank="1" showInputMessage="1" showErrorMessage="1" xr:uid="{04E08FE8-4AB3-4875-9241-8AC5B827D16E}">
          <x14:formula1>
            <xm:f>Listas!$P$2:$P$7</xm:f>
          </x14:formula1>
          <xm:sqref>Q9</xm:sqref>
        </x14:dataValidation>
        <x14:dataValidation type="list" allowBlank="1" showInputMessage="1" showErrorMessage="1" xr:uid="{CA856B8F-845E-4804-A1B9-1818900BF402}">
          <x14:formula1>
            <xm:f>Listas!$F$2:$F$4</xm:f>
          </x14:formula1>
          <xm:sqref>AD9</xm:sqref>
        </x14:dataValidation>
        <x14:dataValidation type="list" allowBlank="1" showInputMessage="1" showErrorMessage="1" xr:uid="{FF9A225A-6CD5-4A69-93D8-108EA3C110BD}">
          <x14:formula1>
            <xm:f>Listas!$G$2:$G$11</xm:f>
          </x14:formula1>
          <xm:sqref>C9</xm:sqref>
        </x14:dataValidation>
        <x14:dataValidation type="list" allowBlank="1" showInputMessage="1" showErrorMessage="1" xr:uid="{78A19C9B-3CE0-49EE-BA13-B79222E1558B}">
          <x14:formula1>
            <xm:f>Listas!$C$2:$C$8</xm:f>
          </x14:formula1>
          <xm:sqref>E9</xm:sqref>
        </x14:dataValidation>
        <x14:dataValidation type="list" allowBlank="1" showInputMessage="1" showErrorMessage="1" xr:uid="{9387B9A5-45BB-4BC4-BCBB-E0E2419F8515}">
          <x14:formula1>
            <xm:f>Listas!$B$2:$B$7</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E16D-9760-46E8-A8E6-5B65CD7380C5}">
  <dimension ref="A1:AT19"/>
  <sheetViews>
    <sheetView zoomScale="85" zoomScaleNormal="70" workbookViewId="0">
      <pane ySplit="3" topLeftCell="A4" activePane="bottomLeft" state="frozen"/>
      <selection activeCell="G4" sqref="G4:G13"/>
      <selection pane="bottomLeft" activeCell="AQ17" sqref="AQ17"/>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6.42578125" style="2" hidden="1" customWidth="1"/>
    <col min="28" max="28" width="24.42578125" style="2" customWidth="1"/>
    <col min="29" max="29" width="63.42578125" style="2" customWidth="1"/>
    <col min="30" max="30" width="86.28515625" style="2" hidden="1" customWidth="1"/>
    <col min="31" max="31" width="15.85546875" style="2" customWidth="1"/>
    <col min="32" max="32" width="8.42578125" style="21" hidden="1" customWidth="1"/>
    <col min="33" max="33" width="20.28515625" style="21" customWidth="1"/>
    <col min="34" max="34" width="9" style="21" hidden="1" customWidth="1"/>
    <col min="35" max="35" width="14.140625" style="21" customWidth="1"/>
    <col min="36" max="36" width="14.7109375" style="6" customWidth="1"/>
    <col min="37" max="37" width="22.85546875" style="2" customWidth="1"/>
    <col min="38" max="38" width="13.7109375" style="2" hidden="1" customWidth="1"/>
    <col min="39" max="39" width="13.7109375" style="24" hidden="1" customWidth="1"/>
    <col min="40" max="40" width="13.7109375" style="2" customWidth="1"/>
    <col min="41" max="41" width="15.28515625" style="2" customWidth="1"/>
    <col min="42" max="42" width="5.42578125" style="1" customWidth="1"/>
    <col min="43" max="43" width="25.140625" style="1" customWidth="1"/>
    <col min="44" max="44" width="24.28515625" style="1" customWidth="1"/>
    <col min="45" max="163" width="11.42578125" style="1"/>
    <col min="164" max="164" width="21.85546875" style="1" customWidth="1"/>
    <col min="165" max="165" width="13.85546875" style="1" customWidth="1"/>
    <col min="166" max="166" width="38.7109375" style="1" customWidth="1"/>
    <col min="167" max="167" width="3" style="1" bestFit="1" customWidth="1"/>
    <col min="168" max="168" width="32.28515625" style="1" customWidth="1"/>
    <col min="169" max="169" width="46.28515625" style="1" customWidth="1"/>
    <col min="170" max="170" width="19" style="1" customWidth="1"/>
    <col min="171" max="171" width="0" style="1" hidden="1" customWidth="1"/>
    <col min="172" max="172" width="17.7109375" style="1" customWidth="1"/>
    <col min="173" max="173" width="0" style="1" hidden="1" customWidth="1"/>
    <col min="174" max="174" width="22.28515625" style="1" customWidth="1"/>
    <col min="175" max="175" width="5.28515625" style="1" customWidth="1"/>
    <col min="176" max="176" width="36.28515625" style="1" customWidth="1"/>
    <col min="177" max="177" width="5.7109375" style="1" customWidth="1"/>
    <col min="178" max="178" width="0" style="1" hidden="1" customWidth="1"/>
    <col min="179" max="179" width="20.7109375" style="1" customWidth="1"/>
    <col min="180" max="180" width="4.85546875" style="1" customWidth="1"/>
    <col min="181" max="181" width="0" style="1" hidden="1" customWidth="1"/>
    <col min="182" max="182" width="24.7109375" style="1" customWidth="1"/>
    <col min="183" max="183" width="12.28515625" style="1" customWidth="1"/>
    <col min="184" max="184" width="0" style="1" hidden="1" customWidth="1"/>
    <col min="185" max="185" width="3.42578125" style="1" customWidth="1"/>
    <col min="186" max="186" width="0" style="1" hidden="1" customWidth="1"/>
    <col min="187" max="187" width="17.7109375" style="1" customWidth="1"/>
    <col min="188" max="188" width="3.42578125" style="1" customWidth="1"/>
    <col min="189" max="189" width="0" style="1" hidden="1" customWidth="1"/>
    <col min="190" max="190" width="23.7109375" style="1" customWidth="1"/>
    <col min="191" max="191" width="10" style="1" customWidth="1"/>
    <col min="192" max="192" width="0" style="1" hidden="1" customWidth="1"/>
    <col min="193" max="194" width="14.7109375" style="1" customWidth="1"/>
    <col min="195" max="195" width="12.85546875" style="1" customWidth="1"/>
    <col min="196" max="196" width="3.28515625" style="1" customWidth="1"/>
    <col min="197" max="197" width="30.28515625" style="1" customWidth="1"/>
    <col min="198" max="198" width="5" style="1" customWidth="1"/>
    <col min="199" max="199" width="0" style="1" hidden="1" customWidth="1"/>
    <col min="200" max="200" width="14.28515625" style="1" customWidth="1"/>
    <col min="201" max="201" width="5.7109375" style="1" customWidth="1"/>
    <col min="202" max="202" width="0" style="1" hidden="1" customWidth="1"/>
    <col min="203" max="203" width="17.28515625" style="1" customWidth="1"/>
    <col min="204" max="204" width="12.7109375" style="1" customWidth="1"/>
    <col min="205" max="205" width="0" style="1" hidden="1" customWidth="1"/>
    <col min="206" max="206" width="5.28515625" style="1" customWidth="1"/>
    <col min="207" max="207" width="0" style="1" hidden="1" customWidth="1"/>
    <col min="208" max="208" width="17" style="1" customWidth="1"/>
    <col min="209" max="209" width="6.28515625" style="1" customWidth="1"/>
    <col min="210" max="210" width="0" style="1" hidden="1" customWidth="1"/>
    <col min="211" max="211" width="14.28515625" style="1" customWidth="1"/>
    <col min="212" max="212" width="7.5703125" style="1" customWidth="1"/>
    <col min="213" max="213" width="0" style="1" hidden="1" customWidth="1"/>
    <col min="214" max="215" width="14.28515625" style="1" customWidth="1"/>
    <col min="216" max="216" width="20.85546875" style="1" customWidth="1"/>
    <col min="217" max="217" width="14.42578125" style="1" customWidth="1"/>
    <col min="218" max="218" width="15" style="1" customWidth="1"/>
    <col min="219" max="219" width="2.7109375" style="1" customWidth="1"/>
    <col min="220" max="220" width="11.7109375" style="1" customWidth="1"/>
    <col min="221" max="221" width="11.5703125" style="1" customWidth="1"/>
    <col min="222" max="222" width="2.28515625" style="1" customWidth="1"/>
    <col min="223" max="223" width="41" style="1" customWidth="1"/>
    <col min="224" max="224" width="14.28515625" style="1" customWidth="1"/>
    <col min="225" max="226" width="11.5703125" style="1" customWidth="1"/>
    <col min="227" max="227" width="21.85546875" style="1" customWidth="1"/>
    <col min="228" max="419" width="11.42578125" style="1"/>
    <col min="420" max="420" width="21.85546875" style="1" customWidth="1"/>
    <col min="421" max="421" width="13.85546875" style="1" customWidth="1"/>
    <col min="422" max="422" width="38.7109375" style="1" customWidth="1"/>
    <col min="423" max="423" width="3" style="1" bestFit="1" customWidth="1"/>
    <col min="424" max="424" width="32.28515625" style="1" customWidth="1"/>
    <col min="425" max="425" width="46.28515625" style="1" customWidth="1"/>
    <col min="426" max="426" width="19" style="1" customWidth="1"/>
    <col min="427" max="427" width="0" style="1" hidden="1" customWidth="1"/>
    <col min="428" max="428" width="17.7109375" style="1" customWidth="1"/>
    <col min="429" max="429" width="0" style="1" hidden="1" customWidth="1"/>
    <col min="430" max="430" width="22.28515625" style="1" customWidth="1"/>
    <col min="431" max="431" width="5.28515625" style="1" customWidth="1"/>
    <col min="432" max="432" width="36.28515625" style="1" customWidth="1"/>
    <col min="433" max="433" width="5.7109375" style="1" customWidth="1"/>
    <col min="434" max="434" width="0" style="1" hidden="1" customWidth="1"/>
    <col min="435" max="435" width="20.7109375" style="1" customWidth="1"/>
    <col min="436" max="436" width="4.85546875" style="1" customWidth="1"/>
    <col min="437" max="437" width="0" style="1" hidden="1" customWidth="1"/>
    <col min="438" max="438" width="24.7109375" style="1" customWidth="1"/>
    <col min="439" max="439" width="12.28515625" style="1" customWidth="1"/>
    <col min="440" max="440" width="0" style="1" hidden="1" customWidth="1"/>
    <col min="441" max="441" width="3.42578125" style="1" customWidth="1"/>
    <col min="442" max="442" width="0" style="1" hidden="1" customWidth="1"/>
    <col min="443" max="443" width="17.7109375" style="1" customWidth="1"/>
    <col min="444" max="444" width="3.42578125" style="1" customWidth="1"/>
    <col min="445" max="445" width="0" style="1" hidden="1" customWidth="1"/>
    <col min="446" max="446" width="23.7109375" style="1" customWidth="1"/>
    <col min="447" max="447" width="10" style="1" customWidth="1"/>
    <col min="448" max="448" width="0" style="1" hidden="1" customWidth="1"/>
    <col min="449" max="450" width="14.7109375" style="1" customWidth="1"/>
    <col min="451" max="451" width="12.85546875" style="1" customWidth="1"/>
    <col min="452" max="452" width="3.28515625" style="1" customWidth="1"/>
    <col min="453" max="453" width="30.28515625" style="1" customWidth="1"/>
    <col min="454" max="454" width="5" style="1" customWidth="1"/>
    <col min="455" max="455" width="0" style="1" hidden="1" customWidth="1"/>
    <col min="456" max="456" width="14.28515625" style="1" customWidth="1"/>
    <col min="457" max="457" width="5.7109375" style="1" customWidth="1"/>
    <col min="458" max="458" width="0" style="1" hidden="1" customWidth="1"/>
    <col min="459" max="459" width="17.28515625" style="1" customWidth="1"/>
    <col min="460" max="460" width="12.7109375" style="1" customWidth="1"/>
    <col min="461" max="461" width="0" style="1" hidden="1" customWidth="1"/>
    <col min="462" max="462" width="5.28515625" style="1" customWidth="1"/>
    <col min="463" max="463" width="0" style="1" hidden="1" customWidth="1"/>
    <col min="464" max="464" width="17" style="1" customWidth="1"/>
    <col min="465" max="465" width="6.28515625" style="1" customWidth="1"/>
    <col min="466" max="466" width="0" style="1" hidden="1" customWidth="1"/>
    <col min="467" max="467" width="14.28515625" style="1" customWidth="1"/>
    <col min="468" max="468" width="7.5703125" style="1" customWidth="1"/>
    <col min="469" max="469" width="0" style="1" hidden="1" customWidth="1"/>
    <col min="470" max="471" width="14.28515625" style="1" customWidth="1"/>
    <col min="472" max="472" width="20.85546875" style="1" customWidth="1"/>
    <col min="473" max="473" width="14.42578125" style="1" customWidth="1"/>
    <col min="474" max="474" width="15" style="1" customWidth="1"/>
    <col min="475" max="475" width="2.7109375" style="1" customWidth="1"/>
    <col min="476" max="476" width="11.7109375" style="1" customWidth="1"/>
    <col min="477" max="477" width="11.5703125" style="1" customWidth="1"/>
    <col min="478" max="478" width="2.28515625" style="1" customWidth="1"/>
    <col min="479" max="479" width="41" style="1" customWidth="1"/>
    <col min="480" max="480" width="14.28515625" style="1" customWidth="1"/>
    <col min="481" max="482" width="11.5703125" style="1" customWidth="1"/>
    <col min="483" max="483" width="21.85546875" style="1" customWidth="1"/>
    <col min="484" max="675" width="11.42578125" style="1"/>
    <col min="676" max="676" width="21.85546875" style="1" customWidth="1"/>
    <col min="677" max="677" width="13.85546875" style="1" customWidth="1"/>
    <col min="678" max="678" width="38.7109375" style="1" customWidth="1"/>
    <col min="679" max="679" width="3" style="1" bestFit="1" customWidth="1"/>
    <col min="680" max="680" width="32.28515625" style="1" customWidth="1"/>
    <col min="681" max="681" width="46.28515625" style="1" customWidth="1"/>
    <col min="682" max="682" width="19" style="1" customWidth="1"/>
    <col min="683" max="683" width="0" style="1" hidden="1" customWidth="1"/>
    <col min="684" max="684" width="17.7109375" style="1" customWidth="1"/>
    <col min="685" max="685" width="0" style="1" hidden="1" customWidth="1"/>
    <col min="686" max="686" width="22.28515625" style="1" customWidth="1"/>
    <col min="687" max="687" width="5.28515625" style="1" customWidth="1"/>
    <col min="688" max="688" width="36.28515625" style="1" customWidth="1"/>
    <col min="689" max="689" width="5.7109375" style="1" customWidth="1"/>
    <col min="690" max="690" width="0" style="1" hidden="1" customWidth="1"/>
    <col min="691" max="691" width="20.7109375" style="1" customWidth="1"/>
    <col min="692" max="692" width="4.85546875" style="1" customWidth="1"/>
    <col min="693" max="693" width="0" style="1" hidden="1" customWidth="1"/>
    <col min="694" max="694" width="24.7109375" style="1" customWidth="1"/>
    <col min="695" max="695" width="12.28515625" style="1" customWidth="1"/>
    <col min="696" max="696" width="0" style="1" hidden="1" customWidth="1"/>
    <col min="697" max="697" width="3.42578125" style="1" customWidth="1"/>
    <col min="698" max="698" width="0" style="1" hidden="1" customWidth="1"/>
    <col min="699" max="699" width="17.7109375" style="1" customWidth="1"/>
    <col min="700" max="700" width="3.42578125" style="1" customWidth="1"/>
    <col min="701" max="701" width="0" style="1" hidden="1" customWidth="1"/>
    <col min="702" max="702" width="23.7109375" style="1" customWidth="1"/>
    <col min="703" max="703" width="10" style="1" customWidth="1"/>
    <col min="704" max="704" width="0" style="1" hidden="1" customWidth="1"/>
    <col min="705" max="706" width="14.7109375" style="1" customWidth="1"/>
    <col min="707" max="707" width="12.85546875" style="1" customWidth="1"/>
    <col min="708" max="708" width="3.28515625" style="1" customWidth="1"/>
    <col min="709" max="709" width="30.28515625" style="1" customWidth="1"/>
    <col min="710" max="710" width="5" style="1" customWidth="1"/>
    <col min="711" max="711" width="0" style="1" hidden="1" customWidth="1"/>
    <col min="712" max="712" width="14.28515625" style="1" customWidth="1"/>
    <col min="713" max="713" width="5.7109375" style="1" customWidth="1"/>
    <col min="714" max="714" width="0" style="1" hidden="1" customWidth="1"/>
    <col min="715" max="715" width="17.28515625" style="1" customWidth="1"/>
    <col min="716" max="716" width="12.7109375" style="1" customWidth="1"/>
    <col min="717" max="717" width="0" style="1" hidden="1" customWidth="1"/>
    <col min="718" max="718" width="5.28515625" style="1" customWidth="1"/>
    <col min="719" max="719" width="0" style="1" hidden="1" customWidth="1"/>
    <col min="720" max="720" width="17" style="1" customWidth="1"/>
    <col min="721" max="721" width="6.28515625" style="1" customWidth="1"/>
    <col min="722" max="722" width="0" style="1" hidden="1" customWidth="1"/>
    <col min="723" max="723" width="14.28515625" style="1" customWidth="1"/>
    <col min="724" max="724" width="7.5703125" style="1" customWidth="1"/>
    <col min="725" max="725" width="0" style="1" hidden="1" customWidth="1"/>
    <col min="726" max="727" width="14.28515625" style="1" customWidth="1"/>
    <col min="728" max="728" width="20.85546875" style="1" customWidth="1"/>
    <col min="729" max="729" width="14.42578125" style="1" customWidth="1"/>
    <col min="730" max="730" width="15" style="1" customWidth="1"/>
    <col min="731" max="731" width="2.7109375" style="1" customWidth="1"/>
    <col min="732" max="732" width="11.7109375" style="1" customWidth="1"/>
    <col min="733" max="733" width="11.5703125" style="1" customWidth="1"/>
    <col min="734" max="734" width="2.28515625" style="1" customWidth="1"/>
    <col min="735" max="735" width="41" style="1" customWidth="1"/>
    <col min="736" max="736" width="14.28515625" style="1" customWidth="1"/>
    <col min="737" max="738" width="11.5703125" style="1" customWidth="1"/>
    <col min="739" max="739" width="21.85546875" style="1" customWidth="1"/>
    <col min="740" max="931" width="11.42578125" style="1"/>
    <col min="932" max="932" width="21.85546875" style="1" customWidth="1"/>
    <col min="933" max="933" width="13.85546875" style="1" customWidth="1"/>
    <col min="934" max="934" width="38.7109375" style="1" customWidth="1"/>
    <col min="935" max="935" width="3" style="1" bestFit="1" customWidth="1"/>
    <col min="936" max="936" width="32.28515625" style="1" customWidth="1"/>
    <col min="937" max="937" width="46.28515625" style="1" customWidth="1"/>
    <col min="938" max="938" width="19" style="1" customWidth="1"/>
    <col min="939" max="939" width="0" style="1" hidden="1" customWidth="1"/>
    <col min="940" max="940" width="17.7109375" style="1" customWidth="1"/>
    <col min="941" max="941" width="0" style="1" hidden="1" customWidth="1"/>
    <col min="942" max="942" width="22.28515625" style="1" customWidth="1"/>
    <col min="943" max="943" width="5.28515625" style="1" customWidth="1"/>
    <col min="944" max="944" width="36.28515625" style="1" customWidth="1"/>
    <col min="945" max="945" width="5.7109375" style="1" customWidth="1"/>
    <col min="946" max="946" width="0" style="1" hidden="1" customWidth="1"/>
    <col min="947" max="947" width="20.7109375" style="1" customWidth="1"/>
    <col min="948" max="948" width="4.85546875" style="1" customWidth="1"/>
    <col min="949" max="949" width="0" style="1" hidden="1" customWidth="1"/>
    <col min="950" max="950" width="24.7109375" style="1" customWidth="1"/>
    <col min="951" max="951" width="12.28515625" style="1" customWidth="1"/>
    <col min="952" max="952" width="0" style="1" hidden="1" customWidth="1"/>
    <col min="953" max="953" width="3.42578125" style="1" customWidth="1"/>
    <col min="954" max="954" width="0" style="1" hidden="1" customWidth="1"/>
    <col min="955" max="955" width="17.7109375" style="1" customWidth="1"/>
    <col min="956" max="956" width="3.42578125" style="1" customWidth="1"/>
    <col min="957" max="957" width="0" style="1" hidden="1" customWidth="1"/>
    <col min="958" max="958" width="23.7109375" style="1" customWidth="1"/>
    <col min="959" max="959" width="10" style="1" customWidth="1"/>
    <col min="960" max="960" width="0" style="1" hidden="1" customWidth="1"/>
    <col min="961" max="962" width="14.7109375" style="1" customWidth="1"/>
    <col min="963" max="963" width="12.85546875" style="1" customWidth="1"/>
    <col min="964" max="964" width="3.28515625" style="1" customWidth="1"/>
    <col min="965" max="965" width="30.28515625" style="1" customWidth="1"/>
    <col min="966" max="966" width="5" style="1" customWidth="1"/>
    <col min="967" max="967" width="0" style="1" hidden="1" customWidth="1"/>
    <col min="968" max="968" width="14.28515625" style="1" customWidth="1"/>
    <col min="969" max="969" width="5.7109375" style="1" customWidth="1"/>
    <col min="970" max="970" width="0" style="1" hidden="1" customWidth="1"/>
    <col min="971" max="971" width="17.28515625" style="1" customWidth="1"/>
    <col min="972" max="972" width="12.7109375" style="1" customWidth="1"/>
    <col min="973" max="973" width="0" style="1" hidden="1" customWidth="1"/>
    <col min="974" max="974" width="5.28515625" style="1" customWidth="1"/>
    <col min="975" max="975" width="0" style="1" hidden="1" customWidth="1"/>
    <col min="976" max="976" width="17" style="1" customWidth="1"/>
    <col min="977" max="977" width="6.28515625" style="1" customWidth="1"/>
    <col min="978" max="978" width="0" style="1" hidden="1" customWidth="1"/>
    <col min="979" max="979" width="14.28515625" style="1" customWidth="1"/>
    <col min="980" max="980" width="7.5703125" style="1" customWidth="1"/>
    <col min="981" max="981" width="0" style="1" hidden="1" customWidth="1"/>
    <col min="982" max="983" width="14.28515625" style="1" customWidth="1"/>
    <col min="984" max="984" width="20.85546875" style="1" customWidth="1"/>
    <col min="985" max="985" width="14.42578125" style="1" customWidth="1"/>
    <col min="986" max="986" width="15" style="1" customWidth="1"/>
    <col min="987" max="987" width="2.7109375" style="1" customWidth="1"/>
    <col min="988" max="988" width="11.7109375" style="1" customWidth="1"/>
    <col min="989" max="989" width="11.5703125" style="1" customWidth="1"/>
    <col min="990" max="990" width="2.28515625" style="1" customWidth="1"/>
    <col min="991" max="991" width="41" style="1" customWidth="1"/>
    <col min="992" max="992" width="14.28515625" style="1" customWidth="1"/>
    <col min="993" max="994" width="11.5703125" style="1" customWidth="1"/>
    <col min="995" max="995" width="21.85546875" style="1" customWidth="1"/>
    <col min="996" max="1187" width="11.42578125" style="1"/>
    <col min="1188" max="1188" width="21.85546875" style="1" customWidth="1"/>
    <col min="1189" max="1189" width="13.85546875" style="1" customWidth="1"/>
    <col min="1190" max="1190" width="38.7109375" style="1" customWidth="1"/>
    <col min="1191" max="1191" width="3" style="1" bestFit="1" customWidth="1"/>
    <col min="1192" max="1192" width="32.28515625" style="1" customWidth="1"/>
    <col min="1193" max="1193" width="46.28515625" style="1" customWidth="1"/>
    <col min="1194" max="1194" width="19" style="1" customWidth="1"/>
    <col min="1195" max="1195" width="0" style="1" hidden="1" customWidth="1"/>
    <col min="1196" max="1196" width="17.7109375" style="1" customWidth="1"/>
    <col min="1197" max="1197" width="0" style="1" hidden="1" customWidth="1"/>
    <col min="1198" max="1198" width="22.28515625" style="1" customWidth="1"/>
    <col min="1199" max="1199" width="5.28515625" style="1" customWidth="1"/>
    <col min="1200" max="1200" width="36.28515625" style="1" customWidth="1"/>
    <col min="1201" max="1201" width="5.7109375" style="1" customWidth="1"/>
    <col min="1202" max="1202" width="0" style="1" hidden="1" customWidth="1"/>
    <col min="1203" max="1203" width="20.7109375" style="1" customWidth="1"/>
    <col min="1204" max="1204" width="4.85546875" style="1" customWidth="1"/>
    <col min="1205" max="1205" width="0" style="1" hidden="1" customWidth="1"/>
    <col min="1206" max="1206" width="24.7109375" style="1" customWidth="1"/>
    <col min="1207" max="1207" width="12.28515625" style="1" customWidth="1"/>
    <col min="1208" max="1208" width="0" style="1" hidden="1" customWidth="1"/>
    <col min="1209" max="1209" width="3.42578125" style="1" customWidth="1"/>
    <col min="1210" max="1210" width="0" style="1" hidden="1" customWidth="1"/>
    <col min="1211" max="1211" width="17.7109375" style="1" customWidth="1"/>
    <col min="1212" max="1212" width="3.42578125" style="1" customWidth="1"/>
    <col min="1213" max="1213" width="0" style="1" hidden="1" customWidth="1"/>
    <col min="1214" max="1214" width="23.7109375" style="1" customWidth="1"/>
    <col min="1215" max="1215" width="10" style="1" customWidth="1"/>
    <col min="1216" max="1216" width="0" style="1" hidden="1" customWidth="1"/>
    <col min="1217" max="1218" width="14.7109375" style="1" customWidth="1"/>
    <col min="1219" max="1219" width="12.85546875" style="1" customWidth="1"/>
    <col min="1220" max="1220" width="3.28515625" style="1" customWidth="1"/>
    <col min="1221" max="1221" width="30.28515625" style="1" customWidth="1"/>
    <col min="1222" max="1222" width="5" style="1" customWidth="1"/>
    <col min="1223" max="1223" width="0" style="1" hidden="1" customWidth="1"/>
    <col min="1224" max="1224" width="14.28515625" style="1" customWidth="1"/>
    <col min="1225" max="1225" width="5.7109375" style="1" customWidth="1"/>
    <col min="1226" max="1226" width="0" style="1" hidden="1" customWidth="1"/>
    <col min="1227" max="1227" width="17.28515625" style="1" customWidth="1"/>
    <col min="1228" max="1228" width="12.7109375" style="1" customWidth="1"/>
    <col min="1229" max="1229" width="0" style="1" hidden="1" customWidth="1"/>
    <col min="1230" max="1230" width="5.28515625" style="1" customWidth="1"/>
    <col min="1231" max="1231" width="0" style="1" hidden="1" customWidth="1"/>
    <col min="1232" max="1232" width="17" style="1" customWidth="1"/>
    <col min="1233" max="1233" width="6.28515625" style="1" customWidth="1"/>
    <col min="1234" max="1234" width="0" style="1" hidden="1" customWidth="1"/>
    <col min="1235" max="1235" width="14.28515625" style="1" customWidth="1"/>
    <col min="1236" max="1236" width="7.5703125" style="1" customWidth="1"/>
    <col min="1237" max="1237" width="0" style="1" hidden="1" customWidth="1"/>
    <col min="1238" max="1239" width="14.28515625" style="1" customWidth="1"/>
    <col min="1240" max="1240" width="20.85546875" style="1" customWidth="1"/>
    <col min="1241" max="1241" width="14.42578125" style="1" customWidth="1"/>
    <col min="1242" max="1242" width="15" style="1" customWidth="1"/>
    <col min="1243" max="1243" width="2.7109375" style="1" customWidth="1"/>
    <col min="1244" max="1244" width="11.7109375" style="1" customWidth="1"/>
    <col min="1245" max="1245" width="11.5703125" style="1" customWidth="1"/>
    <col min="1246" max="1246" width="2.28515625" style="1" customWidth="1"/>
    <col min="1247" max="1247" width="41" style="1" customWidth="1"/>
    <col min="1248" max="1248" width="14.28515625" style="1" customWidth="1"/>
    <col min="1249" max="1250" width="11.5703125" style="1" customWidth="1"/>
    <col min="1251" max="1251" width="21.85546875" style="1" customWidth="1"/>
    <col min="1252" max="1443" width="11.42578125" style="1"/>
    <col min="1444" max="1444" width="21.85546875" style="1" customWidth="1"/>
    <col min="1445" max="1445" width="13.85546875" style="1" customWidth="1"/>
    <col min="1446" max="1446" width="38.7109375" style="1" customWidth="1"/>
    <col min="1447" max="1447" width="3" style="1" bestFit="1" customWidth="1"/>
    <col min="1448" max="1448" width="32.28515625" style="1" customWidth="1"/>
    <col min="1449" max="1449" width="46.28515625" style="1" customWidth="1"/>
    <col min="1450" max="1450" width="19" style="1" customWidth="1"/>
    <col min="1451" max="1451" width="0" style="1" hidden="1" customWidth="1"/>
    <col min="1452" max="1452" width="17.7109375" style="1" customWidth="1"/>
    <col min="1453" max="1453" width="0" style="1" hidden="1" customWidth="1"/>
    <col min="1454" max="1454" width="22.28515625" style="1" customWidth="1"/>
    <col min="1455" max="1455" width="5.28515625" style="1" customWidth="1"/>
    <col min="1456" max="1456" width="36.28515625" style="1" customWidth="1"/>
    <col min="1457" max="1457" width="5.7109375" style="1" customWidth="1"/>
    <col min="1458" max="1458" width="0" style="1" hidden="1" customWidth="1"/>
    <col min="1459" max="1459" width="20.7109375" style="1" customWidth="1"/>
    <col min="1460" max="1460" width="4.85546875" style="1" customWidth="1"/>
    <col min="1461" max="1461" width="0" style="1" hidden="1" customWidth="1"/>
    <col min="1462" max="1462" width="24.7109375" style="1" customWidth="1"/>
    <col min="1463" max="1463" width="12.28515625" style="1" customWidth="1"/>
    <col min="1464" max="1464" width="0" style="1" hidden="1" customWidth="1"/>
    <col min="1465" max="1465" width="3.42578125" style="1" customWidth="1"/>
    <col min="1466" max="1466" width="0" style="1" hidden="1" customWidth="1"/>
    <col min="1467" max="1467" width="17.7109375" style="1" customWidth="1"/>
    <col min="1468" max="1468" width="3.42578125" style="1" customWidth="1"/>
    <col min="1469" max="1469" width="0" style="1" hidden="1" customWidth="1"/>
    <col min="1470" max="1470" width="23.7109375" style="1" customWidth="1"/>
    <col min="1471" max="1471" width="10" style="1" customWidth="1"/>
    <col min="1472" max="1472" width="0" style="1" hidden="1" customWidth="1"/>
    <col min="1473" max="1474" width="14.7109375" style="1" customWidth="1"/>
    <col min="1475" max="1475" width="12.85546875" style="1" customWidth="1"/>
    <col min="1476" max="1476" width="3.28515625" style="1" customWidth="1"/>
    <col min="1477" max="1477" width="30.28515625" style="1" customWidth="1"/>
    <col min="1478" max="1478" width="5" style="1" customWidth="1"/>
    <col min="1479" max="1479" width="0" style="1" hidden="1" customWidth="1"/>
    <col min="1480" max="1480" width="14.28515625" style="1" customWidth="1"/>
    <col min="1481" max="1481" width="5.7109375" style="1" customWidth="1"/>
    <col min="1482" max="1482" width="0" style="1" hidden="1" customWidth="1"/>
    <col min="1483" max="1483" width="17.28515625" style="1" customWidth="1"/>
    <col min="1484" max="1484" width="12.7109375" style="1" customWidth="1"/>
    <col min="1485" max="1485" width="0" style="1" hidden="1" customWidth="1"/>
    <col min="1486" max="1486" width="5.28515625" style="1" customWidth="1"/>
    <col min="1487" max="1487" width="0" style="1" hidden="1" customWidth="1"/>
    <col min="1488" max="1488" width="17" style="1" customWidth="1"/>
    <col min="1489" max="1489" width="6.28515625" style="1" customWidth="1"/>
    <col min="1490" max="1490" width="0" style="1" hidden="1" customWidth="1"/>
    <col min="1491" max="1491" width="14.28515625" style="1" customWidth="1"/>
    <col min="1492" max="1492" width="7.5703125" style="1" customWidth="1"/>
    <col min="1493" max="1493" width="0" style="1" hidden="1" customWidth="1"/>
    <col min="1494" max="1495" width="14.28515625" style="1" customWidth="1"/>
    <col min="1496" max="1496" width="20.85546875" style="1" customWidth="1"/>
    <col min="1497" max="1497" width="14.42578125" style="1" customWidth="1"/>
    <col min="1498" max="1498" width="15" style="1" customWidth="1"/>
    <col min="1499" max="1499" width="2.7109375" style="1" customWidth="1"/>
    <col min="1500" max="1500" width="11.7109375" style="1" customWidth="1"/>
    <col min="1501" max="1501" width="11.5703125" style="1" customWidth="1"/>
    <col min="1502" max="1502" width="2.28515625" style="1" customWidth="1"/>
    <col min="1503" max="1503" width="41" style="1" customWidth="1"/>
    <col min="1504" max="1504" width="14.28515625" style="1" customWidth="1"/>
    <col min="1505" max="1506" width="11.5703125" style="1" customWidth="1"/>
    <col min="1507" max="1507" width="21.85546875" style="1" customWidth="1"/>
    <col min="1508" max="1699" width="11.42578125" style="1"/>
    <col min="1700" max="1700" width="21.85546875" style="1" customWidth="1"/>
    <col min="1701" max="1701" width="13.85546875" style="1" customWidth="1"/>
    <col min="1702" max="1702" width="38.7109375" style="1" customWidth="1"/>
    <col min="1703" max="1703" width="3" style="1" bestFit="1" customWidth="1"/>
    <col min="1704" max="1704" width="32.28515625" style="1" customWidth="1"/>
    <col min="1705" max="1705" width="46.28515625" style="1" customWidth="1"/>
    <col min="1706" max="1706" width="19" style="1" customWidth="1"/>
    <col min="1707" max="1707" width="0" style="1" hidden="1" customWidth="1"/>
    <col min="1708" max="1708" width="17.7109375" style="1" customWidth="1"/>
    <col min="1709" max="1709" width="0" style="1" hidden="1" customWidth="1"/>
    <col min="1710" max="1710" width="22.28515625" style="1" customWidth="1"/>
    <col min="1711" max="1711" width="5.28515625" style="1" customWidth="1"/>
    <col min="1712" max="1712" width="36.28515625" style="1" customWidth="1"/>
    <col min="1713" max="1713" width="5.7109375" style="1" customWidth="1"/>
    <col min="1714" max="1714" width="0" style="1" hidden="1" customWidth="1"/>
    <col min="1715" max="1715" width="20.7109375" style="1" customWidth="1"/>
    <col min="1716" max="1716" width="4.85546875" style="1" customWidth="1"/>
    <col min="1717" max="1717" width="0" style="1" hidden="1" customWidth="1"/>
    <col min="1718" max="1718" width="24.7109375" style="1" customWidth="1"/>
    <col min="1719" max="1719" width="12.28515625" style="1" customWidth="1"/>
    <col min="1720" max="1720" width="0" style="1" hidden="1" customWidth="1"/>
    <col min="1721" max="1721" width="3.42578125" style="1" customWidth="1"/>
    <col min="1722" max="1722" width="0" style="1" hidden="1" customWidth="1"/>
    <col min="1723" max="1723" width="17.7109375" style="1" customWidth="1"/>
    <col min="1724" max="1724" width="3.42578125" style="1" customWidth="1"/>
    <col min="1725" max="1725" width="0" style="1" hidden="1" customWidth="1"/>
    <col min="1726" max="1726" width="23.7109375" style="1" customWidth="1"/>
    <col min="1727" max="1727" width="10" style="1" customWidth="1"/>
    <col min="1728" max="1728" width="0" style="1" hidden="1" customWidth="1"/>
    <col min="1729" max="1730" width="14.7109375" style="1" customWidth="1"/>
    <col min="1731" max="1731" width="12.85546875" style="1" customWidth="1"/>
    <col min="1732" max="1732" width="3.28515625" style="1" customWidth="1"/>
    <col min="1733" max="1733" width="30.28515625" style="1" customWidth="1"/>
    <col min="1734" max="1734" width="5" style="1" customWidth="1"/>
    <col min="1735" max="1735" width="0" style="1" hidden="1" customWidth="1"/>
    <col min="1736" max="1736" width="14.28515625" style="1" customWidth="1"/>
    <col min="1737" max="1737" width="5.7109375" style="1" customWidth="1"/>
    <col min="1738" max="1738" width="0" style="1" hidden="1" customWidth="1"/>
    <col min="1739" max="1739" width="17.28515625" style="1" customWidth="1"/>
    <col min="1740" max="1740" width="12.7109375" style="1" customWidth="1"/>
    <col min="1741" max="1741" width="0" style="1" hidden="1" customWidth="1"/>
    <col min="1742" max="1742" width="5.28515625" style="1" customWidth="1"/>
    <col min="1743" max="1743" width="0" style="1" hidden="1" customWidth="1"/>
    <col min="1744" max="1744" width="17" style="1" customWidth="1"/>
    <col min="1745" max="1745" width="6.28515625" style="1" customWidth="1"/>
    <col min="1746" max="1746" width="0" style="1" hidden="1" customWidth="1"/>
    <col min="1747" max="1747" width="14.28515625" style="1" customWidth="1"/>
    <col min="1748" max="1748" width="7.5703125" style="1" customWidth="1"/>
    <col min="1749" max="1749" width="0" style="1" hidden="1" customWidth="1"/>
    <col min="1750" max="1751" width="14.28515625" style="1" customWidth="1"/>
    <col min="1752" max="1752" width="20.85546875" style="1" customWidth="1"/>
    <col min="1753" max="1753" width="14.42578125" style="1" customWidth="1"/>
    <col min="1754" max="1754" width="15" style="1" customWidth="1"/>
    <col min="1755" max="1755" width="2.7109375" style="1" customWidth="1"/>
    <col min="1756" max="1756" width="11.7109375" style="1" customWidth="1"/>
    <col min="1757" max="1757" width="11.5703125" style="1" customWidth="1"/>
    <col min="1758" max="1758" width="2.28515625" style="1" customWidth="1"/>
    <col min="1759" max="1759" width="41" style="1" customWidth="1"/>
    <col min="1760" max="1760" width="14.28515625" style="1" customWidth="1"/>
    <col min="1761" max="1762" width="11.5703125" style="1" customWidth="1"/>
    <col min="1763" max="1763" width="21.85546875" style="1" customWidth="1"/>
    <col min="1764" max="1955" width="11.42578125" style="1"/>
    <col min="1956" max="1956" width="21.85546875" style="1" customWidth="1"/>
    <col min="1957" max="1957" width="13.85546875" style="1" customWidth="1"/>
    <col min="1958" max="1958" width="38.7109375" style="1" customWidth="1"/>
    <col min="1959" max="1959" width="3" style="1" bestFit="1" customWidth="1"/>
    <col min="1960" max="1960" width="32.28515625" style="1" customWidth="1"/>
    <col min="1961" max="1961" width="46.28515625" style="1" customWidth="1"/>
    <col min="1962" max="1962" width="19" style="1" customWidth="1"/>
    <col min="1963" max="1963" width="0" style="1" hidden="1" customWidth="1"/>
    <col min="1964" max="1964" width="17.7109375" style="1" customWidth="1"/>
    <col min="1965" max="1965" width="0" style="1" hidden="1" customWidth="1"/>
    <col min="1966" max="1966" width="22.28515625" style="1" customWidth="1"/>
    <col min="1967" max="1967" width="5.28515625" style="1" customWidth="1"/>
    <col min="1968" max="1968" width="36.28515625" style="1" customWidth="1"/>
    <col min="1969" max="1969" width="5.7109375" style="1" customWidth="1"/>
    <col min="1970" max="1970" width="0" style="1" hidden="1" customWidth="1"/>
    <col min="1971" max="1971" width="20.7109375" style="1" customWidth="1"/>
    <col min="1972" max="1972" width="4.85546875" style="1" customWidth="1"/>
    <col min="1973" max="1973" width="0" style="1" hidden="1" customWidth="1"/>
    <col min="1974" max="1974" width="24.7109375" style="1" customWidth="1"/>
    <col min="1975" max="1975" width="12.28515625" style="1" customWidth="1"/>
    <col min="1976" max="1976" width="0" style="1" hidden="1" customWidth="1"/>
    <col min="1977" max="1977" width="3.42578125" style="1" customWidth="1"/>
    <col min="1978" max="1978" width="0" style="1" hidden="1" customWidth="1"/>
    <col min="1979" max="1979" width="17.7109375" style="1" customWidth="1"/>
    <col min="1980" max="1980" width="3.42578125" style="1" customWidth="1"/>
    <col min="1981" max="1981" width="0" style="1" hidden="1" customWidth="1"/>
    <col min="1982" max="1982" width="23.7109375" style="1" customWidth="1"/>
    <col min="1983" max="1983" width="10" style="1" customWidth="1"/>
    <col min="1984" max="1984" width="0" style="1" hidden="1" customWidth="1"/>
    <col min="1985" max="1986" width="14.7109375" style="1" customWidth="1"/>
    <col min="1987" max="1987" width="12.85546875" style="1" customWidth="1"/>
    <col min="1988" max="1988" width="3.28515625" style="1" customWidth="1"/>
    <col min="1989" max="1989" width="30.28515625" style="1" customWidth="1"/>
    <col min="1990" max="1990" width="5" style="1" customWidth="1"/>
    <col min="1991" max="1991" width="0" style="1" hidden="1" customWidth="1"/>
    <col min="1992" max="1992" width="14.28515625" style="1" customWidth="1"/>
    <col min="1993" max="1993" width="5.7109375" style="1" customWidth="1"/>
    <col min="1994" max="1994" width="0" style="1" hidden="1" customWidth="1"/>
    <col min="1995" max="1995" width="17.28515625" style="1" customWidth="1"/>
    <col min="1996" max="1996" width="12.7109375" style="1" customWidth="1"/>
    <col min="1997" max="1997" width="0" style="1" hidden="1" customWidth="1"/>
    <col min="1998" max="1998" width="5.28515625" style="1" customWidth="1"/>
    <col min="1999" max="1999" width="0" style="1" hidden="1" customWidth="1"/>
    <col min="2000" max="2000" width="17" style="1" customWidth="1"/>
    <col min="2001" max="2001" width="6.28515625" style="1" customWidth="1"/>
    <col min="2002" max="2002" width="0" style="1" hidden="1" customWidth="1"/>
    <col min="2003" max="2003" width="14.28515625" style="1" customWidth="1"/>
    <col min="2004" max="2004" width="7.5703125" style="1" customWidth="1"/>
    <col min="2005" max="2005" width="0" style="1" hidden="1" customWidth="1"/>
    <col min="2006" max="2007" width="14.28515625" style="1" customWidth="1"/>
    <col min="2008" max="2008" width="20.85546875" style="1" customWidth="1"/>
    <col min="2009" max="2009" width="14.42578125" style="1" customWidth="1"/>
    <col min="2010" max="2010" width="15" style="1" customWidth="1"/>
    <col min="2011" max="2011" width="2.7109375" style="1" customWidth="1"/>
    <col min="2012" max="2012" width="11.7109375" style="1" customWidth="1"/>
    <col min="2013" max="2013" width="11.5703125" style="1" customWidth="1"/>
    <col min="2014" max="2014" width="2.28515625" style="1" customWidth="1"/>
    <col min="2015" max="2015" width="41" style="1" customWidth="1"/>
    <col min="2016" max="2016" width="14.28515625" style="1" customWidth="1"/>
    <col min="2017" max="2018" width="11.5703125" style="1" customWidth="1"/>
    <col min="2019" max="2019" width="21.85546875" style="1" customWidth="1"/>
    <col min="2020" max="2211" width="11.42578125" style="1"/>
    <col min="2212" max="2212" width="21.85546875" style="1" customWidth="1"/>
    <col min="2213" max="2213" width="13.85546875" style="1" customWidth="1"/>
    <col min="2214" max="2214" width="38.7109375" style="1" customWidth="1"/>
    <col min="2215" max="2215" width="3" style="1" bestFit="1" customWidth="1"/>
    <col min="2216" max="2216" width="32.28515625" style="1" customWidth="1"/>
    <col min="2217" max="2217" width="46.28515625" style="1" customWidth="1"/>
    <col min="2218" max="2218" width="19" style="1" customWidth="1"/>
    <col min="2219" max="2219" width="0" style="1" hidden="1" customWidth="1"/>
    <col min="2220" max="2220" width="17.7109375" style="1" customWidth="1"/>
    <col min="2221" max="2221" width="0" style="1" hidden="1" customWidth="1"/>
    <col min="2222" max="2222" width="22.28515625" style="1" customWidth="1"/>
    <col min="2223" max="2223" width="5.28515625" style="1" customWidth="1"/>
    <col min="2224" max="2224" width="36.28515625" style="1" customWidth="1"/>
    <col min="2225" max="2225" width="5.7109375" style="1" customWidth="1"/>
    <col min="2226" max="2226" width="0" style="1" hidden="1" customWidth="1"/>
    <col min="2227" max="2227" width="20.7109375" style="1" customWidth="1"/>
    <col min="2228" max="2228" width="4.85546875" style="1" customWidth="1"/>
    <col min="2229" max="2229" width="0" style="1" hidden="1" customWidth="1"/>
    <col min="2230" max="2230" width="24.7109375" style="1" customWidth="1"/>
    <col min="2231" max="2231" width="12.28515625" style="1" customWidth="1"/>
    <col min="2232" max="2232" width="0" style="1" hidden="1" customWidth="1"/>
    <col min="2233" max="2233" width="3.42578125" style="1" customWidth="1"/>
    <col min="2234" max="2234" width="0" style="1" hidden="1" customWidth="1"/>
    <col min="2235" max="2235" width="17.7109375" style="1" customWidth="1"/>
    <col min="2236" max="2236" width="3.42578125" style="1" customWidth="1"/>
    <col min="2237" max="2237" width="0" style="1" hidden="1" customWidth="1"/>
    <col min="2238" max="2238" width="23.7109375" style="1" customWidth="1"/>
    <col min="2239" max="2239" width="10" style="1" customWidth="1"/>
    <col min="2240" max="2240" width="0" style="1" hidden="1" customWidth="1"/>
    <col min="2241" max="2242" width="14.7109375" style="1" customWidth="1"/>
    <col min="2243" max="2243" width="12.85546875" style="1" customWidth="1"/>
    <col min="2244" max="2244" width="3.28515625" style="1" customWidth="1"/>
    <col min="2245" max="2245" width="30.28515625" style="1" customWidth="1"/>
    <col min="2246" max="2246" width="5" style="1" customWidth="1"/>
    <col min="2247" max="2247" width="0" style="1" hidden="1" customWidth="1"/>
    <col min="2248" max="2248" width="14.28515625" style="1" customWidth="1"/>
    <col min="2249" max="2249" width="5.7109375" style="1" customWidth="1"/>
    <col min="2250" max="2250" width="0" style="1" hidden="1" customWidth="1"/>
    <col min="2251" max="2251" width="17.28515625" style="1" customWidth="1"/>
    <col min="2252" max="2252" width="12.7109375" style="1" customWidth="1"/>
    <col min="2253" max="2253" width="0" style="1" hidden="1" customWidth="1"/>
    <col min="2254" max="2254" width="5.28515625" style="1" customWidth="1"/>
    <col min="2255" max="2255" width="0" style="1" hidden="1" customWidth="1"/>
    <col min="2256" max="2256" width="17" style="1" customWidth="1"/>
    <col min="2257" max="2257" width="6.28515625" style="1" customWidth="1"/>
    <col min="2258" max="2258" width="0" style="1" hidden="1" customWidth="1"/>
    <col min="2259" max="2259" width="14.28515625" style="1" customWidth="1"/>
    <col min="2260" max="2260" width="7.5703125" style="1" customWidth="1"/>
    <col min="2261" max="2261" width="0" style="1" hidden="1" customWidth="1"/>
    <col min="2262" max="2263" width="14.28515625" style="1" customWidth="1"/>
    <col min="2264" max="2264" width="20.85546875" style="1" customWidth="1"/>
    <col min="2265" max="2265" width="14.42578125" style="1" customWidth="1"/>
    <col min="2266" max="2266" width="15" style="1" customWidth="1"/>
    <col min="2267" max="2267" width="2.7109375" style="1" customWidth="1"/>
    <col min="2268" max="2268" width="11.7109375" style="1" customWidth="1"/>
    <col min="2269" max="2269" width="11.5703125" style="1" customWidth="1"/>
    <col min="2270" max="2270" width="2.28515625" style="1" customWidth="1"/>
    <col min="2271" max="2271" width="41" style="1" customWidth="1"/>
    <col min="2272" max="2272" width="14.28515625" style="1" customWidth="1"/>
    <col min="2273" max="2274" width="11.5703125" style="1" customWidth="1"/>
    <col min="2275" max="2275" width="21.85546875" style="1" customWidth="1"/>
    <col min="2276" max="2467" width="11.42578125" style="1"/>
    <col min="2468" max="2468" width="21.85546875" style="1" customWidth="1"/>
    <col min="2469" max="2469" width="13.85546875" style="1" customWidth="1"/>
    <col min="2470" max="2470" width="38.7109375" style="1" customWidth="1"/>
    <col min="2471" max="2471" width="3" style="1" bestFit="1" customWidth="1"/>
    <col min="2472" max="2472" width="32.28515625" style="1" customWidth="1"/>
    <col min="2473" max="2473" width="46.28515625" style="1" customWidth="1"/>
    <col min="2474" max="2474" width="19" style="1" customWidth="1"/>
    <col min="2475" max="2475" width="0" style="1" hidden="1" customWidth="1"/>
    <col min="2476" max="2476" width="17.7109375" style="1" customWidth="1"/>
    <col min="2477" max="2477" width="0" style="1" hidden="1" customWidth="1"/>
    <col min="2478" max="2478" width="22.28515625" style="1" customWidth="1"/>
    <col min="2479" max="2479" width="5.28515625" style="1" customWidth="1"/>
    <col min="2480" max="2480" width="36.28515625" style="1" customWidth="1"/>
    <col min="2481" max="2481" width="5.7109375" style="1" customWidth="1"/>
    <col min="2482" max="2482" width="0" style="1" hidden="1" customWidth="1"/>
    <col min="2483" max="2483" width="20.7109375" style="1" customWidth="1"/>
    <col min="2484" max="2484" width="4.85546875" style="1" customWidth="1"/>
    <col min="2485" max="2485" width="0" style="1" hidden="1" customWidth="1"/>
    <col min="2486" max="2486" width="24.7109375" style="1" customWidth="1"/>
    <col min="2487" max="2487" width="12.28515625" style="1" customWidth="1"/>
    <col min="2488" max="2488" width="0" style="1" hidden="1" customWidth="1"/>
    <col min="2489" max="2489" width="3.42578125" style="1" customWidth="1"/>
    <col min="2490" max="2490" width="0" style="1" hidden="1" customWidth="1"/>
    <col min="2491" max="2491" width="17.7109375" style="1" customWidth="1"/>
    <col min="2492" max="2492" width="3.42578125" style="1" customWidth="1"/>
    <col min="2493" max="2493" width="0" style="1" hidden="1" customWidth="1"/>
    <col min="2494" max="2494" width="23.7109375" style="1" customWidth="1"/>
    <col min="2495" max="2495" width="10" style="1" customWidth="1"/>
    <col min="2496" max="2496" width="0" style="1" hidden="1" customWidth="1"/>
    <col min="2497" max="2498" width="14.7109375" style="1" customWidth="1"/>
    <col min="2499" max="2499" width="12.85546875" style="1" customWidth="1"/>
    <col min="2500" max="2500" width="3.28515625" style="1" customWidth="1"/>
    <col min="2501" max="2501" width="30.28515625" style="1" customWidth="1"/>
    <col min="2502" max="2502" width="5" style="1" customWidth="1"/>
    <col min="2503" max="2503" width="0" style="1" hidden="1" customWidth="1"/>
    <col min="2504" max="2504" width="14.28515625" style="1" customWidth="1"/>
    <col min="2505" max="2505" width="5.7109375" style="1" customWidth="1"/>
    <col min="2506" max="2506" width="0" style="1" hidden="1" customWidth="1"/>
    <col min="2507" max="2507" width="17.28515625" style="1" customWidth="1"/>
    <col min="2508" max="2508" width="12.7109375" style="1" customWidth="1"/>
    <col min="2509" max="2509" width="0" style="1" hidden="1" customWidth="1"/>
    <col min="2510" max="2510" width="5.28515625" style="1" customWidth="1"/>
    <col min="2511" max="2511" width="0" style="1" hidden="1" customWidth="1"/>
    <col min="2512" max="2512" width="17" style="1" customWidth="1"/>
    <col min="2513" max="2513" width="6.28515625" style="1" customWidth="1"/>
    <col min="2514" max="2514" width="0" style="1" hidden="1" customWidth="1"/>
    <col min="2515" max="2515" width="14.28515625" style="1" customWidth="1"/>
    <col min="2516" max="2516" width="7.5703125" style="1" customWidth="1"/>
    <col min="2517" max="2517" width="0" style="1" hidden="1" customWidth="1"/>
    <col min="2518" max="2519" width="14.28515625" style="1" customWidth="1"/>
    <col min="2520" max="2520" width="20.85546875" style="1" customWidth="1"/>
    <col min="2521" max="2521" width="14.42578125" style="1" customWidth="1"/>
    <col min="2522" max="2522" width="15" style="1" customWidth="1"/>
    <col min="2523" max="2523" width="2.7109375" style="1" customWidth="1"/>
    <col min="2524" max="2524" width="11.7109375" style="1" customWidth="1"/>
    <col min="2525" max="2525" width="11.5703125" style="1" customWidth="1"/>
    <col min="2526" max="2526" width="2.28515625" style="1" customWidth="1"/>
    <col min="2527" max="2527" width="41" style="1" customWidth="1"/>
    <col min="2528" max="2528" width="14.28515625" style="1" customWidth="1"/>
    <col min="2529" max="2530" width="11.5703125" style="1" customWidth="1"/>
    <col min="2531" max="2531" width="21.85546875" style="1" customWidth="1"/>
    <col min="2532" max="2723" width="11.42578125" style="1"/>
    <col min="2724" max="2724" width="21.85546875" style="1" customWidth="1"/>
    <col min="2725" max="2725" width="13.85546875" style="1" customWidth="1"/>
    <col min="2726" max="2726" width="38.7109375" style="1" customWidth="1"/>
    <col min="2727" max="2727" width="3" style="1" bestFit="1" customWidth="1"/>
    <col min="2728" max="2728" width="32.28515625" style="1" customWidth="1"/>
    <col min="2729" max="2729" width="46.28515625" style="1" customWidth="1"/>
    <col min="2730" max="2730" width="19" style="1" customWidth="1"/>
    <col min="2731" max="2731" width="0" style="1" hidden="1" customWidth="1"/>
    <col min="2732" max="2732" width="17.7109375" style="1" customWidth="1"/>
    <col min="2733" max="2733" width="0" style="1" hidden="1" customWidth="1"/>
    <col min="2734" max="2734" width="22.28515625" style="1" customWidth="1"/>
    <col min="2735" max="2735" width="5.28515625" style="1" customWidth="1"/>
    <col min="2736" max="2736" width="36.28515625" style="1" customWidth="1"/>
    <col min="2737" max="2737" width="5.7109375" style="1" customWidth="1"/>
    <col min="2738" max="2738" width="0" style="1" hidden="1" customWidth="1"/>
    <col min="2739" max="2739" width="20.7109375" style="1" customWidth="1"/>
    <col min="2740" max="2740" width="4.85546875" style="1" customWidth="1"/>
    <col min="2741" max="2741" width="0" style="1" hidden="1" customWidth="1"/>
    <col min="2742" max="2742" width="24.7109375" style="1" customWidth="1"/>
    <col min="2743" max="2743" width="12.28515625" style="1" customWidth="1"/>
    <col min="2744" max="2744" width="0" style="1" hidden="1" customWidth="1"/>
    <col min="2745" max="2745" width="3.42578125" style="1" customWidth="1"/>
    <col min="2746" max="2746" width="0" style="1" hidden="1" customWidth="1"/>
    <col min="2747" max="2747" width="17.7109375" style="1" customWidth="1"/>
    <col min="2748" max="2748" width="3.42578125" style="1" customWidth="1"/>
    <col min="2749" max="2749" width="0" style="1" hidden="1" customWidth="1"/>
    <col min="2750" max="2750" width="23.7109375" style="1" customWidth="1"/>
    <col min="2751" max="2751" width="10" style="1" customWidth="1"/>
    <col min="2752" max="2752" width="0" style="1" hidden="1" customWidth="1"/>
    <col min="2753" max="2754" width="14.7109375" style="1" customWidth="1"/>
    <col min="2755" max="2755" width="12.85546875" style="1" customWidth="1"/>
    <col min="2756" max="2756" width="3.28515625" style="1" customWidth="1"/>
    <col min="2757" max="2757" width="30.28515625" style="1" customWidth="1"/>
    <col min="2758" max="2758" width="5" style="1" customWidth="1"/>
    <col min="2759" max="2759" width="0" style="1" hidden="1" customWidth="1"/>
    <col min="2760" max="2760" width="14.28515625" style="1" customWidth="1"/>
    <col min="2761" max="2761" width="5.7109375" style="1" customWidth="1"/>
    <col min="2762" max="2762" width="0" style="1" hidden="1" customWidth="1"/>
    <col min="2763" max="2763" width="17.28515625" style="1" customWidth="1"/>
    <col min="2764" max="2764" width="12.7109375" style="1" customWidth="1"/>
    <col min="2765" max="2765" width="0" style="1" hidden="1" customWidth="1"/>
    <col min="2766" max="2766" width="5.28515625" style="1" customWidth="1"/>
    <col min="2767" max="2767" width="0" style="1" hidden="1" customWidth="1"/>
    <col min="2768" max="2768" width="17" style="1" customWidth="1"/>
    <col min="2769" max="2769" width="6.28515625" style="1" customWidth="1"/>
    <col min="2770" max="2770" width="0" style="1" hidden="1" customWidth="1"/>
    <col min="2771" max="2771" width="14.28515625" style="1" customWidth="1"/>
    <col min="2772" max="2772" width="7.5703125" style="1" customWidth="1"/>
    <col min="2773" max="2773" width="0" style="1" hidden="1" customWidth="1"/>
    <col min="2774" max="2775" width="14.28515625" style="1" customWidth="1"/>
    <col min="2776" max="2776" width="20.85546875" style="1" customWidth="1"/>
    <col min="2777" max="2777" width="14.42578125" style="1" customWidth="1"/>
    <col min="2778" max="2778" width="15" style="1" customWidth="1"/>
    <col min="2779" max="2779" width="2.7109375" style="1" customWidth="1"/>
    <col min="2780" max="2780" width="11.7109375" style="1" customWidth="1"/>
    <col min="2781" max="2781" width="11.5703125" style="1" customWidth="1"/>
    <col min="2782" max="2782" width="2.28515625" style="1" customWidth="1"/>
    <col min="2783" max="2783" width="41" style="1" customWidth="1"/>
    <col min="2784" max="2784" width="14.28515625" style="1" customWidth="1"/>
    <col min="2785" max="2786" width="11.5703125" style="1" customWidth="1"/>
    <col min="2787" max="2787" width="21.85546875" style="1" customWidth="1"/>
    <col min="2788" max="2979" width="11.42578125" style="1"/>
    <col min="2980" max="2980" width="21.85546875" style="1" customWidth="1"/>
    <col min="2981" max="2981" width="13.85546875" style="1" customWidth="1"/>
    <col min="2982" max="2982" width="38.7109375" style="1" customWidth="1"/>
    <col min="2983" max="2983" width="3" style="1" bestFit="1" customWidth="1"/>
    <col min="2984" max="2984" width="32.28515625" style="1" customWidth="1"/>
    <col min="2985" max="2985" width="46.28515625" style="1" customWidth="1"/>
    <col min="2986" max="2986" width="19" style="1" customWidth="1"/>
    <col min="2987" max="2987" width="0" style="1" hidden="1" customWidth="1"/>
    <col min="2988" max="2988" width="17.7109375" style="1" customWidth="1"/>
    <col min="2989" max="2989" width="0" style="1" hidden="1" customWidth="1"/>
    <col min="2990" max="2990" width="22.28515625" style="1" customWidth="1"/>
    <col min="2991" max="2991" width="5.28515625" style="1" customWidth="1"/>
    <col min="2992" max="2992" width="36.28515625" style="1" customWidth="1"/>
    <col min="2993" max="2993" width="5.7109375" style="1" customWidth="1"/>
    <col min="2994" max="2994" width="0" style="1" hidden="1" customWidth="1"/>
    <col min="2995" max="2995" width="20.7109375" style="1" customWidth="1"/>
    <col min="2996" max="2996" width="4.85546875" style="1" customWidth="1"/>
    <col min="2997" max="2997" width="0" style="1" hidden="1" customWidth="1"/>
    <col min="2998" max="2998" width="24.7109375" style="1" customWidth="1"/>
    <col min="2999" max="2999" width="12.28515625" style="1" customWidth="1"/>
    <col min="3000" max="3000" width="0" style="1" hidden="1" customWidth="1"/>
    <col min="3001" max="3001" width="3.42578125" style="1" customWidth="1"/>
    <col min="3002" max="3002" width="0" style="1" hidden="1" customWidth="1"/>
    <col min="3003" max="3003" width="17.7109375" style="1" customWidth="1"/>
    <col min="3004" max="3004" width="3.42578125" style="1" customWidth="1"/>
    <col min="3005" max="3005" width="0" style="1" hidden="1" customWidth="1"/>
    <col min="3006" max="3006" width="23.7109375" style="1" customWidth="1"/>
    <col min="3007" max="3007" width="10" style="1" customWidth="1"/>
    <col min="3008" max="3008" width="0" style="1" hidden="1" customWidth="1"/>
    <col min="3009" max="3010" width="14.7109375" style="1" customWidth="1"/>
    <col min="3011" max="3011" width="12.85546875" style="1" customWidth="1"/>
    <col min="3012" max="3012" width="3.28515625" style="1" customWidth="1"/>
    <col min="3013" max="3013" width="30.28515625" style="1" customWidth="1"/>
    <col min="3014" max="3014" width="5" style="1" customWidth="1"/>
    <col min="3015" max="3015" width="0" style="1" hidden="1" customWidth="1"/>
    <col min="3016" max="3016" width="14.28515625" style="1" customWidth="1"/>
    <col min="3017" max="3017" width="5.7109375" style="1" customWidth="1"/>
    <col min="3018" max="3018" width="0" style="1" hidden="1" customWidth="1"/>
    <col min="3019" max="3019" width="17.28515625" style="1" customWidth="1"/>
    <col min="3020" max="3020" width="12.7109375" style="1" customWidth="1"/>
    <col min="3021" max="3021" width="0" style="1" hidden="1" customWidth="1"/>
    <col min="3022" max="3022" width="5.28515625" style="1" customWidth="1"/>
    <col min="3023" max="3023" width="0" style="1" hidden="1" customWidth="1"/>
    <col min="3024" max="3024" width="17" style="1" customWidth="1"/>
    <col min="3025" max="3025" width="6.28515625" style="1" customWidth="1"/>
    <col min="3026" max="3026" width="0" style="1" hidden="1" customWidth="1"/>
    <col min="3027" max="3027" width="14.28515625" style="1" customWidth="1"/>
    <col min="3028" max="3028" width="7.5703125" style="1" customWidth="1"/>
    <col min="3029" max="3029" width="0" style="1" hidden="1" customWidth="1"/>
    <col min="3030" max="3031" width="14.28515625" style="1" customWidth="1"/>
    <col min="3032" max="3032" width="20.85546875" style="1" customWidth="1"/>
    <col min="3033" max="3033" width="14.42578125" style="1" customWidth="1"/>
    <col min="3034" max="3034" width="15" style="1" customWidth="1"/>
    <col min="3035" max="3035" width="2.7109375" style="1" customWidth="1"/>
    <col min="3036" max="3036" width="11.7109375" style="1" customWidth="1"/>
    <col min="3037" max="3037" width="11.5703125" style="1" customWidth="1"/>
    <col min="3038" max="3038" width="2.28515625" style="1" customWidth="1"/>
    <col min="3039" max="3039" width="41" style="1" customWidth="1"/>
    <col min="3040" max="3040" width="14.28515625" style="1" customWidth="1"/>
    <col min="3041" max="3042" width="11.5703125" style="1" customWidth="1"/>
    <col min="3043" max="3043" width="21.85546875" style="1" customWidth="1"/>
    <col min="3044" max="3235" width="11.42578125" style="1"/>
    <col min="3236" max="3236" width="21.85546875" style="1" customWidth="1"/>
    <col min="3237" max="3237" width="13.85546875" style="1" customWidth="1"/>
    <col min="3238" max="3238" width="38.7109375" style="1" customWidth="1"/>
    <col min="3239" max="3239" width="3" style="1" bestFit="1" customWidth="1"/>
    <col min="3240" max="3240" width="32.28515625" style="1" customWidth="1"/>
    <col min="3241" max="3241" width="46.28515625" style="1" customWidth="1"/>
    <col min="3242" max="3242" width="19" style="1" customWidth="1"/>
    <col min="3243" max="3243" width="0" style="1" hidden="1" customWidth="1"/>
    <col min="3244" max="3244" width="17.7109375" style="1" customWidth="1"/>
    <col min="3245" max="3245" width="0" style="1" hidden="1" customWidth="1"/>
    <col min="3246" max="3246" width="22.28515625" style="1" customWidth="1"/>
    <col min="3247" max="3247" width="5.28515625" style="1" customWidth="1"/>
    <col min="3248" max="3248" width="36.28515625" style="1" customWidth="1"/>
    <col min="3249" max="3249" width="5.7109375" style="1" customWidth="1"/>
    <col min="3250" max="3250" width="0" style="1" hidden="1" customWidth="1"/>
    <col min="3251" max="3251" width="20.7109375" style="1" customWidth="1"/>
    <col min="3252" max="3252" width="4.85546875" style="1" customWidth="1"/>
    <col min="3253" max="3253" width="0" style="1" hidden="1" customWidth="1"/>
    <col min="3254" max="3254" width="24.7109375" style="1" customWidth="1"/>
    <col min="3255" max="3255" width="12.28515625" style="1" customWidth="1"/>
    <col min="3256" max="3256" width="0" style="1" hidden="1" customWidth="1"/>
    <col min="3257" max="3257" width="3.42578125" style="1" customWidth="1"/>
    <col min="3258" max="3258" width="0" style="1" hidden="1" customWidth="1"/>
    <col min="3259" max="3259" width="17.7109375" style="1" customWidth="1"/>
    <col min="3260" max="3260" width="3.42578125" style="1" customWidth="1"/>
    <col min="3261" max="3261" width="0" style="1" hidden="1" customWidth="1"/>
    <col min="3262" max="3262" width="23.7109375" style="1" customWidth="1"/>
    <col min="3263" max="3263" width="10" style="1" customWidth="1"/>
    <col min="3264" max="3264" width="0" style="1" hidden="1" customWidth="1"/>
    <col min="3265" max="3266" width="14.7109375" style="1" customWidth="1"/>
    <col min="3267" max="3267" width="12.85546875" style="1" customWidth="1"/>
    <col min="3268" max="3268" width="3.28515625" style="1" customWidth="1"/>
    <col min="3269" max="3269" width="30.28515625" style="1" customWidth="1"/>
    <col min="3270" max="3270" width="5" style="1" customWidth="1"/>
    <col min="3271" max="3271" width="0" style="1" hidden="1" customWidth="1"/>
    <col min="3272" max="3272" width="14.28515625" style="1" customWidth="1"/>
    <col min="3273" max="3273" width="5.7109375" style="1" customWidth="1"/>
    <col min="3274" max="3274" width="0" style="1" hidden="1" customWidth="1"/>
    <col min="3275" max="3275" width="17.28515625" style="1" customWidth="1"/>
    <col min="3276" max="3276" width="12.7109375" style="1" customWidth="1"/>
    <col min="3277" max="3277" width="0" style="1" hidden="1" customWidth="1"/>
    <col min="3278" max="3278" width="5.28515625" style="1" customWidth="1"/>
    <col min="3279" max="3279" width="0" style="1" hidden="1" customWidth="1"/>
    <col min="3280" max="3280" width="17" style="1" customWidth="1"/>
    <col min="3281" max="3281" width="6.28515625" style="1" customWidth="1"/>
    <col min="3282" max="3282" width="0" style="1" hidden="1" customWidth="1"/>
    <col min="3283" max="3283" width="14.28515625" style="1" customWidth="1"/>
    <col min="3284" max="3284" width="7.5703125" style="1" customWidth="1"/>
    <col min="3285" max="3285" width="0" style="1" hidden="1" customWidth="1"/>
    <col min="3286" max="3287" width="14.28515625" style="1" customWidth="1"/>
    <col min="3288" max="3288" width="20.85546875" style="1" customWidth="1"/>
    <col min="3289" max="3289" width="14.42578125" style="1" customWidth="1"/>
    <col min="3290" max="3290" width="15" style="1" customWidth="1"/>
    <col min="3291" max="3291" width="2.7109375" style="1" customWidth="1"/>
    <col min="3292" max="3292" width="11.7109375" style="1" customWidth="1"/>
    <col min="3293" max="3293" width="11.5703125" style="1" customWidth="1"/>
    <col min="3294" max="3294" width="2.28515625" style="1" customWidth="1"/>
    <col min="3295" max="3295" width="41" style="1" customWidth="1"/>
    <col min="3296" max="3296" width="14.28515625" style="1" customWidth="1"/>
    <col min="3297" max="3298" width="11.5703125" style="1" customWidth="1"/>
    <col min="3299" max="3299" width="21.85546875" style="1" customWidth="1"/>
    <col min="3300" max="3491" width="11.42578125" style="1"/>
    <col min="3492" max="3492" width="21.85546875" style="1" customWidth="1"/>
    <col min="3493" max="3493" width="13.85546875" style="1" customWidth="1"/>
    <col min="3494" max="3494" width="38.7109375" style="1" customWidth="1"/>
    <col min="3495" max="3495" width="3" style="1" bestFit="1" customWidth="1"/>
    <col min="3496" max="3496" width="32.28515625" style="1" customWidth="1"/>
    <col min="3497" max="3497" width="46.28515625" style="1" customWidth="1"/>
    <col min="3498" max="3498" width="19" style="1" customWidth="1"/>
    <col min="3499" max="3499" width="0" style="1" hidden="1" customWidth="1"/>
    <col min="3500" max="3500" width="17.7109375" style="1" customWidth="1"/>
    <col min="3501" max="3501" width="0" style="1" hidden="1" customWidth="1"/>
    <col min="3502" max="3502" width="22.28515625" style="1" customWidth="1"/>
    <col min="3503" max="3503" width="5.28515625" style="1" customWidth="1"/>
    <col min="3504" max="3504" width="36.28515625" style="1" customWidth="1"/>
    <col min="3505" max="3505" width="5.7109375" style="1" customWidth="1"/>
    <col min="3506" max="3506" width="0" style="1" hidden="1" customWidth="1"/>
    <col min="3507" max="3507" width="20.7109375" style="1" customWidth="1"/>
    <col min="3508" max="3508" width="4.85546875" style="1" customWidth="1"/>
    <col min="3509" max="3509" width="0" style="1" hidden="1" customWidth="1"/>
    <col min="3510" max="3510" width="24.7109375" style="1" customWidth="1"/>
    <col min="3511" max="3511" width="12.28515625" style="1" customWidth="1"/>
    <col min="3512" max="3512" width="0" style="1" hidden="1" customWidth="1"/>
    <col min="3513" max="3513" width="3.42578125" style="1" customWidth="1"/>
    <col min="3514" max="3514" width="0" style="1" hidden="1" customWidth="1"/>
    <col min="3515" max="3515" width="17.7109375" style="1" customWidth="1"/>
    <col min="3516" max="3516" width="3.42578125" style="1" customWidth="1"/>
    <col min="3517" max="3517" width="0" style="1" hidden="1" customWidth="1"/>
    <col min="3518" max="3518" width="23.7109375" style="1" customWidth="1"/>
    <col min="3519" max="3519" width="10" style="1" customWidth="1"/>
    <col min="3520" max="3520" width="0" style="1" hidden="1" customWidth="1"/>
    <col min="3521" max="3522" width="14.7109375" style="1" customWidth="1"/>
    <col min="3523" max="3523" width="12.85546875" style="1" customWidth="1"/>
    <col min="3524" max="3524" width="3.28515625" style="1" customWidth="1"/>
    <col min="3525" max="3525" width="30.28515625" style="1" customWidth="1"/>
    <col min="3526" max="3526" width="5" style="1" customWidth="1"/>
    <col min="3527" max="3527" width="0" style="1" hidden="1" customWidth="1"/>
    <col min="3528" max="3528" width="14.28515625" style="1" customWidth="1"/>
    <col min="3529" max="3529" width="5.7109375" style="1" customWidth="1"/>
    <col min="3530" max="3530" width="0" style="1" hidden="1" customWidth="1"/>
    <col min="3531" max="3531" width="17.28515625" style="1" customWidth="1"/>
    <col min="3532" max="3532" width="12.7109375" style="1" customWidth="1"/>
    <col min="3533" max="3533" width="0" style="1" hidden="1" customWidth="1"/>
    <col min="3534" max="3534" width="5.28515625" style="1" customWidth="1"/>
    <col min="3535" max="3535" width="0" style="1" hidden="1" customWidth="1"/>
    <col min="3536" max="3536" width="17" style="1" customWidth="1"/>
    <col min="3537" max="3537" width="6.28515625" style="1" customWidth="1"/>
    <col min="3538" max="3538" width="0" style="1" hidden="1" customWidth="1"/>
    <col min="3539" max="3539" width="14.28515625" style="1" customWidth="1"/>
    <col min="3540" max="3540" width="7.5703125" style="1" customWidth="1"/>
    <col min="3541" max="3541" width="0" style="1" hidden="1" customWidth="1"/>
    <col min="3542" max="3543" width="14.28515625" style="1" customWidth="1"/>
    <col min="3544" max="3544" width="20.85546875" style="1" customWidth="1"/>
    <col min="3545" max="3545" width="14.42578125" style="1" customWidth="1"/>
    <col min="3546" max="3546" width="15" style="1" customWidth="1"/>
    <col min="3547" max="3547" width="2.7109375" style="1" customWidth="1"/>
    <col min="3548" max="3548" width="11.7109375" style="1" customWidth="1"/>
    <col min="3549" max="3549" width="11.5703125" style="1" customWidth="1"/>
    <col min="3550" max="3550" width="2.28515625" style="1" customWidth="1"/>
    <col min="3551" max="3551" width="41" style="1" customWidth="1"/>
    <col min="3552" max="3552" width="14.28515625" style="1" customWidth="1"/>
    <col min="3553" max="3554" width="11.5703125" style="1" customWidth="1"/>
    <col min="3555" max="3555" width="21.85546875" style="1" customWidth="1"/>
    <col min="3556" max="3747" width="11.42578125" style="1"/>
    <col min="3748" max="3748" width="21.85546875" style="1" customWidth="1"/>
    <col min="3749" max="3749" width="13.85546875" style="1" customWidth="1"/>
    <col min="3750" max="3750" width="38.7109375" style="1" customWidth="1"/>
    <col min="3751" max="3751" width="3" style="1" bestFit="1" customWidth="1"/>
    <col min="3752" max="3752" width="32.28515625" style="1" customWidth="1"/>
    <col min="3753" max="3753" width="46.28515625" style="1" customWidth="1"/>
    <col min="3754" max="3754" width="19" style="1" customWidth="1"/>
    <col min="3755" max="3755" width="0" style="1" hidden="1" customWidth="1"/>
    <col min="3756" max="3756" width="17.7109375" style="1" customWidth="1"/>
    <col min="3757" max="3757" width="0" style="1" hidden="1" customWidth="1"/>
    <col min="3758" max="3758" width="22.28515625" style="1" customWidth="1"/>
    <col min="3759" max="3759" width="5.28515625" style="1" customWidth="1"/>
    <col min="3760" max="3760" width="36.28515625" style="1" customWidth="1"/>
    <col min="3761" max="3761" width="5.7109375" style="1" customWidth="1"/>
    <col min="3762" max="3762" width="0" style="1" hidden="1" customWidth="1"/>
    <col min="3763" max="3763" width="20.7109375" style="1" customWidth="1"/>
    <col min="3764" max="3764" width="4.85546875" style="1" customWidth="1"/>
    <col min="3765" max="3765" width="0" style="1" hidden="1" customWidth="1"/>
    <col min="3766" max="3766" width="24.7109375" style="1" customWidth="1"/>
    <col min="3767" max="3767" width="12.28515625" style="1" customWidth="1"/>
    <col min="3768" max="3768" width="0" style="1" hidden="1" customWidth="1"/>
    <col min="3769" max="3769" width="3.42578125" style="1" customWidth="1"/>
    <col min="3770" max="3770" width="0" style="1" hidden="1" customWidth="1"/>
    <col min="3771" max="3771" width="17.7109375" style="1" customWidth="1"/>
    <col min="3772" max="3772" width="3.42578125" style="1" customWidth="1"/>
    <col min="3773" max="3773" width="0" style="1" hidden="1" customWidth="1"/>
    <col min="3774" max="3774" width="23.7109375" style="1" customWidth="1"/>
    <col min="3775" max="3775" width="10" style="1" customWidth="1"/>
    <col min="3776" max="3776" width="0" style="1" hidden="1" customWidth="1"/>
    <col min="3777" max="3778" width="14.7109375" style="1" customWidth="1"/>
    <col min="3779" max="3779" width="12.85546875" style="1" customWidth="1"/>
    <col min="3780" max="3780" width="3.28515625" style="1" customWidth="1"/>
    <col min="3781" max="3781" width="30.28515625" style="1" customWidth="1"/>
    <col min="3782" max="3782" width="5" style="1" customWidth="1"/>
    <col min="3783" max="3783" width="0" style="1" hidden="1" customWidth="1"/>
    <col min="3784" max="3784" width="14.28515625" style="1" customWidth="1"/>
    <col min="3785" max="3785" width="5.7109375" style="1" customWidth="1"/>
    <col min="3786" max="3786" width="0" style="1" hidden="1" customWidth="1"/>
    <col min="3787" max="3787" width="17.28515625" style="1" customWidth="1"/>
    <col min="3788" max="3788" width="12.7109375" style="1" customWidth="1"/>
    <col min="3789" max="3789" width="0" style="1" hidden="1" customWidth="1"/>
    <col min="3790" max="3790" width="5.28515625" style="1" customWidth="1"/>
    <col min="3791" max="3791" width="0" style="1" hidden="1" customWidth="1"/>
    <col min="3792" max="3792" width="17" style="1" customWidth="1"/>
    <col min="3793" max="3793" width="6.28515625" style="1" customWidth="1"/>
    <col min="3794" max="3794" width="0" style="1" hidden="1" customWidth="1"/>
    <col min="3795" max="3795" width="14.28515625" style="1" customWidth="1"/>
    <col min="3796" max="3796" width="7.5703125" style="1" customWidth="1"/>
    <col min="3797" max="3797" width="0" style="1" hidden="1" customWidth="1"/>
    <col min="3798" max="3799" width="14.28515625" style="1" customWidth="1"/>
    <col min="3800" max="3800" width="20.85546875" style="1" customWidth="1"/>
    <col min="3801" max="3801" width="14.42578125" style="1" customWidth="1"/>
    <col min="3802" max="3802" width="15" style="1" customWidth="1"/>
    <col min="3803" max="3803" width="2.7109375" style="1" customWidth="1"/>
    <col min="3804" max="3804" width="11.7109375" style="1" customWidth="1"/>
    <col min="3805" max="3805" width="11.5703125" style="1" customWidth="1"/>
    <col min="3806" max="3806" width="2.28515625" style="1" customWidth="1"/>
    <col min="3807" max="3807" width="41" style="1" customWidth="1"/>
    <col min="3808" max="3808" width="14.28515625" style="1" customWidth="1"/>
    <col min="3809" max="3810" width="11.5703125" style="1" customWidth="1"/>
    <col min="3811" max="3811" width="21.85546875" style="1" customWidth="1"/>
    <col min="3812" max="4003" width="11.42578125" style="1"/>
    <col min="4004" max="4004" width="21.85546875" style="1" customWidth="1"/>
    <col min="4005" max="4005" width="13.85546875" style="1" customWidth="1"/>
    <col min="4006" max="4006" width="38.7109375" style="1" customWidth="1"/>
    <col min="4007" max="4007" width="3" style="1" bestFit="1" customWidth="1"/>
    <col min="4008" max="4008" width="32.28515625" style="1" customWidth="1"/>
    <col min="4009" max="4009" width="46.28515625" style="1" customWidth="1"/>
    <col min="4010" max="4010" width="19" style="1" customWidth="1"/>
    <col min="4011" max="4011" width="0" style="1" hidden="1" customWidth="1"/>
    <col min="4012" max="4012" width="17.7109375" style="1" customWidth="1"/>
    <col min="4013" max="4013" width="0" style="1" hidden="1" customWidth="1"/>
    <col min="4014" max="4014" width="22.28515625" style="1" customWidth="1"/>
    <col min="4015" max="4015" width="5.28515625" style="1" customWidth="1"/>
    <col min="4016" max="4016" width="36.28515625" style="1" customWidth="1"/>
    <col min="4017" max="4017" width="5.7109375" style="1" customWidth="1"/>
    <col min="4018" max="4018" width="0" style="1" hidden="1" customWidth="1"/>
    <col min="4019" max="4019" width="20.7109375" style="1" customWidth="1"/>
    <col min="4020" max="4020" width="4.85546875" style="1" customWidth="1"/>
    <col min="4021" max="4021" width="0" style="1" hidden="1" customWidth="1"/>
    <col min="4022" max="4022" width="24.7109375" style="1" customWidth="1"/>
    <col min="4023" max="4023" width="12.28515625" style="1" customWidth="1"/>
    <col min="4024" max="4024" width="0" style="1" hidden="1" customWidth="1"/>
    <col min="4025" max="4025" width="3.42578125" style="1" customWidth="1"/>
    <col min="4026" max="4026" width="0" style="1" hidden="1" customWidth="1"/>
    <col min="4027" max="4027" width="17.7109375" style="1" customWidth="1"/>
    <col min="4028" max="4028" width="3.42578125" style="1" customWidth="1"/>
    <col min="4029" max="4029" width="0" style="1" hidden="1" customWidth="1"/>
    <col min="4030" max="4030" width="23.7109375" style="1" customWidth="1"/>
    <col min="4031" max="4031" width="10" style="1" customWidth="1"/>
    <col min="4032" max="4032" width="0" style="1" hidden="1" customWidth="1"/>
    <col min="4033" max="4034" width="14.7109375" style="1" customWidth="1"/>
    <col min="4035" max="4035" width="12.85546875" style="1" customWidth="1"/>
    <col min="4036" max="4036" width="3.28515625" style="1" customWidth="1"/>
    <col min="4037" max="4037" width="30.28515625" style="1" customWidth="1"/>
    <col min="4038" max="4038" width="5" style="1" customWidth="1"/>
    <col min="4039" max="4039" width="0" style="1" hidden="1" customWidth="1"/>
    <col min="4040" max="4040" width="14.28515625" style="1" customWidth="1"/>
    <col min="4041" max="4041" width="5.7109375" style="1" customWidth="1"/>
    <col min="4042" max="4042" width="0" style="1" hidden="1" customWidth="1"/>
    <col min="4043" max="4043" width="17.28515625" style="1" customWidth="1"/>
    <col min="4044" max="4044" width="12.7109375" style="1" customWidth="1"/>
    <col min="4045" max="4045" width="0" style="1" hidden="1" customWidth="1"/>
    <col min="4046" max="4046" width="5.28515625" style="1" customWidth="1"/>
    <col min="4047" max="4047" width="0" style="1" hidden="1" customWidth="1"/>
    <col min="4048" max="4048" width="17" style="1" customWidth="1"/>
    <col min="4049" max="4049" width="6.28515625" style="1" customWidth="1"/>
    <col min="4050" max="4050" width="0" style="1" hidden="1" customWidth="1"/>
    <col min="4051" max="4051" width="14.28515625" style="1" customWidth="1"/>
    <col min="4052" max="4052" width="7.5703125" style="1" customWidth="1"/>
    <col min="4053" max="4053" width="0" style="1" hidden="1" customWidth="1"/>
    <col min="4054" max="4055" width="14.28515625" style="1" customWidth="1"/>
    <col min="4056" max="4056" width="20.85546875" style="1" customWidth="1"/>
    <col min="4057" max="4057" width="14.42578125" style="1" customWidth="1"/>
    <col min="4058" max="4058" width="15" style="1" customWidth="1"/>
    <col min="4059" max="4059" width="2.7109375" style="1" customWidth="1"/>
    <col min="4060" max="4060" width="11.7109375" style="1" customWidth="1"/>
    <col min="4061" max="4061" width="11.5703125" style="1" customWidth="1"/>
    <col min="4062" max="4062" width="2.28515625" style="1" customWidth="1"/>
    <col min="4063" max="4063" width="41" style="1" customWidth="1"/>
    <col min="4064" max="4064" width="14.28515625" style="1" customWidth="1"/>
    <col min="4065" max="4066" width="11.5703125" style="1" customWidth="1"/>
    <col min="4067" max="4067" width="21.85546875" style="1" customWidth="1"/>
    <col min="4068" max="4259" width="11.42578125" style="1"/>
    <col min="4260" max="4260" width="21.85546875" style="1" customWidth="1"/>
    <col min="4261" max="4261" width="13.85546875" style="1" customWidth="1"/>
    <col min="4262" max="4262" width="38.7109375" style="1" customWidth="1"/>
    <col min="4263" max="4263" width="3" style="1" bestFit="1" customWidth="1"/>
    <col min="4264" max="4264" width="32.28515625" style="1" customWidth="1"/>
    <col min="4265" max="4265" width="46.28515625" style="1" customWidth="1"/>
    <col min="4266" max="4266" width="19" style="1" customWidth="1"/>
    <col min="4267" max="4267" width="0" style="1" hidden="1" customWidth="1"/>
    <col min="4268" max="4268" width="17.7109375" style="1" customWidth="1"/>
    <col min="4269" max="4269" width="0" style="1" hidden="1" customWidth="1"/>
    <col min="4270" max="4270" width="22.28515625" style="1" customWidth="1"/>
    <col min="4271" max="4271" width="5.28515625" style="1" customWidth="1"/>
    <col min="4272" max="4272" width="36.28515625" style="1" customWidth="1"/>
    <col min="4273" max="4273" width="5.7109375" style="1" customWidth="1"/>
    <col min="4274" max="4274" width="0" style="1" hidden="1" customWidth="1"/>
    <col min="4275" max="4275" width="20.7109375" style="1" customWidth="1"/>
    <col min="4276" max="4276" width="4.85546875" style="1" customWidth="1"/>
    <col min="4277" max="4277" width="0" style="1" hidden="1" customWidth="1"/>
    <col min="4278" max="4278" width="24.7109375" style="1" customWidth="1"/>
    <col min="4279" max="4279" width="12.28515625" style="1" customWidth="1"/>
    <col min="4280" max="4280" width="0" style="1" hidden="1" customWidth="1"/>
    <col min="4281" max="4281" width="3.42578125" style="1" customWidth="1"/>
    <col min="4282" max="4282" width="0" style="1" hidden="1" customWidth="1"/>
    <col min="4283" max="4283" width="17.7109375" style="1" customWidth="1"/>
    <col min="4284" max="4284" width="3.42578125" style="1" customWidth="1"/>
    <col min="4285" max="4285" width="0" style="1" hidden="1" customWidth="1"/>
    <col min="4286" max="4286" width="23.7109375" style="1" customWidth="1"/>
    <col min="4287" max="4287" width="10" style="1" customWidth="1"/>
    <col min="4288" max="4288" width="0" style="1" hidden="1" customWidth="1"/>
    <col min="4289" max="4290" width="14.7109375" style="1" customWidth="1"/>
    <col min="4291" max="4291" width="12.85546875" style="1" customWidth="1"/>
    <col min="4292" max="4292" width="3.28515625" style="1" customWidth="1"/>
    <col min="4293" max="4293" width="30.28515625" style="1" customWidth="1"/>
    <col min="4294" max="4294" width="5" style="1" customWidth="1"/>
    <col min="4295" max="4295" width="0" style="1" hidden="1" customWidth="1"/>
    <col min="4296" max="4296" width="14.28515625" style="1" customWidth="1"/>
    <col min="4297" max="4297" width="5.7109375" style="1" customWidth="1"/>
    <col min="4298" max="4298" width="0" style="1" hidden="1" customWidth="1"/>
    <col min="4299" max="4299" width="17.28515625" style="1" customWidth="1"/>
    <col min="4300" max="4300" width="12.7109375" style="1" customWidth="1"/>
    <col min="4301" max="4301" width="0" style="1" hidden="1" customWidth="1"/>
    <col min="4302" max="4302" width="5.28515625" style="1" customWidth="1"/>
    <col min="4303" max="4303" width="0" style="1" hidden="1" customWidth="1"/>
    <col min="4304" max="4304" width="17" style="1" customWidth="1"/>
    <col min="4305" max="4305" width="6.28515625" style="1" customWidth="1"/>
    <col min="4306" max="4306" width="0" style="1" hidden="1" customWidth="1"/>
    <col min="4307" max="4307" width="14.28515625" style="1" customWidth="1"/>
    <col min="4308" max="4308" width="7.5703125" style="1" customWidth="1"/>
    <col min="4309" max="4309" width="0" style="1" hidden="1" customWidth="1"/>
    <col min="4310" max="4311" width="14.28515625" style="1" customWidth="1"/>
    <col min="4312" max="4312" width="20.85546875" style="1" customWidth="1"/>
    <col min="4313" max="4313" width="14.42578125" style="1" customWidth="1"/>
    <col min="4314" max="4314" width="15" style="1" customWidth="1"/>
    <col min="4315" max="4315" width="2.7109375" style="1" customWidth="1"/>
    <col min="4316" max="4316" width="11.7109375" style="1" customWidth="1"/>
    <col min="4317" max="4317" width="11.5703125" style="1" customWidth="1"/>
    <col min="4318" max="4318" width="2.28515625" style="1" customWidth="1"/>
    <col min="4319" max="4319" width="41" style="1" customWidth="1"/>
    <col min="4320" max="4320" width="14.28515625" style="1" customWidth="1"/>
    <col min="4321" max="4322" width="11.5703125" style="1" customWidth="1"/>
    <col min="4323" max="4323" width="21.85546875" style="1" customWidth="1"/>
    <col min="4324" max="4515" width="11.42578125" style="1"/>
    <col min="4516" max="4516" width="21.85546875" style="1" customWidth="1"/>
    <col min="4517" max="4517" width="13.85546875" style="1" customWidth="1"/>
    <col min="4518" max="4518" width="38.7109375" style="1" customWidth="1"/>
    <col min="4519" max="4519" width="3" style="1" bestFit="1" customWidth="1"/>
    <col min="4520" max="4520" width="32.28515625" style="1" customWidth="1"/>
    <col min="4521" max="4521" width="46.28515625" style="1" customWidth="1"/>
    <col min="4522" max="4522" width="19" style="1" customWidth="1"/>
    <col min="4523" max="4523" width="0" style="1" hidden="1" customWidth="1"/>
    <col min="4524" max="4524" width="17.7109375" style="1" customWidth="1"/>
    <col min="4525" max="4525" width="0" style="1" hidden="1" customWidth="1"/>
    <col min="4526" max="4526" width="22.28515625" style="1" customWidth="1"/>
    <col min="4527" max="4527" width="5.28515625" style="1" customWidth="1"/>
    <col min="4528" max="4528" width="36.28515625" style="1" customWidth="1"/>
    <col min="4529" max="4529" width="5.7109375" style="1" customWidth="1"/>
    <col min="4530" max="4530" width="0" style="1" hidden="1" customWidth="1"/>
    <col min="4531" max="4531" width="20.7109375" style="1" customWidth="1"/>
    <col min="4532" max="4532" width="4.85546875" style="1" customWidth="1"/>
    <col min="4533" max="4533" width="0" style="1" hidden="1" customWidth="1"/>
    <col min="4534" max="4534" width="24.7109375" style="1" customWidth="1"/>
    <col min="4535" max="4535" width="12.28515625" style="1" customWidth="1"/>
    <col min="4536" max="4536" width="0" style="1" hidden="1" customWidth="1"/>
    <col min="4537" max="4537" width="3.42578125" style="1" customWidth="1"/>
    <col min="4538" max="4538" width="0" style="1" hidden="1" customWidth="1"/>
    <col min="4539" max="4539" width="17.7109375" style="1" customWidth="1"/>
    <col min="4540" max="4540" width="3.42578125" style="1" customWidth="1"/>
    <col min="4541" max="4541" width="0" style="1" hidden="1" customWidth="1"/>
    <col min="4542" max="4542" width="23.7109375" style="1" customWidth="1"/>
    <col min="4543" max="4543" width="10" style="1" customWidth="1"/>
    <col min="4544" max="4544" width="0" style="1" hidden="1" customWidth="1"/>
    <col min="4545" max="4546" width="14.7109375" style="1" customWidth="1"/>
    <col min="4547" max="4547" width="12.85546875" style="1" customWidth="1"/>
    <col min="4548" max="4548" width="3.28515625" style="1" customWidth="1"/>
    <col min="4549" max="4549" width="30.28515625" style="1" customWidth="1"/>
    <col min="4550" max="4550" width="5" style="1" customWidth="1"/>
    <col min="4551" max="4551" width="0" style="1" hidden="1" customWidth="1"/>
    <col min="4552" max="4552" width="14.28515625" style="1" customWidth="1"/>
    <col min="4553" max="4553" width="5.7109375" style="1" customWidth="1"/>
    <col min="4554" max="4554" width="0" style="1" hidden="1" customWidth="1"/>
    <col min="4555" max="4555" width="17.28515625" style="1" customWidth="1"/>
    <col min="4556" max="4556" width="12.7109375" style="1" customWidth="1"/>
    <col min="4557" max="4557" width="0" style="1" hidden="1" customWidth="1"/>
    <col min="4558" max="4558" width="5.28515625" style="1" customWidth="1"/>
    <col min="4559" max="4559" width="0" style="1" hidden="1" customWidth="1"/>
    <col min="4560" max="4560" width="17" style="1" customWidth="1"/>
    <col min="4561" max="4561" width="6.28515625" style="1" customWidth="1"/>
    <col min="4562" max="4562" width="0" style="1" hidden="1" customWidth="1"/>
    <col min="4563" max="4563" width="14.28515625" style="1" customWidth="1"/>
    <col min="4564" max="4564" width="7.5703125" style="1" customWidth="1"/>
    <col min="4565" max="4565" width="0" style="1" hidden="1" customWidth="1"/>
    <col min="4566" max="4567" width="14.28515625" style="1" customWidth="1"/>
    <col min="4568" max="4568" width="20.85546875" style="1" customWidth="1"/>
    <col min="4569" max="4569" width="14.42578125" style="1" customWidth="1"/>
    <col min="4570" max="4570" width="15" style="1" customWidth="1"/>
    <col min="4571" max="4571" width="2.7109375" style="1" customWidth="1"/>
    <col min="4572" max="4572" width="11.7109375" style="1" customWidth="1"/>
    <col min="4573" max="4573" width="11.5703125" style="1" customWidth="1"/>
    <col min="4574" max="4574" width="2.28515625" style="1" customWidth="1"/>
    <col min="4575" max="4575" width="41" style="1" customWidth="1"/>
    <col min="4576" max="4576" width="14.28515625" style="1" customWidth="1"/>
    <col min="4577" max="4578" width="11.5703125" style="1" customWidth="1"/>
    <col min="4579" max="4579" width="21.85546875" style="1" customWidth="1"/>
    <col min="4580" max="4771" width="11.42578125" style="1"/>
    <col min="4772" max="4772" width="21.85546875" style="1" customWidth="1"/>
    <col min="4773" max="4773" width="13.85546875" style="1" customWidth="1"/>
    <col min="4774" max="4774" width="38.7109375" style="1" customWidth="1"/>
    <col min="4775" max="4775" width="3" style="1" bestFit="1" customWidth="1"/>
    <col min="4776" max="4776" width="32.28515625" style="1" customWidth="1"/>
    <col min="4777" max="4777" width="46.28515625" style="1" customWidth="1"/>
    <col min="4778" max="4778" width="19" style="1" customWidth="1"/>
    <col min="4779" max="4779" width="0" style="1" hidden="1" customWidth="1"/>
    <col min="4780" max="4780" width="17.7109375" style="1" customWidth="1"/>
    <col min="4781" max="4781" width="0" style="1" hidden="1" customWidth="1"/>
    <col min="4782" max="4782" width="22.28515625" style="1" customWidth="1"/>
    <col min="4783" max="4783" width="5.28515625" style="1" customWidth="1"/>
    <col min="4784" max="4784" width="36.28515625" style="1" customWidth="1"/>
    <col min="4785" max="4785" width="5.7109375" style="1" customWidth="1"/>
    <col min="4786" max="4786" width="0" style="1" hidden="1" customWidth="1"/>
    <col min="4787" max="4787" width="20.7109375" style="1" customWidth="1"/>
    <col min="4788" max="4788" width="4.85546875" style="1" customWidth="1"/>
    <col min="4789" max="4789" width="0" style="1" hidden="1" customWidth="1"/>
    <col min="4790" max="4790" width="24.7109375" style="1" customWidth="1"/>
    <col min="4791" max="4791" width="12.28515625" style="1" customWidth="1"/>
    <col min="4792" max="4792" width="0" style="1" hidden="1" customWidth="1"/>
    <col min="4793" max="4793" width="3.42578125" style="1" customWidth="1"/>
    <col min="4794" max="4794" width="0" style="1" hidden="1" customWidth="1"/>
    <col min="4795" max="4795" width="17.7109375" style="1" customWidth="1"/>
    <col min="4796" max="4796" width="3.42578125" style="1" customWidth="1"/>
    <col min="4797" max="4797" width="0" style="1" hidden="1" customWidth="1"/>
    <col min="4798" max="4798" width="23.7109375" style="1" customWidth="1"/>
    <col min="4799" max="4799" width="10" style="1" customWidth="1"/>
    <col min="4800" max="4800" width="0" style="1" hidden="1" customWidth="1"/>
    <col min="4801" max="4802" width="14.7109375" style="1" customWidth="1"/>
    <col min="4803" max="4803" width="12.85546875" style="1" customWidth="1"/>
    <col min="4804" max="4804" width="3.28515625" style="1" customWidth="1"/>
    <col min="4805" max="4805" width="30.28515625" style="1" customWidth="1"/>
    <col min="4806" max="4806" width="5" style="1" customWidth="1"/>
    <col min="4807" max="4807" width="0" style="1" hidden="1" customWidth="1"/>
    <col min="4808" max="4808" width="14.28515625" style="1" customWidth="1"/>
    <col min="4809" max="4809" width="5.7109375" style="1" customWidth="1"/>
    <col min="4810" max="4810" width="0" style="1" hidden="1" customWidth="1"/>
    <col min="4811" max="4811" width="17.28515625" style="1" customWidth="1"/>
    <col min="4812" max="4812" width="12.7109375" style="1" customWidth="1"/>
    <col min="4813" max="4813" width="0" style="1" hidden="1" customWidth="1"/>
    <col min="4814" max="4814" width="5.28515625" style="1" customWidth="1"/>
    <col min="4815" max="4815" width="0" style="1" hidden="1" customWidth="1"/>
    <col min="4816" max="4816" width="17" style="1" customWidth="1"/>
    <col min="4817" max="4817" width="6.28515625" style="1" customWidth="1"/>
    <col min="4818" max="4818" width="0" style="1" hidden="1" customWidth="1"/>
    <col min="4819" max="4819" width="14.28515625" style="1" customWidth="1"/>
    <col min="4820" max="4820" width="7.5703125" style="1" customWidth="1"/>
    <col min="4821" max="4821" width="0" style="1" hidden="1" customWidth="1"/>
    <col min="4822" max="4823" width="14.28515625" style="1" customWidth="1"/>
    <col min="4824" max="4824" width="20.85546875" style="1" customWidth="1"/>
    <col min="4825" max="4825" width="14.42578125" style="1" customWidth="1"/>
    <col min="4826" max="4826" width="15" style="1" customWidth="1"/>
    <col min="4827" max="4827" width="2.7109375" style="1" customWidth="1"/>
    <col min="4828" max="4828" width="11.7109375" style="1" customWidth="1"/>
    <col min="4829" max="4829" width="11.5703125" style="1" customWidth="1"/>
    <col min="4830" max="4830" width="2.28515625" style="1" customWidth="1"/>
    <col min="4831" max="4831" width="41" style="1" customWidth="1"/>
    <col min="4832" max="4832" width="14.28515625" style="1" customWidth="1"/>
    <col min="4833" max="4834" width="11.5703125" style="1" customWidth="1"/>
    <col min="4835" max="4835" width="21.85546875" style="1" customWidth="1"/>
    <col min="4836" max="5027" width="11.42578125" style="1"/>
    <col min="5028" max="5028" width="21.85546875" style="1" customWidth="1"/>
    <col min="5029" max="5029" width="13.85546875" style="1" customWidth="1"/>
    <col min="5030" max="5030" width="38.7109375" style="1" customWidth="1"/>
    <col min="5031" max="5031" width="3" style="1" bestFit="1" customWidth="1"/>
    <col min="5032" max="5032" width="32.28515625" style="1" customWidth="1"/>
    <col min="5033" max="5033" width="46.28515625" style="1" customWidth="1"/>
    <col min="5034" max="5034" width="19" style="1" customWidth="1"/>
    <col min="5035" max="5035" width="0" style="1" hidden="1" customWidth="1"/>
    <col min="5036" max="5036" width="17.7109375" style="1" customWidth="1"/>
    <col min="5037" max="5037" width="0" style="1" hidden="1" customWidth="1"/>
    <col min="5038" max="5038" width="22.28515625" style="1" customWidth="1"/>
    <col min="5039" max="5039" width="5.28515625" style="1" customWidth="1"/>
    <col min="5040" max="5040" width="36.28515625" style="1" customWidth="1"/>
    <col min="5041" max="5041" width="5.7109375" style="1" customWidth="1"/>
    <col min="5042" max="5042" width="0" style="1" hidden="1" customWidth="1"/>
    <col min="5043" max="5043" width="20.7109375" style="1" customWidth="1"/>
    <col min="5044" max="5044" width="4.85546875" style="1" customWidth="1"/>
    <col min="5045" max="5045" width="0" style="1" hidden="1" customWidth="1"/>
    <col min="5046" max="5046" width="24.7109375" style="1" customWidth="1"/>
    <col min="5047" max="5047" width="12.28515625" style="1" customWidth="1"/>
    <col min="5048" max="5048" width="0" style="1" hidden="1" customWidth="1"/>
    <col min="5049" max="5049" width="3.42578125" style="1" customWidth="1"/>
    <col min="5050" max="5050" width="0" style="1" hidden="1" customWidth="1"/>
    <col min="5051" max="5051" width="17.7109375" style="1" customWidth="1"/>
    <col min="5052" max="5052" width="3.42578125" style="1" customWidth="1"/>
    <col min="5053" max="5053" width="0" style="1" hidden="1" customWidth="1"/>
    <col min="5054" max="5054" width="23.7109375" style="1" customWidth="1"/>
    <col min="5055" max="5055" width="10" style="1" customWidth="1"/>
    <col min="5056" max="5056" width="0" style="1" hidden="1" customWidth="1"/>
    <col min="5057" max="5058" width="14.7109375" style="1" customWidth="1"/>
    <col min="5059" max="5059" width="12.85546875" style="1" customWidth="1"/>
    <col min="5060" max="5060" width="3.28515625" style="1" customWidth="1"/>
    <col min="5061" max="5061" width="30.28515625" style="1" customWidth="1"/>
    <col min="5062" max="5062" width="5" style="1" customWidth="1"/>
    <col min="5063" max="5063" width="0" style="1" hidden="1" customWidth="1"/>
    <col min="5064" max="5064" width="14.28515625" style="1" customWidth="1"/>
    <col min="5065" max="5065" width="5.7109375" style="1" customWidth="1"/>
    <col min="5066" max="5066" width="0" style="1" hidden="1" customWidth="1"/>
    <col min="5067" max="5067" width="17.28515625" style="1" customWidth="1"/>
    <col min="5068" max="5068" width="12.7109375" style="1" customWidth="1"/>
    <col min="5069" max="5069" width="0" style="1" hidden="1" customWidth="1"/>
    <col min="5070" max="5070" width="5.28515625" style="1" customWidth="1"/>
    <col min="5071" max="5071" width="0" style="1" hidden="1" customWidth="1"/>
    <col min="5072" max="5072" width="17" style="1" customWidth="1"/>
    <col min="5073" max="5073" width="6.28515625" style="1" customWidth="1"/>
    <col min="5074" max="5074" width="0" style="1" hidden="1" customWidth="1"/>
    <col min="5075" max="5075" width="14.28515625" style="1" customWidth="1"/>
    <col min="5076" max="5076" width="7.5703125" style="1" customWidth="1"/>
    <col min="5077" max="5077" width="0" style="1" hidden="1" customWidth="1"/>
    <col min="5078" max="5079" width="14.28515625" style="1" customWidth="1"/>
    <col min="5080" max="5080" width="20.85546875" style="1" customWidth="1"/>
    <col min="5081" max="5081" width="14.42578125" style="1" customWidth="1"/>
    <col min="5082" max="5082" width="15" style="1" customWidth="1"/>
    <col min="5083" max="5083" width="2.7109375" style="1" customWidth="1"/>
    <col min="5084" max="5084" width="11.7109375" style="1" customWidth="1"/>
    <col min="5085" max="5085" width="11.5703125" style="1" customWidth="1"/>
    <col min="5086" max="5086" width="2.28515625" style="1" customWidth="1"/>
    <col min="5087" max="5087" width="41" style="1" customWidth="1"/>
    <col min="5088" max="5088" width="14.28515625" style="1" customWidth="1"/>
    <col min="5089" max="5090" width="11.5703125" style="1" customWidth="1"/>
    <col min="5091" max="5091" width="21.85546875" style="1" customWidth="1"/>
    <col min="5092" max="5283" width="11.42578125" style="1"/>
    <col min="5284" max="5284" width="21.85546875" style="1" customWidth="1"/>
    <col min="5285" max="5285" width="13.85546875" style="1" customWidth="1"/>
    <col min="5286" max="5286" width="38.7109375" style="1" customWidth="1"/>
    <col min="5287" max="5287" width="3" style="1" bestFit="1" customWidth="1"/>
    <col min="5288" max="5288" width="32.28515625" style="1" customWidth="1"/>
    <col min="5289" max="5289" width="46.28515625" style="1" customWidth="1"/>
    <col min="5290" max="5290" width="19" style="1" customWidth="1"/>
    <col min="5291" max="5291" width="0" style="1" hidden="1" customWidth="1"/>
    <col min="5292" max="5292" width="17.7109375" style="1" customWidth="1"/>
    <col min="5293" max="5293" width="0" style="1" hidden="1" customWidth="1"/>
    <col min="5294" max="5294" width="22.28515625" style="1" customWidth="1"/>
    <col min="5295" max="5295" width="5.28515625" style="1" customWidth="1"/>
    <col min="5296" max="5296" width="36.28515625" style="1" customWidth="1"/>
    <col min="5297" max="5297" width="5.7109375" style="1" customWidth="1"/>
    <col min="5298" max="5298" width="0" style="1" hidden="1" customWidth="1"/>
    <col min="5299" max="5299" width="20.7109375" style="1" customWidth="1"/>
    <col min="5300" max="5300" width="4.85546875" style="1" customWidth="1"/>
    <col min="5301" max="5301" width="0" style="1" hidden="1" customWidth="1"/>
    <col min="5302" max="5302" width="24.7109375" style="1" customWidth="1"/>
    <col min="5303" max="5303" width="12.28515625" style="1" customWidth="1"/>
    <col min="5304" max="5304" width="0" style="1" hidden="1" customWidth="1"/>
    <col min="5305" max="5305" width="3.42578125" style="1" customWidth="1"/>
    <col min="5306" max="5306" width="0" style="1" hidden="1" customWidth="1"/>
    <col min="5307" max="5307" width="17.7109375" style="1" customWidth="1"/>
    <col min="5308" max="5308" width="3.42578125" style="1" customWidth="1"/>
    <col min="5309" max="5309" width="0" style="1" hidden="1" customWidth="1"/>
    <col min="5310" max="5310" width="23.7109375" style="1" customWidth="1"/>
    <col min="5311" max="5311" width="10" style="1" customWidth="1"/>
    <col min="5312" max="5312" width="0" style="1" hidden="1" customWidth="1"/>
    <col min="5313" max="5314" width="14.7109375" style="1" customWidth="1"/>
    <col min="5315" max="5315" width="12.85546875" style="1" customWidth="1"/>
    <col min="5316" max="5316" width="3.28515625" style="1" customWidth="1"/>
    <col min="5317" max="5317" width="30.28515625" style="1" customWidth="1"/>
    <col min="5318" max="5318" width="5" style="1" customWidth="1"/>
    <col min="5319" max="5319" width="0" style="1" hidden="1" customWidth="1"/>
    <col min="5320" max="5320" width="14.28515625" style="1" customWidth="1"/>
    <col min="5321" max="5321" width="5.7109375" style="1" customWidth="1"/>
    <col min="5322" max="5322" width="0" style="1" hidden="1" customWidth="1"/>
    <col min="5323" max="5323" width="17.28515625" style="1" customWidth="1"/>
    <col min="5324" max="5324" width="12.7109375" style="1" customWidth="1"/>
    <col min="5325" max="5325" width="0" style="1" hidden="1" customWidth="1"/>
    <col min="5326" max="5326" width="5.28515625" style="1" customWidth="1"/>
    <col min="5327" max="5327" width="0" style="1" hidden="1" customWidth="1"/>
    <col min="5328" max="5328" width="17" style="1" customWidth="1"/>
    <col min="5329" max="5329" width="6.28515625" style="1" customWidth="1"/>
    <col min="5330" max="5330" width="0" style="1" hidden="1" customWidth="1"/>
    <col min="5331" max="5331" width="14.28515625" style="1" customWidth="1"/>
    <col min="5332" max="5332" width="7.5703125" style="1" customWidth="1"/>
    <col min="5333" max="5333" width="0" style="1" hidden="1" customWidth="1"/>
    <col min="5334" max="5335" width="14.28515625" style="1" customWidth="1"/>
    <col min="5336" max="5336" width="20.85546875" style="1" customWidth="1"/>
    <col min="5337" max="5337" width="14.42578125" style="1" customWidth="1"/>
    <col min="5338" max="5338" width="15" style="1" customWidth="1"/>
    <col min="5339" max="5339" width="2.7109375" style="1" customWidth="1"/>
    <col min="5340" max="5340" width="11.7109375" style="1" customWidth="1"/>
    <col min="5341" max="5341" width="11.5703125" style="1" customWidth="1"/>
    <col min="5342" max="5342" width="2.28515625" style="1" customWidth="1"/>
    <col min="5343" max="5343" width="41" style="1" customWidth="1"/>
    <col min="5344" max="5344" width="14.28515625" style="1" customWidth="1"/>
    <col min="5345" max="5346" width="11.5703125" style="1" customWidth="1"/>
    <col min="5347" max="5347" width="21.85546875" style="1" customWidth="1"/>
    <col min="5348" max="5539" width="11.42578125" style="1"/>
    <col min="5540" max="5540" width="21.85546875" style="1" customWidth="1"/>
    <col min="5541" max="5541" width="13.85546875" style="1" customWidth="1"/>
    <col min="5542" max="5542" width="38.7109375" style="1" customWidth="1"/>
    <col min="5543" max="5543" width="3" style="1" bestFit="1" customWidth="1"/>
    <col min="5544" max="5544" width="32.28515625" style="1" customWidth="1"/>
    <col min="5545" max="5545" width="46.28515625" style="1" customWidth="1"/>
    <col min="5546" max="5546" width="19" style="1" customWidth="1"/>
    <col min="5547" max="5547" width="0" style="1" hidden="1" customWidth="1"/>
    <col min="5548" max="5548" width="17.7109375" style="1" customWidth="1"/>
    <col min="5549" max="5549" width="0" style="1" hidden="1" customWidth="1"/>
    <col min="5550" max="5550" width="22.28515625" style="1" customWidth="1"/>
    <col min="5551" max="5551" width="5.28515625" style="1" customWidth="1"/>
    <col min="5552" max="5552" width="36.28515625" style="1" customWidth="1"/>
    <col min="5553" max="5553" width="5.7109375" style="1" customWidth="1"/>
    <col min="5554" max="5554" width="0" style="1" hidden="1" customWidth="1"/>
    <col min="5555" max="5555" width="20.7109375" style="1" customWidth="1"/>
    <col min="5556" max="5556" width="4.85546875" style="1" customWidth="1"/>
    <col min="5557" max="5557" width="0" style="1" hidden="1" customWidth="1"/>
    <col min="5558" max="5558" width="24.7109375" style="1" customWidth="1"/>
    <col min="5559" max="5559" width="12.28515625" style="1" customWidth="1"/>
    <col min="5560" max="5560" width="0" style="1" hidden="1" customWidth="1"/>
    <col min="5561" max="5561" width="3.42578125" style="1" customWidth="1"/>
    <col min="5562" max="5562" width="0" style="1" hidden="1" customWidth="1"/>
    <col min="5563" max="5563" width="17.7109375" style="1" customWidth="1"/>
    <col min="5564" max="5564" width="3.42578125" style="1" customWidth="1"/>
    <col min="5565" max="5565" width="0" style="1" hidden="1" customWidth="1"/>
    <col min="5566" max="5566" width="23.7109375" style="1" customWidth="1"/>
    <col min="5567" max="5567" width="10" style="1" customWidth="1"/>
    <col min="5568" max="5568" width="0" style="1" hidden="1" customWidth="1"/>
    <col min="5569" max="5570" width="14.7109375" style="1" customWidth="1"/>
    <col min="5571" max="5571" width="12.85546875" style="1" customWidth="1"/>
    <col min="5572" max="5572" width="3.28515625" style="1" customWidth="1"/>
    <col min="5573" max="5573" width="30.28515625" style="1" customWidth="1"/>
    <col min="5574" max="5574" width="5" style="1" customWidth="1"/>
    <col min="5575" max="5575" width="0" style="1" hidden="1" customWidth="1"/>
    <col min="5576" max="5576" width="14.28515625" style="1" customWidth="1"/>
    <col min="5577" max="5577" width="5.7109375" style="1" customWidth="1"/>
    <col min="5578" max="5578" width="0" style="1" hidden="1" customWidth="1"/>
    <col min="5579" max="5579" width="17.28515625" style="1" customWidth="1"/>
    <col min="5580" max="5580" width="12.7109375" style="1" customWidth="1"/>
    <col min="5581" max="5581" width="0" style="1" hidden="1" customWidth="1"/>
    <col min="5582" max="5582" width="5.28515625" style="1" customWidth="1"/>
    <col min="5583" max="5583" width="0" style="1" hidden="1" customWidth="1"/>
    <col min="5584" max="5584" width="17" style="1" customWidth="1"/>
    <col min="5585" max="5585" width="6.28515625" style="1" customWidth="1"/>
    <col min="5586" max="5586" width="0" style="1" hidden="1" customWidth="1"/>
    <col min="5587" max="5587" width="14.28515625" style="1" customWidth="1"/>
    <col min="5588" max="5588" width="7.5703125" style="1" customWidth="1"/>
    <col min="5589" max="5589" width="0" style="1" hidden="1" customWidth="1"/>
    <col min="5590" max="5591" width="14.28515625" style="1" customWidth="1"/>
    <col min="5592" max="5592" width="20.85546875" style="1" customWidth="1"/>
    <col min="5593" max="5593" width="14.42578125" style="1" customWidth="1"/>
    <col min="5594" max="5594" width="15" style="1" customWidth="1"/>
    <col min="5595" max="5595" width="2.7109375" style="1" customWidth="1"/>
    <col min="5596" max="5596" width="11.7109375" style="1" customWidth="1"/>
    <col min="5597" max="5597" width="11.5703125" style="1" customWidth="1"/>
    <col min="5598" max="5598" width="2.28515625" style="1" customWidth="1"/>
    <col min="5599" max="5599" width="41" style="1" customWidth="1"/>
    <col min="5600" max="5600" width="14.28515625" style="1" customWidth="1"/>
    <col min="5601" max="5602" width="11.5703125" style="1" customWidth="1"/>
    <col min="5603" max="5603" width="21.85546875" style="1" customWidth="1"/>
    <col min="5604" max="5795" width="11.42578125" style="1"/>
    <col min="5796" max="5796" width="21.85546875" style="1" customWidth="1"/>
    <col min="5797" max="5797" width="13.85546875" style="1" customWidth="1"/>
    <col min="5798" max="5798" width="38.7109375" style="1" customWidth="1"/>
    <col min="5799" max="5799" width="3" style="1" bestFit="1" customWidth="1"/>
    <col min="5800" max="5800" width="32.28515625" style="1" customWidth="1"/>
    <col min="5801" max="5801" width="46.28515625" style="1" customWidth="1"/>
    <col min="5802" max="5802" width="19" style="1" customWidth="1"/>
    <col min="5803" max="5803" width="0" style="1" hidden="1" customWidth="1"/>
    <col min="5804" max="5804" width="17.7109375" style="1" customWidth="1"/>
    <col min="5805" max="5805" width="0" style="1" hidden="1" customWidth="1"/>
    <col min="5806" max="5806" width="22.28515625" style="1" customWidth="1"/>
    <col min="5807" max="5807" width="5.28515625" style="1" customWidth="1"/>
    <col min="5808" max="5808" width="36.28515625" style="1" customWidth="1"/>
    <col min="5809" max="5809" width="5.7109375" style="1" customWidth="1"/>
    <col min="5810" max="5810" width="0" style="1" hidden="1" customWidth="1"/>
    <col min="5811" max="5811" width="20.7109375" style="1" customWidth="1"/>
    <col min="5812" max="5812" width="4.85546875" style="1" customWidth="1"/>
    <col min="5813" max="5813" width="0" style="1" hidden="1" customWidth="1"/>
    <col min="5814" max="5814" width="24.7109375" style="1" customWidth="1"/>
    <col min="5815" max="5815" width="12.28515625" style="1" customWidth="1"/>
    <col min="5816" max="5816" width="0" style="1" hidden="1" customWidth="1"/>
    <col min="5817" max="5817" width="3.42578125" style="1" customWidth="1"/>
    <col min="5818" max="5818" width="0" style="1" hidden="1" customWidth="1"/>
    <col min="5819" max="5819" width="17.7109375" style="1" customWidth="1"/>
    <col min="5820" max="5820" width="3.42578125" style="1" customWidth="1"/>
    <col min="5821" max="5821" width="0" style="1" hidden="1" customWidth="1"/>
    <col min="5822" max="5822" width="23.7109375" style="1" customWidth="1"/>
    <col min="5823" max="5823" width="10" style="1" customWidth="1"/>
    <col min="5824" max="5824" width="0" style="1" hidden="1" customWidth="1"/>
    <col min="5825" max="5826" width="14.7109375" style="1" customWidth="1"/>
    <col min="5827" max="5827" width="12.85546875" style="1" customWidth="1"/>
    <col min="5828" max="5828" width="3.28515625" style="1" customWidth="1"/>
    <col min="5829" max="5829" width="30.28515625" style="1" customWidth="1"/>
    <col min="5830" max="5830" width="5" style="1" customWidth="1"/>
    <col min="5831" max="5831" width="0" style="1" hidden="1" customWidth="1"/>
    <col min="5832" max="5832" width="14.28515625" style="1" customWidth="1"/>
    <col min="5833" max="5833" width="5.7109375" style="1" customWidth="1"/>
    <col min="5834" max="5834" width="0" style="1" hidden="1" customWidth="1"/>
    <col min="5835" max="5835" width="17.28515625" style="1" customWidth="1"/>
    <col min="5836" max="5836" width="12.7109375" style="1" customWidth="1"/>
    <col min="5837" max="5837" width="0" style="1" hidden="1" customWidth="1"/>
    <col min="5838" max="5838" width="5.28515625" style="1" customWidth="1"/>
    <col min="5839" max="5839" width="0" style="1" hidden="1" customWidth="1"/>
    <col min="5840" max="5840" width="17" style="1" customWidth="1"/>
    <col min="5841" max="5841" width="6.28515625" style="1" customWidth="1"/>
    <col min="5842" max="5842" width="0" style="1" hidden="1" customWidth="1"/>
    <col min="5843" max="5843" width="14.28515625" style="1" customWidth="1"/>
    <col min="5844" max="5844" width="7.5703125" style="1" customWidth="1"/>
    <col min="5845" max="5845" width="0" style="1" hidden="1" customWidth="1"/>
    <col min="5846" max="5847" width="14.28515625" style="1" customWidth="1"/>
    <col min="5848" max="5848" width="20.85546875" style="1" customWidth="1"/>
    <col min="5849" max="5849" width="14.42578125" style="1" customWidth="1"/>
    <col min="5850" max="5850" width="15" style="1" customWidth="1"/>
    <col min="5851" max="5851" width="2.7109375" style="1" customWidth="1"/>
    <col min="5852" max="5852" width="11.7109375" style="1" customWidth="1"/>
    <col min="5853" max="5853" width="11.5703125" style="1" customWidth="1"/>
    <col min="5854" max="5854" width="2.28515625" style="1" customWidth="1"/>
    <col min="5855" max="5855" width="41" style="1" customWidth="1"/>
    <col min="5856" max="5856" width="14.28515625" style="1" customWidth="1"/>
    <col min="5857" max="5858" width="11.5703125" style="1" customWidth="1"/>
    <col min="5859" max="5859" width="21.85546875" style="1" customWidth="1"/>
    <col min="5860" max="6051" width="11.42578125" style="1"/>
    <col min="6052" max="6052" width="21.85546875" style="1" customWidth="1"/>
    <col min="6053" max="6053" width="13.85546875" style="1" customWidth="1"/>
    <col min="6054" max="6054" width="38.7109375" style="1" customWidth="1"/>
    <col min="6055" max="6055" width="3" style="1" bestFit="1" customWidth="1"/>
    <col min="6056" max="6056" width="32.28515625" style="1" customWidth="1"/>
    <col min="6057" max="6057" width="46.28515625" style="1" customWidth="1"/>
    <col min="6058" max="6058" width="19" style="1" customWidth="1"/>
    <col min="6059" max="6059" width="0" style="1" hidden="1" customWidth="1"/>
    <col min="6060" max="6060" width="17.7109375" style="1" customWidth="1"/>
    <col min="6061" max="6061" width="0" style="1" hidden="1" customWidth="1"/>
    <col min="6062" max="6062" width="22.28515625" style="1" customWidth="1"/>
    <col min="6063" max="6063" width="5.28515625" style="1" customWidth="1"/>
    <col min="6064" max="6064" width="36.28515625" style="1" customWidth="1"/>
    <col min="6065" max="6065" width="5.7109375" style="1" customWidth="1"/>
    <col min="6066" max="6066" width="0" style="1" hidden="1" customWidth="1"/>
    <col min="6067" max="6067" width="20.7109375" style="1" customWidth="1"/>
    <col min="6068" max="6068" width="4.85546875" style="1" customWidth="1"/>
    <col min="6069" max="6069" width="0" style="1" hidden="1" customWidth="1"/>
    <col min="6070" max="6070" width="24.7109375" style="1" customWidth="1"/>
    <col min="6071" max="6071" width="12.28515625" style="1" customWidth="1"/>
    <col min="6072" max="6072" width="0" style="1" hidden="1" customWidth="1"/>
    <col min="6073" max="6073" width="3.42578125" style="1" customWidth="1"/>
    <col min="6074" max="6074" width="0" style="1" hidden="1" customWidth="1"/>
    <col min="6075" max="6075" width="17.7109375" style="1" customWidth="1"/>
    <col min="6076" max="6076" width="3.42578125" style="1" customWidth="1"/>
    <col min="6077" max="6077" width="0" style="1" hidden="1" customWidth="1"/>
    <col min="6078" max="6078" width="23.7109375" style="1" customWidth="1"/>
    <col min="6079" max="6079" width="10" style="1" customWidth="1"/>
    <col min="6080" max="6080" width="0" style="1" hidden="1" customWidth="1"/>
    <col min="6081" max="6082" width="14.7109375" style="1" customWidth="1"/>
    <col min="6083" max="6083" width="12.85546875" style="1" customWidth="1"/>
    <col min="6084" max="6084" width="3.28515625" style="1" customWidth="1"/>
    <col min="6085" max="6085" width="30.28515625" style="1" customWidth="1"/>
    <col min="6086" max="6086" width="5" style="1" customWidth="1"/>
    <col min="6087" max="6087" width="0" style="1" hidden="1" customWidth="1"/>
    <col min="6088" max="6088" width="14.28515625" style="1" customWidth="1"/>
    <col min="6089" max="6089" width="5.7109375" style="1" customWidth="1"/>
    <col min="6090" max="6090" width="0" style="1" hidden="1" customWidth="1"/>
    <col min="6091" max="6091" width="17.28515625" style="1" customWidth="1"/>
    <col min="6092" max="6092" width="12.7109375" style="1" customWidth="1"/>
    <col min="6093" max="6093" width="0" style="1" hidden="1" customWidth="1"/>
    <col min="6094" max="6094" width="5.28515625" style="1" customWidth="1"/>
    <col min="6095" max="6095" width="0" style="1" hidden="1" customWidth="1"/>
    <col min="6096" max="6096" width="17" style="1" customWidth="1"/>
    <col min="6097" max="6097" width="6.28515625" style="1" customWidth="1"/>
    <col min="6098" max="6098" width="0" style="1" hidden="1" customWidth="1"/>
    <col min="6099" max="6099" width="14.28515625" style="1" customWidth="1"/>
    <col min="6100" max="6100" width="7.5703125" style="1" customWidth="1"/>
    <col min="6101" max="6101" width="0" style="1" hidden="1" customWidth="1"/>
    <col min="6102" max="6103" width="14.28515625" style="1" customWidth="1"/>
    <col min="6104" max="6104" width="20.85546875" style="1" customWidth="1"/>
    <col min="6105" max="6105" width="14.42578125" style="1" customWidth="1"/>
    <col min="6106" max="6106" width="15" style="1" customWidth="1"/>
    <col min="6107" max="6107" width="2.7109375" style="1" customWidth="1"/>
    <col min="6108" max="6108" width="11.7109375" style="1" customWidth="1"/>
    <col min="6109" max="6109" width="11.5703125" style="1" customWidth="1"/>
    <col min="6110" max="6110" width="2.28515625" style="1" customWidth="1"/>
    <col min="6111" max="6111" width="41" style="1" customWidth="1"/>
    <col min="6112" max="6112" width="14.28515625" style="1" customWidth="1"/>
    <col min="6113" max="6114" width="11.5703125" style="1" customWidth="1"/>
    <col min="6115" max="6115" width="21.85546875" style="1" customWidth="1"/>
    <col min="6116" max="6307" width="11.42578125" style="1"/>
    <col min="6308" max="6308" width="21.85546875" style="1" customWidth="1"/>
    <col min="6309" max="6309" width="13.85546875" style="1" customWidth="1"/>
    <col min="6310" max="6310" width="38.7109375" style="1" customWidth="1"/>
    <col min="6311" max="6311" width="3" style="1" bestFit="1" customWidth="1"/>
    <col min="6312" max="6312" width="32.28515625" style="1" customWidth="1"/>
    <col min="6313" max="6313" width="46.28515625" style="1" customWidth="1"/>
    <col min="6314" max="6314" width="19" style="1" customWidth="1"/>
    <col min="6315" max="6315" width="0" style="1" hidden="1" customWidth="1"/>
    <col min="6316" max="6316" width="17.7109375" style="1" customWidth="1"/>
    <col min="6317" max="6317" width="0" style="1" hidden="1" customWidth="1"/>
    <col min="6318" max="6318" width="22.28515625" style="1" customWidth="1"/>
    <col min="6319" max="6319" width="5.28515625" style="1" customWidth="1"/>
    <col min="6320" max="6320" width="36.28515625" style="1" customWidth="1"/>
    <col min="6321" max="6321" width="5.7109375" style="1" customWidth="1"/>
    <col min="6322" max="6322" width="0" style="1" hidden="1" customWidth="1"/>
    <col min="6323" max="6323" width="20.7109375" style="1" customWidth="1"/>
    <col min="6324" max="6324" width="4.85546875" style="1" customWidth="1"/>
    <col min="6325" max="6325" width="0" style="1" hidden="1" customWidth="1"/>
    <col min="6326" max="6326" width="24.7109375" style="1" customWidth="1"/>
    <col min="6327" max="6327" width="12.28515625" style="1" customWidth="1"/>
    <col min="6328" max="6328" width="0" style="1" hidden="1" customWidth="1"/>
    <col min="6329" max="6329" width="3.42578125" style="1" customWidth="1"/>
    <col min="6330" max="6330" width="0" style="1" hidden="1" customWidth="1"/>
    <col min="6331" max="6331" width="17.7109375" style="1" customWidth="1"/>
    <col min="6332" max="6332" width="3.42578125" style="1" customWidth="1"/>
    <col min="6333" max="6333" width="0" style="1" hidden="1" customWidth="1"/>
    <col min="6334" max="6334" width="23.7109375" style="1" customWidth="1"/>
    <col min="6335" max="6335" width="10" style="1" customWidth="1"/>
    <col min="6336" max="6336" width="0" style="1" hidden="1" customWidth="1"/>
    <col min="6337" max="6338" width="14.7109375" style="1" customWidth="1"/>
    <col min="6339" max="6339" width="12.85546875" style="1" customWidth="1"/>
    <col min="6340" max="6340" width="3.28515625" style="1" customWidth="1"/>
    <col min="6341" max="6341" width="30.28515625" style="1" customWidth="1"/>
    <col min="6342" max="6342" width="5" style="1" customWidth="1"/>
    <col min="6343" max="6343" width="0" style="1" hidden="1" customWidth="1"/>
    <col min="6344" max="6344" width="14.28515625" style="1" customWidth="1"/>
    <col min="6345" max="6345" width="5.7109375" style="1" customWidth="1"/>
    <col min="6346" max="6346" width="0" style="1" hidden="1" customWidth="1"/>
    <col min="6347" max="6347" width="17.28515625" style="1" customWidth="1"/>
    <col min="6348" max="6348" width="12.7109375" style="1" customWidth="1"/>
    <col min="6349" max="6349" width="0" style="1" hidden="1" customWidth="1"/>
    <col min="6350" max="6350" width="5.28515625" style="1" customWidth="1"/>
    <col min="6351" max="6351" width="0" style="1" hidden="1" customWidth="1"/>
    <col min="6352" max="6352" width="17" style="1" customWidth="1"/>
    <col min="6353" max="6353" width="6.28515625" style="1" customWidth="1"/>
    <col min="6354" max="6354" width="0" style="1" hidden="1" customWidth="1"/>
    <col min="6355" max="6355" width="14.28515625" style="1" customWidth="1"/>
    <col min="6356" max="6356" width="7.5703125" style="1" customWidth="1"/>
    <col min="6357" max="6357" width="0" style="1" hidden="1" customWidth="1"/>
    <col min="6358" max="6359" width="14.28515625" style="1" customWidth="1"/>
    <col min="6360" max="6360" width="20.85546875" style="1" customWidth="1"/>
    <col min="6361" max="6361" width="14.42578125" style="1" customWidth="1"/>
    <col min="6362" max="6362" width="15" style="1" customWidth="1"/>
    <col min="6363" max="6363" width="2.7109375" style="1" customWidth="1"/>
    <col min="6364" max="6364" width="11.7109375" style="1" customWidth="1"/>
    <col min="6365" max="6365" width="11.5703125" style="1" customWidth="1"/>
    <col min="6366" max="6366" width="2.28515625" style="1" customWidth="1"/>
    <col min="6367" max="6367" width="41" style="1" customWidth="1"/>
    <col min="6368" max="6368" width="14.28515625" style="1" customWidth="1"/>
    <col min="6369" max="6370" width="11.5703125" style="1" customWidth="1"/>
    <col min="6371" max="6371" width="21.85546875" style="1" customWidth="1"/>
    <col min="6372" max="6563" width="11.42578125" style="1"/>
    <col min="6564" max="6564" width="21.85546875" style="1" customWidth="1"/>
    <col min="6565" max="6565" width="13.85546875" style="1" customWidth="1"/>
    <col min="6566" max="6566" width="38.7109375" style="1" customWidth="1"/>
    <col min="6567" max="6567" width="3" style="1" bestFit="1" customWidth="1"/>
    <col min="6568" max="6568" width="32.28515625" style="1" customWidth="1"/>
    <col min="6569" max="6569" width="46.28515625" style="1" customWidth="1"/>
    <col min="6570" max="6570" width="19" style="1" customWidth="1"/>
    <col min="6571" max="6571" width="0" style="1" hidden="1" customWidth="1"/>
    <col min="6572" max="6572" width="17.7109375" style="1" customWidth="1"/>
    <col min="6573" max="6573" width="0" style="1" hidden="1" customWidth="1"/>
    <col min="6574" max="6574" width="22.28515625" style="1" customWidth="1"/>
    <col min="6575" max="6575" width="5.28515625" style="1" customWidth="1"/>
    <col min="6576" max="6576" width="36.28515625" style="1" customWidth="1"/>
    <col min="6577" max="6577" width="5.7109375" style="1" customWidth="1"/>
    <col min="6578" max="6578" width="0" style="1" hidden="1" customWidth="1"/>
    <col min="6579" max="6579" width="20.7109375" style="1" customWidth="1"/>
    <col min="6580" max="6580" width="4.85546875" style="1" customWidth="1"/>
    <col min="6581" max="6581" width="0" style="1" hidden="1" customWidth="1"/>
    <col min="6582" max="6582" width="24.7109375" style="1" customWidth="1"/>
    <col min="6583" max="6583" width="12.28515625" style="1" customWidth="1"/>
    <col min="6584" max="6584" width="0" style="1" hidden="1" customWidth="1"/>
    <col min="6585" max="6585" width="3.42578125" style="1" customWidth="1"/>
    <col min="6586" max="6586" width="0" style="1" hidden="1" customWidth="1"/>
    <col min="6587" max="6587" width="17.7109375" style="1" customWidth="1"/>
    <col min="6588" max="6588" width="3.42578125" style="1" customWidth="1"/>
    <col min="6589" max="6589" width="0" style="1" hidden="1" customWidth="1"/>
    <col min="6590" max="6590" width="23.7109375" style="1" customWidth="1"/>
    <col min="6591" max="6591" width="10" style="1" customWidth="1"/>
    <col min="6592" max="6592" width="0" style="1" hidden="1" customWidth="1"/>
    <col min="6593" max="6594" width="14.7109375" style="1" customWidth="1"/>
    <col min="6595" max="6595" width="12.85546875" style="1" customWidth="1"/>
    <col min="6596" max="6596" width="3.28515625" style="1" customWidth="1"/>
    <col min="6597" max="6597" width="30.28515625" style="1" customWidth="1"/>
    <col min="6598" max="6598" width="5" style="1" customWidth="1"/>
    <col min="6599" max="6599" width="0" style="1" hidden="1" customWidth="1"/>
    <col min="6600" max="6600" width="14.28515625" style="1" customWidth="1"/>
    <col min="6601" max="6601" width="5.7109375" style="1" customWidth="1"/>
    <col min="6602" max="6602" width="0" style="1" hidden="1" customWidth="1"/>
    <col min="6603" max="6603" width="17.28515625" style="1" customWidth="1"/>
    <col min="6604" max="6604" width="12.7109375" style="1" customWidth="1"/>
    <col min="6605" max="6605" width="0" style="1" hidden="1" customWidth="1"/>
    <col min="6606" max="6606" width="5.28515625" style="1" customWidth="1"/>
    <col min="6607" max="6607" width="0" style="1" hidden="1" customWidth="1"/>
    <col min="6608" max="6608" width="17" style="1" customWidth="1"/>
    <col min="6609" max="6609" width="6.28515625" style="1" customWidth="1"/>
    <col min="6610" max="6610" width="0" style="1" hidden="1" customWidth="1"/>
    <col min="6611" max="6611" width="14.28515625" style="1" customWidth="1"/>
    <col min="6612" max="6612" width="7.5703125" style="1" customWidth="1"/>
    <col min="6613" max="6613" width="0" style="1" hidden="1" customWidth="1"/>
    <col min="6614" max="6615" width="14.28515625" style="1" customWidth="1"/>
    <col min="6616" max="6616" width="20.85546875" style="1" customWidth="1"/>
    <col min="6617" max="6617" width="14.42578125" style="1" customWidth="1"/>
    <col min="6618" max="6618" width="15" style="1" customWidth="1"/>
    <col min="6619" max="6619" width="2.7109375" style="1" customWidth="1"/>
    <col min="6620" max="6620" width="11.7109375" style="1" customWidth="1"/>
    <col min="6621" max="6621" width="11.5703125" style="1" customWidth="1"/>
    <col min="6622" max="6622" width="2.28515625" style="1" customWidth="1"/>
    <col min="6623" max="6623" width="41" style="1" customWidth="1"/>
    <col min="6624" max="6624" width="14.28515625" style="1" customWidth="1"/>
    <col min="6625" max="6626" width="11.5703125" style="1" customWidth="1"/>
    <col min="6627" max="6627" width="21.85546875" style="1" customWidth="1"/>
    <col min="6628" max="6819" width="11.42578125" style="1"/>
    <col min="6820" max="6820" width="21.85546875" style="1" customWidth="1"/>
    <col min="6821" max="6821" width="13.85546875" style="1" customWidth="1"/>
    <col min="6822" max="6822" width="38.7109375" style="1" customWidth="1"/>
    <col min="6823" max="6823" width="3" style="1" bestFit="1" customWidth="1"/>
    <col min="6824" max="6824" width="32.28515625" style="1" customWidth="1"/>
    <col min="6825" max="6825" width="46.28515625" style="1" customWidth="1"/>
    <col min="6826" max="6826" width="19" style="1" customWidth="1"/>
    <col min="6827" max="6827" width="0" style="1" hidden="1" customWidth="1"/>
    <col min="6828" max="6828" width="17.7109375" style="1" customWidth="1"/>
    <col min="6829" max="6829" width="0" style="1" hidden="1" customWidth="1"/>
    <col min="6830" max="6830" width="22.28515625" style="1" customWidth="1"/>
    <col min="6831" max="6831" width="5.28515625" style="1" customWidth="1"/>
    <col min="6832" max="6832" width="36.28515625" style="1" customWidth="1"/>
    <col min="6833" max="6833" width="5.7109375" style="1" customWidth="1"/>
    <col min="6834" max="6834" width="0" style="1" hidden="1" customWidth="1"/>
    <col min="6835" max="6835" width="20.7109375" style="1" customWidth="1"/>
    <col min="6836" max="6836" width="4.85546875" style="1" customWidth="1"/>
    <col min="6837" max="6837" width="0" style="1" hidden="1" customWidth="1"/>
    <col min="6838" max="6838" width="24.7109375" style="1" customWidth="1"/>
    <col min="6839" max="6839" width="12.28515625" style="1" customWidth="1"/>
    <col min="6840" max="6840" width="0" style="1" hidden="1" customWidth="1"/>
    <col min="6841" max="6841" width="3.42578125" style="1" customWidth="1"/>
    <col min="6842" max="6842" width="0" style="1" hidden="1" customWidth="1"/>
    <col min="6843" max="6843" width="17.7109375" style="1" customWidth="1"/>
    <col min="6844" max="6844" width="3.42578125" style="1" customWidth="1"/>
    <col min="6845" max="6845" width="0" style="1" hidden="1" customWidth="1"/>
    <col min="6846" max="6846" width="23.7109375" style="1" customWidth="1"/>
    <col min="6847" max="6847" width="10" style="1" customWidth="1"/>
    <col min="6848" max="6848" width="0" style="1" hidden="1" customWidth="1"/>
    <col min="6849" max="6850" width="14.7109375" style="1" customWidth="1"/>
    <col min="6851" max="6851" width="12.85546875" style="1" customWidth="1"/>
    <col min="6852" max="6852" width="3.28515625" style="1" customWidth="1"/>
    <col min="6853" max="6853" width="30.28515625" style="1" customWidth="1"/>
    <col min="6854" max="6854" width="5" style="1" customWidth="1"/>
    <col min="6855" max="6855" width="0" style="1" hidden="1" customWidth="1"/>
    <col min="6856" max="6856" width="14.28515625" style="1" customWidth="1"/>
    <col min="6857" max="6857" width="5.7109375" style="1" customWidth="1"/>
    <col min="6858" max="6858" width="0" style="1" hidden="1" customWidth="1"/>
    <col min="6859" max="6859" width="17.28515625" style="1" customWidth="1"/>
    <col min="6860" max="6860" width="12.7109375" style="1" customWidth="1"/>
    <col min="6861" max="6861" width="0" style="1" hidden="1" customWidth="1"/>
    <col min="6862" max="6862" width="5.28515625" style="1" customWidth="1"/>
    <col min="6863" max="6863" width="0" style="1" hidden="1" customWidth="1"/>
    <col min="6864" max="6864" width="17" style="1" customWidth="1"/>
    <col min="6865" max="6865" width="6.28515625" style="1" customWidth="1"/>
    <col min="6866" max="6866" width="0" style="1" hidden="1" customWidth="1"/>
    <col min="6867" max="6867" width="14.28515625" style="1" customWidth="1"/>
    <col min="6868" max="6868" width="7.5703125" style="1" customWidth="1"/>
    <col min="6869" max="6869" width="0" style="1" hidden="1" customWidth="1"/>
    <col min="6870" max="6871" width="14.28515625" style="1" customWidth="1"/>
    <col min="6872" max="6872" width="20.85546875" style="1" customWidth="1"/>
    <col min="6873" max="6873" width="14.42578125" style="1" customWidth="1"/>
    <col min="6874" max="6874" width="15" style="1" customWidth="1"/>
    <col min="6875" max="6875" width="2.7109375" style="1" customWidth="1"/>
    <col min="6876" max="6876" width="11.7109375" style="1" customWidth="1"/>
    <col min="6877" max="6877" width="11.5703125" style="1" customWidth="1"/>
    <col min="6878" max="6878" width="2.28515625" style="1" customWidth="1"/>
    <col min="6879" max="6879" width="41" style="1" customWidth="1"/>
    <col min="6880" max="6880" width="14.28515625" style="1" customWidth="1"/>
    <col min="6881" max="6882" width="11.5703125" style="1" customWidth="1"/>
    <col min="6883" max="6883" width="21.85546875" style="1" customWidth="1"/>
    <col min="6884" max="7075" width="11.42578125" style="1"/>
    <col min="7076" max="7076" width="21.85546875" style="1" customWidth="1"/>
    <col min="7077" max="7077" width="13.85546875" style="1" customWidth="1"/>
    <col min="7078" max="7078" width="38.7109375" style="1" customWidth="1"/>
    <col min="7079" max="7079" width="3" style="1" bestFit="1" customWidth="1"/>
    <col min="7080" max="7080" width="32.28515625" style="1" customWidth="1"/>
    <col min="7081" max="7081" width="46.28515625" style="1" customWidth="1"/>
    <col min="7082" max="7082" width="19" style="1" customWidth="1"/>
    <col min="7083" max="7083" width="0" style="1" hidden="1" customWidth="1"/>
    <col min="7084" max="7084" width="17.7109375" style="1" customWidth="1"/>
    <col min="7085" max="7085" width="0" style="1" hidden="1" customWidth="1"/>
    <col min="7086" max="7086" width="22.28515625" style="1" customWidth="1"/>
    <col min="7087" max="7087" width="5.28515625" style="1" customWidth="1"/>
    <col min="7088" max="7088" width="36.28515625" style="1" customWidth="1"/>
    <col min="7089" max="7089" width="5.7109375" style="1" customWidth="1"/>
    <col min="7090" max="7090" width="0" style="1" hidden="1" customWidth="1"/>
    <col min="7091" max="7091" width="20.7109375" style="1" customWidth="1"/>
    <col min="7092" max="7092" width="4.85546875" style="1" customWidth="1"/>
    <col min="7093" max="7093" width="0" style="1" hidden="1" customWidth="1"/>
    <col min="7094" max="7094" width="24.7109375" style="1" customWidth="1"/>
    <col min="7095" max="7095" width="12.28515625" style="1" customWidth="1"/>
    <col min="7096" max="7096" width="0" style="1" hidden="1" customWidth="1"/>
    <col min="7097" max="7097" width="3.42578125" style="1" customWidth="1"/>
    <col min="7098" max="7098" width="0" style="1" hidden="1" customWidth="1"/>
    <col min="7099" max="7099" width="17.7109375" style="1" customWidth="1"/>
    <col min="7100" max="7100" width="3.42578125" style="1" customWidth="1"/>
    <col min="7101" max="7101" width="0" style="1" hidden="1" customWidth="1"/>
    <col min="7102" max="7102" width="23.7109375" style="1" customWidth="1"/>
    <col min="7103" max="7103" width="10" style="1" customWidth="1"/>
    <col min="7104" max="7104" width="0" style="1" hidden="1" customWidth="1"/>
    <col min="7105" max="7106" width="14.7109375" style="1" customWidth="1"/>
    <col min="7107" max="7107" width="12.85546875" style="1" customWidth="1"/>
    <col min="7108" max="7108" width="3.28515625" style="1" customWidth="1"/>
    <col min="7109" max="7109" width="30.28515625" style="1" customWidth="1"/>
    <col min="7110" max="7110" width="5" style="1" customWidth="1"/>
    <col min="7111" max="7111" width="0" style="1" hidden="1" customWidth="1"/>
    <col min="7112" max="7112" width="14.28515625" style="1" customWidth="1"/>
    <col min="7113" max="7113" width="5.7109375" style="1" customWidth="1"/>
    <col min="7114" max="7114" width="0" style="1" hidden="1" customWidth="1"/>
    <col min="7115" max="7115" width="17.28515625" style="1" customWidth="1"/>
    <col min="7116" max="7116" width="12.7109375" style="1" customWidth="1"/>
    <col min="7117" max="7117" width="0" style="1" hidden="1" customWidth="1"/>
    <col min="7118" max="7118" width="5.28515625" style="1" customWidth="1"/>
    <col min="7119" max="7119" width="0" style="1" hidden="1" customWidth="1"/>
    <col min="7120" max="7120" width="17" style="1" customWidth="1"/>
    <col min="7121" max="7121" width="6.28515625" style="1" customWidth="1"/>
    <col min="7122" max="7122" width="0" style="1" hidden="1" customWidth="1"/>
    <col min="7123" max="7123" width="14.28515625" style="1" customWidth="1"/>
    <col min="7124" max="7124" width="7.5703125" style="1" customWidth="1"/>
    <col min="7125" max="7125" width="0" style="1" hidden="1" customWidth="1"/>
    <col min="7126" max="7127" width="14.28515625" style="1" customWidth="1"/>
    <col min="7128" max="7128" width="20.85546875" style="1" customWidth="1"/>
    <col min="7129" max="7129" width="14.42578125" style="1" customWidth="1"/>
    <col min="7130" max="7130" width="15" style="1" customWidth="1"/>
    <col min="7131" max="7131" width="2.7109375" style="1" customWidth="1"/>
    <col min="7132" max="7132" width="11.7109375" style="1" customWidth="1"/>
    <col min="7133" max="7133" width="11.5703125" style="1" customWidth="1"/>
    <col min="7134" max="7134" width="2.28515625" style="1" customWidth="1"/>
    <col min="7135" max="7135" width="41" style="1" customWidth="1"/>
    <col min="7136" max="7136" width="14.28515625" style="1" customWidth="1"/>
    <col min="7137" max="7138" width="11.5703125" style="1" customWidth="1"/>
    <col min="7139" max="7139" width="21.85546875" style="1" customWidth="1"/>
    <col min="7140" max="7331" width="11.42578125" style="1"/>
    <col min="7332" max="7332" width="21.85546875" style="1" customWidth="1"/>
    <col min="7333" max="7333" width="13.85546875" style="1" customWidth="1"/>
    <col min="7334" max="7334" width="38.7109375" style="1" customWidth="1"/>
    <col min="7335" max="7335" width="3" style="1" bestFit="1" customWidth="1"/>
    <col min="7336" max="7336" width="32.28515625" style="1" customWidth="1"/>
    <col min="7337" max="7337" width="46.28515625" style="1" customWidth="1"/>
    <col min="7338" max="7338" width="19" style="1" customWidth="1"/>
    <col min="7339" max="7339" width="0" style="1" hidden="1" customWidth="1"/>
    <col min="7340" max="7340" width="17.7109375" style="1" customWidth="1"/>
    <col min="7341" max="7341" width="0" style="1" hidden="1" customWidth="1"/>
    <col min="7342" max="7342" width="22.28515625" style="1" customWidth="1"/>
    <col min="7343" max="7343" width="5.28515625" style="1" customWidth="1"/>
    <col min="7344" max="7344" width="36.28515625" style="1" customWidth="1"/>
    <col min="7345" max="7345" width="5.7109375" style="1" customWidth="1"/>
    <col min="7346" max="7346" width="0" style="1" hidden="1" customWidth="1"/>
    <col min="7347" max="7347" width="20.7109375" style="1" customWidth="1"/>
    <col min="7348" max="7348" width="4.85546875" style="1" customWidth="1"/>
    <col min="7349" max="7349" width="0" style="1" hidden="1" customWidth="1"/>
    <col min="7350" max="7350" width="24.7109375" style="1" customWidth="1"/>
    <col min="7351" max="7351" width="12.28515625" style="1" customWidth="1"/>
    <col min="7352" max="7352" width="0" style="1" hidden="1" customWidth="1"/>
    <col min="7353" max="7353" width="3.42578125" style="1" customWidth="1"/>
    <col min="7354" max="7354" width="0" style="1" hidden="1" customWidth="1"/>
    <col min="7355" max="7355" width="17.7109375" style="1" customWidth="1"/>
    <col min="7356" max="7356" width="3.42578125" style="1" customWidth="1"/>
    <col min="7357" max="7357" width="0" style="1" hidden="1" customWidth="1"/>
    <col min="7358" max="7358" width="23.7109375" style="1" customWidth="1"/>
    <col min="7359" max="7359" width="10" style="1" customWidth="1"/>
    <col min="7360" max="7360" width="0" style="1" hidden="1" customWidth="1"/>
    <col min="7361" max="7362" width="14.7109375" style="1" customWidth="1"/>
    <col min="7363" max="7363" width="12.85546875" style="1" customWidth="1"/>
    <col min="7364" max="7364" width="3.28515625" style="1" customWidth="1"/>
    <col min="7365" max="7365" width="30.28515625" style="1" customWidth="1"/>
    <col min="7366" max="7366" width="5" style="1" customWidth="1"/>
    <col min="7367" max="7367" width="0" style="1" hidden="1" customWidth="1"/>
    <col min="7368" max="7368" width="14.28515625" style="1" customWidth="1"/>
    <col min="7369" max="7369" width="5.7109375" style="1" customWidth="1"/>
    <col min="7370" max="7370" width="0" style="1" hidden="1" customWidth="1"/>
    <col min="7371" max="7371" width="17.28515625" style="1" customWidth="1"/>
    <col min="7372" max="7372" width="12.7109375" style="1" customWidth="1"/>
    <col min="7373" max="7373" width="0" style="1" hidden="1" customWidth="1"/>
    <col min="7374" max="7374" width="5.28515625" style="1" customWidth="1"/>
    <col min="7375" max="7375" width="0" style="1" hidden="1" customWidth="1"/>
    <col min="7376" max="7376" width="17" style="1" customWidth="1"/>
    <col min="7377" max="7377" width="6.28515625" style="1" customWidth="1"/>
    <col min="7378" max="7378" width="0" style="1" hidden="1" customWidth="1"/>
    <col min="7379" max="7379" width="14.28515625" style="1" customWidth="1"/>
    <col min="7380" max="7380" width="7.5703125" style="1" customWidth="1"/>
    <col min="7381" max="7381" width="0" style="1" hidden="1" customWidth="1"/>
    <col min="7382" max="7383" width="14.28515625" style="1" customWidth="1"/>
    <col min="7384" max="7384" width="20.85546875" style="1" customWidth="1"/>
    <col min="7385" max="7385" width="14.42578125" style="1" customWidth="1"/>
    <col min="7386" max="7386" width="15" style="1" customWidth="1"/>
    <col min="7387" max="7387" width="2.7109375" style="1" customWidth="1"/>
    <col min="7388" max="7388" width="11.7109375" style="1" customWidth="1"/>
    <col min="7389" max="7389" width="11.5703125" style="1" customWidth="1"/>
    <col min="7390" max="7390" width="2.28515625" style="1" customWidth="1"/>
    <col min="7391" max="7391" width="41" style="1" customWidth="1"/>
    <col min="7392" max="7392" width="14.28515625" style="1" customWidth="1"/>
    <col min="7393" max="7394" width="11.5703125" style="1" customWidth="1"/>
    <col min="7395" max="7395" width="21.85546875" style="1" customWidth="1"/>
    <col min="7396" max="7587" width="11.42578125" style="1"/>
    <col min="7588" max="7588" width="21.85546875" style="1" customWidth="1"/>
    <col min="7589" max="7589" width="13.85546875" style="1" customWidth="1"/>
    <col min="7590" max="7590" width="38.7109375" style="1" customWidth="1"/>
    <col min="7591" max="7591" width="3" style="1" bestFit="1" customWidth="1"/>
    <col min="7592" max="7592" width="32.28515625" style="1" customWidth="1"/>
    <col min="7593" max="7593" width="46.28515625" style="1" customWidth="1"/>
    <col min="7594" max="7594" width="19" style="1" customWidth="1"/>
    <col min="7595" max="7595" width="0" style="1" hidden="1" customWidth="1"/>
    <col min="7596" max="7596" width="17.7109375" style="1" customWidth="1"/>
    <col min="7597" max="7597" width="0" style="1" hidden="1" customWidth="1"/>
    <col min="7598" max="7598" width="22.28515625" style="1" customWidth="1"/>
    <col min="7599" max="7599" width="5.28515625" style="1" customWidth="1"/>
    <col min="7600" max="7600" width="36.28515625" style="1" customWidth="1"/>
    <col min="7601" max="7601" width="5.7109375" style="1" customWidth="1"/>
    <col min="7602" max="7602" width="0" style="1" hidden="1" customWidth="1"/>
    <col min="7603" max="7603" width="20.7109375" style="1" customWidth="1"/>
    <col min="7604" max="7604" width="4.85546875" style="1" customWidth="1"/>
    <col min="7605" max="7605" width="0" style="1" hidden="1" customWidth="1"/>
    <col min="7606" max="7606" width="24.7109375" style="1" customWidth="1"/>
    <col min="7607" max="7607" width="12.28515625" style="1" customWidth="1"/>
    <col min="7608" max="7608" width="0" style="1" hidden="1" customWidth="1"/>
    <col min="7609" max="7609" width="3.42578125" style="1" customWidth="1"/>
    <col min="7610" max="7610" width="0" style="1" hidden="1" customWidth="1"/>
    <col min="7611" max="7611" width="17.7109375" style="1" customWidth="1"/>
    <col min="7612" max="7612" width="3.42578125" style="1" customWidth="1"/>
    <col min="7613" max="7613" width="0" style="1" hidden="1" customWidth="1"/>
    <col min="7614" max="7614" width="23.7109375" style="1" customWidth="1"/>
    <col min="7615" max="7615" width="10" style="1" customWidth="1"/>
    <col min="7616" max="7616" width="0" style="1" hidden="1" customWidth="1"/>
    <col min="7617" max="7618" width="14.7109375" style="1" customWidth="1"/>
    <col min="7619" max="7619" width="12.85546875" style="1" customWidth="1"/>
    <col min="7620" max="7620" width="3.28515625" style="1" customWidth="1"/>
    <col min="7621" max="7621" width="30.28515625" style="1" customWidth="1"/>
    <col min="7622" max="7622" width="5" style="1" customWidth="1"/>
    <col min="7623" max="7623" width="0" style="1" hidden="1" customWidth="1"/>
    <col min="7624" max="7624" width="14.28515625" style="1" customWidth="1"/>
    <col min="7625" max="7625" width="5.7109375" style="1" customWidth="1"/>
    <col min="7626" max="7626" width="0" style="1" hidden="1" customWidth="1"/>
    <col min="7627" max="7627" width="17.28515625" style="1" customWidth="1"/>
    <col min="7628" max="7628" width="12.7109375" style="1" customWidth="1"/>
    <col min="7629" max="7629" width="0" style="1" hidden="1" customWidth="1"/>
    <col min="7630" max="7630" width="5.28515625" style="1" customWidth="1"/>
    <col min="7631" max="7631" width="0" style="1" hidden="1" customWidth="1"/>
    <col min="7632" max="7632" width="17" style="1" customWidth="1"/>
    <col min="7633" max="7633" width="6.28515625" style="1" customWidth="1"/>
    <col min="7634" max="7634" width="0" style="1" hidden="1" customWidth="1"/>
    <col min="7635" max="7635" width="14.28515625" style="1" customWidth="1"/>
    <col min="7636" max="7636" width="7.5703125" style="1" customWidth="1"/>
    <col min="7637" max="7637" width="0" style="1" hidden="1" customWidth="1"/>
    <col min="7638" max="7639" width="14.28515625" style="1" customWidth="1"/>
    <col min="7640" max="7640" width="20.85546875" style="1" customWidth="1"/>
    <col min="7641" max="7641" width="14.42578125" style="1" customWidth="1"/>
    <col min="7642" max="7642" width="15" style="1" customWidth="1"/>
    <col min="7643" max="7643" width="2.7109375" style="1" customWidth="1"/>
    <col min="7644" max="7644" width="11.7109375" style="1" customWidth="1"/>
    <col min="7645" max="7645" width="11.5703125" style="1" customWidth="1"/>
    <col min="7646" max="7646" width="2.28515625" style="1" customWidth="1"/>
    <col min="7647" max="7647" width="41" style="1" customWidth="1"/>
    <col min="7648" max="7648" width="14.28515625" style="1" customWidth="1"/>
    <col min="7649" max="7650" width="11.5703125" style="1" customWidth="1"/>
    <col min="7651" max="7651" width="21.85546875" style="1" customWidth="1"/>
    <col min="7652" max="7843" width="11.42578125" style="1"/>
    <col min="7844" max="7844" width="21.85546875" style="1" customWidth="1"/>
    <col min="7845" max="7845" width="13.85546875" style="1" customWidth="1"/>
    <col min="7846" max="7846" width="38.7109375" style="1" customWidth="1"/>
    <col min="7847" max="7847" width="3" style="1" bestFit="1" customWidth="1"/>
    <col min="7848" max="7848" width="32.28515625" style="1" customWidth="1"/>
    <col min="7849" max="7849" width="46.28515625" style="1" customWidth="1"/>
    <col min="7850" max="7850" width="19" style="1" customWidth="1"/>
    <col min="7851" max="7851" width="0" style="1" hidden="1" customWidth="1"/>
    <col min="7852" max="7852" width="17.7109375" style="1" customWidth="1"/>
    <col min="7853" max="7853" width="0" style="1" hidden="1" customWidth="1"/>
    <col min="7854" max="7854" width="22.28515625" style="1" customWidth="1"/>
    <col min="7855" max="7855" width="5.28515625" style="1" customWidth="1"/>
    <col min="7856" max="7856" width="36.28515625" style="1" customWidth="1"/>
    <col min="7857" max="7857" width="5.7109375" style="1" customWidth="1"/>
    <col min="7858" max="7858" width="0" style="1" hidden="1" customWidth="1"/>
    <col min="7859" max="7859" width="20.7109375" style="1" customWidth="1"/>
    <col min="7860" max="7860" width="4.85546875" style="1" customWidth="1"/>
    <col min="7861" max="7861" width="0" style="1" hidden="1" customWidth="1"/>
    <col min="7862" max="7862" width="24.7109375" style="1" customWidth="1"/>
    <col min="7863" max="7863" width="12.28515625" style="1" customWidth="1"/>
    <col min="7864" max="7864" width="0" style="1" hidden="1" customWidth="1"/>
    <col min="7865" max="7865" width="3.42578125" style="1" customWidth="1"/>
    <col min="7866" max="7866" width="0" style="1" hidden="1" customWidth="1"/>
    <col min="7867" max="7867" width="17.7109375" style="1" customWidth="1"/>
    <col min="7868" max="7868" width="3.42578125" style="1" customWidth="1"/>
    <col min="7869" max="7869" width="0" style="1" hidden="1" customWidth="1"/>
    <col min="7870" max="7870" width="23.7109375" style="1" customWidth="1"/>
    <col min="7871" max="7871" width="10" style="1" customWidth="1"/>
    <col min="7872" max="7872" width="0" style="1" hidden="1" customWidth="1"/>
    <col min="7873" max="7874" width="14.7109375" style="1" customWidth="1"/>
    <col min="7875" max="7875" width="12.85546875" style="1" customWidth="1"/>
    <col min="7876" max="7876" width="3.28515625" style="1" customWidth="1"/>
    <col min="7877" max="7877" width="30.28515625" style="1" customWidth="1"/>
    <col min="7878" max="7878" width="5" style="1" customWidth="1"/>
    <col min="7879" max="7879" width="0" style="1" hidden="1" customWidth="1"/>
    <col min="7880" max="7880" width="14.28515625" style="1" customWidth="1"/>
    <col min="7881" max="7881" width="5.7109375" style="1" customWidth="1"/>
    <col min="7882" max="7882" width="0" style="1" hidden="1" customWidth="1"/>
    <col min="7883" max="7883" width="17.28515625" style="1" customWidth="1"/>
    <col min="7884" max="7884" width="12.7109375" style="1" customWidth="1"/>
    <col min="7885" max="7885" width="0" style="1" hidden="1" customWidth="1"/>
    <col min="7886" max="7886" width="5.28515625" style="1" customWidth="1"/>
    <col min="7887" max="7887" width="0" style="1" hidden="1" customWidth="1"/>
    <col min="7888" max="7888" width="17" style="1" customWidth="1"/>
    <col min="7889" max="7889" width="6.28515625" style="1" customWidth="1"/>
    <col min="7890" max="7890" width="0" style="1" hidden="1" customWidth="1"/>
    <col min="7891" max="7891" width="14.28515625" style="1" customWidth="1"/>
    <col min="7892" max="7892" width="7.5703125" style="1" customWidth="1"/>
    <col min="7893" max="7893" width="0" style="1" hidden="1" customWidth="1"/>
    <col min="7894" max="7895" width="14.28515625" style="1" customWidth="1"/>
    <col min="7896" max="7896" width="20.85546875" style="1" customWidth="1"/>
    <col min="7897" max="7897" width="14.42578125" style="1" customWidth="1"/>
    <col min="7898" max="7898" width="15" style="1" customWidth="1"/>
    <col min="7899" max="7899" width="2.7109375" style="1" customWidth="1"/>
    <col min="7900" max="7900" width="11.7109375" style="1" customWidth="1"/>
    <col min="7901" max="7901" width="11.5703125" style="1" customWidth="1"/>
    <col min="7902" max="7902" width="2.28515625" style="1" customWidth="1"/>
    <col min="7903" max="7903" width="41" style="1" customWidth="1"/>
    <col min="7904" max="7904" width="14.28515625" style="1" customWidth="1"/>
    <col min="7905" max="7906" width="11.5703125" style="1" customWidth="1"/>
    <col min="7907" max="7907" width="21.85546875" style="1" customWidth="1"/>
    <col min="7908" max="8099" width="11.42578125" style="1"/>
    <col min="8100" max="8100" width="21.85546875" style="1" customWidth="1"/>
    <col min="8101" max="8101" width="13.85546875" style="1" customWidth="1"/>
    <col min="8102" max="8102" width="38.7109375" style="1" customWidth="1"/>
    <col min="8103" max="8103" width="3" style="1" bestFit="1" customWidth="1"/>
    <col min="8104" max="8104" width="32.28515625" style="1" customWidth="1"/>
    <col min="8105" max="8105" width="46.28515625" style="1" customWidth="1"/>
    <col min="8106" max="8106" width="19" style="1" customWidth="1"/>
    <col min="8107" max="8107" width="0" style="1" hidden="1" customWidth="1"/>
    <col min="8108" max="8108" width="17.7109375" style="1" customWidth="1"/>
    <col min="8109" max="8109" width="0" style="1" hidden="1" customWidth="1"/>
    <col min="8110" max="8110" width="22.28515625" style="1" customWidth="1"/>
    <col min="8111" max="8111" width="5.28515625" style="1" customWidth="1"/>
    <col min="8112" max="8112" width="36.28515625" style="1" customWidth="1"/>
    <col min="8113" max="8113" width="5.7109375" style="1" customWidth="1"/>
    <col min="8114" max="8114" width="0" style="1" hidden="1" customWidth="1"/>
    <col min="8115" max="8115" width="20.7109375" style="1" customWidth="1"/>
    <col min="8116" max="8116" width="4.85546875" style="1" customWidth="1"/>
    <col min="8117" max="8117" width="0" style="1" hidden="1" customWidth="1"/>
    <col min="8118" max="8118" width="24.7109375" style="1" customWidth="1"/>
    <col min="8119" max="8119" width="12.28515625" style="1" customWidth="1"/>
    <col min="8120" max="8120" width="0" style="1" hidden="1" customWidth="1"/>
    <col min="8121" max="8121" width="3.42578125" style="1" customWidth="1"/>
    <col min="8122" max="8122" width="0" style="1" hidden="1" customWidth="1"/>
    <col min="8123" max="8123" width="17.7109375" style="1" customWidth="1"/>
    <col min="8124" max="8124" width="3.42578125" style="1" customWidth="1"/>
    <col min="8125" max="8125" width="0" style="1" hidden="1" customWidth="1"/>
    <col min="8126" max="8126" width="23.7109375" style="1" customWidth="1"/>
    <col min="8127" max="8127" width="10" style="1" customWidth="1"/>
    <col min="8128" max="8128" width="0" style="1" hidden="1" customWidth="1"/>
    <col min="8129" max="8130" width="14.7109375" style="1" customWidth="1"/>
    <col min="8131" max="8131" width="12.85546875" style="1" customWidth="1"/>
    <col min="8132" max="8132" width="3.28515625" style="1" customWidth="1"/>
    <col min="8133" max="8133" width="30.28515625" style="1" customWidth="1"/>
    <col min="8134" max="8134" width="5" style="1" customWidth="1"/>
    <col min="8135" max="8135" width="0" style="1" hidden="1" customWidth="1"/>
    <col min="8136" max="8136" width="14.28515625" style="1" customWidth="1"/>
    <col min="8137" max="8137" width="5.7109375" style="1" customWidth="1"/>
    <col min="8138" max="8138" width="0" style="1" hidden="1" customWidth="1"/>
    <col min="8139" max="8139" width="17.28515625" style="1" customWidth="1"/>
    <col min="8140" max="8140" width="12.7109375" style="1" customWidth="1"/>
    <col min="8141" max="8141" width="0" style="1" hidden="1" customWidth="1"/>
    <col min="8142" max="8142" width="5.28515625" style="1" customWidth="1"/>
    <col min="8143" max="8143" width="0" style="1" hidden="1" customWidth="1"/>
    <col min="8144" max="8144" width="17" style="1" customWidth="1"/>
    <col min="8145" max="8145" width="6.28515625" style="1" customWidth="1"/>
    <col min="8146" max="8146" width="0" style="1" hidden="1" customWidth="1"/>
    <col min="8147" max="8147" width="14.28515625" style="1" customWidth="1"/>
    <col min="8148" max="8148" width="7.5703125" style="1" customWidth="1"/>
    <col min="8149" max="8149" width="0" style="1" hidden="1" customWidth="1"/>
    <col min="8150" max="8151" width="14.28515625" style="1" customWidth="1"/>
    <col min="8152" max="8152" width="20.85546875" style="1" customWidth="1"/>
    <col min="8153" max="8153" width="14.42578125" style="1" customWidth="1"/>
    <col min="8154" max="8154" width="15" style="1" customWidth="1"/>
    <col min="8155" max="8155" width="2.7109375" style="1" customWidth="1"/>
    <col min="8156" max="8156" width="11.7109375" style="1" customWidth="1"/>
    <col min="8157" max="8157" width="11.5703125" style="1" customWidth="1"/>
    <col min="8158" max="8158" width="2.28515625" style="1" customWidth="1"/>
    <col min="8159" max="8159" width="41" style="1" customWidth="1"/>
    <col min="8160" max="8160" width="14.28515625" style="1" customWidth="1"/>
    <col min="8161" max="8162" width="11.5703125" style="1" customWidth="1"/>
    <col min="8163" max="8163" width="21.85546875" style="1" customWidth="1"/>
    <col min="8164" max="8355" width="11.42578125" style="1"/>
    <col min="8356" max="8356" width="21.85546875" style="1" customWidth="1"/>
    <col min="8357" max="8357" width="13.85546875" style="1" customWidth="1"/>
    <col min="8358" max="8358" width="38.7109375" style="1" customWidth="1"/>
    <col min="8359" max="8359" width="3" style="1" bestFit="1" customWidth="1"/>
    <col min="8360" max="8360" width="32.28515625" style="1" customWidth="1"/>
    <col min="8361" max="8361" width="46.28515625" style="1" customWidth="1"/>
    <col min="8362" max="8362" width="19" style="1" customWidth="1"/>
    <col min="8363" max="8363" width="0" style="1" hidden="1" customWidth="1"/>
    <col min="8364" max="8364" width="17.7109375" style="1" customWidth="1"/>
    <col min="8365" max="8365" width="0" style="1" hidden="1" customWidth="1"/>
    <col min="8366" max="8366" width="22.28515625" style="1" customWidth="1"/>
    <col min="8367" max="8367" width="5.28515625" style="1" customWidth="1"/>
    <col min="8368" max="8368" width="36.28515625" style="1" customWidth="1"/>
    <col min="8369" max="8369" width="5.7109375" style="1" customWidth="1"/>
    <col min="8370" max="8370" width="0" style="1" hidden="1" customWidth="1"/>
    <col min="8371" max="8371" width="20.7109375" style="1" customWidth="1"/>
    <col min="8372" max="8372" width="4.85546875" style="1" customWidth="1"/>
    <col min="8373" max="8373" width="0" style="1" hidden="1" customWidth="1"/>
    <col min="8374" max="8374" width="24.7109375" style="1" customWidth="1"/>
    <col min="8375" max="8375" width="12.28515625" style="1" customWidth="1"/>
    <col min="8376" max="8376" width="0" style="1" hidden="1" customWidth="1"/>
    <col min="8377" max="8377" width="3.42578125" style="1" customWidth="1"/>
    <col min="8378" max="8378" width="0" style="1" hidden="1" customWidth="1"/>
    <col min="8379" max="8379" width="17.7109375" style="1" customWidth="1"/>
    <col min="8380" max="8380" width="3.42578125" style="1" customWidth="1"/>
    <col min="8381" max="8381" width="0" style="1" hidden="1" customWidth="1"/>
    <col min="8382" max="8382" width="23.7109375" style="1" customWidth="1"/>
    <col min="8383" max="8383" width="10" style="1" customWidth="1"/>
    <col min="8384" max="8384" width="0" style="1" hidden="1" customWidth="1"/>
    <col min="8385" max="8386" width="14.7109375" style="1" customWidth="1"/>
    <col min="8387" max="8387" width="12.85546875" style="1" customWidth="1"/>
    <col min="8388" max="8388" width="3.28515625" style="1" customWidth="1"/>
    <col min="8389" max="8389" width="30.28515625" style="1" customWidth="1"/>
    <col min="8390" max="8390" width="5" style="1" customWidth="1"/>
    <col min="8391" max="8391" width="0" style="1" hidden="1" customWidth="1"/>
    <col min="8392" max="8392" width="14.28515625" style="1" customWidth="1"/>
    <col min="8393" max="8393" width="5.7109375" style="1" customWidth="1"/>
    <col min="8394" max="8394" width="0" style="1" hidden="1" customWidth="1"/>
    <col min="8395" max="8395" width="17.28515625" style="1" customWidth="1"/>
    <col min="8396" max="8396" width="12.7109375" style="1" customWidth="1"/>
    <col min="8397" max="8397" width="0" style="1" hidden="1" customWidth="1"/>
    <col min="8398" max="8398" width="5.28515625" style="1" customWidth="1"/>
    <col min="8399" max="8399" width="0" style="1" hidden="1" customWidth="1"/>
    <col min="8400" max="8400" width="17" style="1" customWidth="1"/>
    <col min="8401" max="8401" width="6.28515625" style="1" customWidth="1"/>
    <col min="8402" max="8402" width="0" style="1" hidden="1" customWidth="1"/>
    <col min="8403" max="8403" width="14.28515625" style="1" customWidth="1"/>
    <col min="8404" max="8404" width="7.5703125" style="1" customWidth="1"/>
    <col min="8405" max="8405" width="0" style="1" hidden="1" customWidth="1"/>
    <col min="8406" max="8407" width="14.28515625" style="1" customWidth="1"/>
    <col min="8408" max="8408" width="20.85546875" style="1" customWidth="1"/>
    <col min="8409" max="8409" width="14.42578125" style="1" customWidth="1"/>
    <col min="8410" max="8410" width="15" style="1" customWidth="1"/>
    <col min="8411" max="8411" width="2.7109375" style="1" customWidth="1"/>
    <col min="8412" max="8412" width="11.7109375" style="1" customWidth="1"/>
    <col min="8413" max="8413" width="11.5703125" style="1" customWidth="1"/>
    <col min="8414" max="8414" width="2.28515625" style="1" customWidth="1"/>
    <col min="8415" max="8415" width="41" style="1" customWidth="1"/>
    <col min="8416" max="8416" width="14.28515625" style="1" customWidth="1"/>
    <col min="8417" max="8418" width="11.5703125" style="1" customWidth="1"/>
    <col min="8419" max="8419" width="21.85546875" style="1" customWidth="1"/>
    <col min="8420" max="8611" width="11.42578125" style="1"/>
    <col min="8612" max="8612" width="21.85546875" style="1" customWidth="1"/>
    <col min="8613" max="8613" width="13.85546875" style="1" customWidth="1"/>
    <col min="8614" max="8614" width="38.7109375" style="1" customWidth="1"/>
    <col min="8615" max="8615" width="3" style="1" bestFit="1" customWidth="1"/>
    <col min="8616" max="8616" width="32.28515625" style="1" customWidth="1"/>
    <col min="8617" max="8617" width="46.28515625" style="1" customWidth="1"/>
    <col min="8618" max="8618" width="19" style="1" customWidth="1"/>
    <col min="8619" max="8619" width="0" style="1" hidden="1" customWidth="1"/>
    <col min="8620" max="8620" width="17.7109375" style="1" customWidth="1"/>
    <col min="8621" max="8621" width="0" style="1" hidden="1" customWidth="1"/>
    <col min="8622" max="8622" width="22.28515625" style="1" customWidth="1"/>
    <col min="8623" max="8623" width="5.28515625" style="1" customWidth="1"/>
    <col min="8624" max="8624" width="36.28515625" style="1" customWidth="1"/>
    <col min="8625" max="8625" width="5.7109375" style="1" customWidth="1"/>
    <col min="8626" max="8626" width="0" style="1" hidden="1" customWidth="1"/>
    <col min="8627" max="8627" width="20.7109375" style="1" customWidth="1"/>
    <col min="8628" max="8628" width="4.85546875" style="1" customWidth="1"/>
    <col min="8629" max="8629" width="0" style="1" hidden="1" customWidth="1"/>
    <col min="8630" max="8630" width="24.7109375" style="1" customWidth="1"/>
    <col min="8631" max="8631" width="12.28515625" style="1" customWidth="1"/>
    <col min="8632" max="8632" width="0" style="1" hidden="1" customWidth="1"/>
    <col min="8633" max="8633" width="3.42578125" style="1" customWidth="1"/>
    <col min="8634" max="8634" width="0" style="1" hidden="1" customWidth="1"/>
    <col min="8635" max="8635" width="17.7109375" style="1" customWidth="1"/>
    <col min="8636" max="8636" width="3.42578125" style="1" customWidth="1"/>
    <col min="8637" max="8637" width="0" style="1" hidden="1" customWidth="1"/>
    <col min="8638" max="8638" width="23.7109375" style="1" customWidth="1"/>
    <col min="8639" max="8639" width="10" style="1" customWidth="1"/>
    <col min="8640" max="8640" width="0" style="1" hidden="1" customWidth="1"/>
    <col min="8641" max="8642" width="14.7109375" style="1" customWidth="1"/>
    <col min="8643" max="8643" width="12.85546875" style="1" customWidth="1"/>
    <col min="8644" max="8644" width="3.28515625" style="1" customWidth="1"/>
    <col min="8645" max="8645" width="30.28515625" style="1" customWidth="1"/>
    <col min="8646" max="8646" width="5" style="1" customWidth="1"/>
    <col min="8647" max="8647" width="0" style="1" hidden="1" customWidth="1"/>
    <col min="8648" max="8648" width="14.28515625" style="1" customWidth="1"/>
    <col min="8649" max="8649" width="5.7109375" style="1" customWidth="1"/>
    <col min="8650" max="8650" width="0" style="1" hidden="1" customWidth="1"/>
    <col min="8651" max="8651" width="17.28515625" style="1" customWidth="1"/>
    <col min="8652" max="8652" width="12.7109375" style="1" customWidth="1"/>
    <col min="8653" max="8653" width="0" style="1" hidden="1" customWidth="1"/>
    <col min="8654" max="8654" width="5.28515625" style="1" customWidth="1"/>
    <col min="8655" max="8655" width="0" style="1" hidden="1" customWidth="1"/>
    <col min="8656" max="8656" width="17" style="1" customWidth="1"/>
    <col min="8657" max="8657" width="6.28515625" style="1" customWidth="1"/>
    <col min="8658" max="8658" width="0" style="1" hidden="1" customWidth="1"/>
    <col min="8659" max="8659" width="14.28515625" style="1" customWidth="1"/>
    <col min="8660" max="8660" width="7.5703125" style="1" customWidth="1"/>
    <col min="8661" max="8661" width="0" style="1" hidden="1" customWidth="1"/>
    <col min="8662" max="8663" width="14.28515625" style="1" customWidth="1"/>
    <col min="8664" max="8664" width="20.85546875" style="1" customWidth="1"/>
    <col min="8665" max="8665" width="14.42578125" style="1" customWidth="1"/>
    <col min="8666" max="8666" width="15" style="1" customWidth="1"/>
    <col min="8667" max="8667" width="2.7109375" style="1" customWidth="1"/>
    <col min="8668" max="8668" width="11.7109375" style="1" customWidth="1"/>
    <col min="8669" max="8669" width="11.5703125" style="1" customWidth="1"/>
    <col min="8670" max="8670" width="2.28515625" style="1" customWidth="1"/>
    <col min="8671" max="8671" width="41" style="1" customWidth="1"/>
    <col min="8672" max="8672" width="14.28515625" style="1" customWidth="1"/>
    <col min="8673" max="8674" width="11.5703125" style="1" customWidth="1"/>
    <col min="8675" max="8675" width="21.85546875" style="1" customWidth="1"/>
    <col min="8676" max="8867" width="11.42578125" style="1"/>
    <col min="8868" max="8868" width="21.85546875" style="1" customWidth="1"/>
    <col min="8869" max="8869" width="13.85546875" style="1" customWidth="1"/>
    <col min="8870" max="8870" width="38.7109375" style="1" customWidth="1"/>
    <col min="8871" max="8871" width="3" style="1" bestFit="1" customWidth="1"/>
    <col min="8872" max="8872" width="32.28515625" style="1" customWidth="1"/>
    <col min="8873" max="8873" width="46.28515625" style="1" customWidth="1"/>
    <col min="8874" max="8874" width="19" style="1" customWidth="1"/>
    <col min="8875" max="8875" width="0" style="1" hidden="1" customWidth="1"/>
    <col min="8876" max="8876" width="17.7109375" style="1" customWidth="1"/>
    <col min="8877" max="8877" width="0" style="1" hidden="1" customWidth="1"/>
    <col min="8878" max="8878" width="22.28515625" style="1" customWidth="1"/>
    <col min="8879" max="8879" width="5.28515625" style="1" customWidth="1"/>
    <col min="8880" max="8880" width="36.28515625" style="1" customWidth="1"/>
    <col min="8881" max="8881" width="5.7109375" style="1" customWidth="1"/>
    <col min="8882" max="8882" width="0" style="1" hidden="1" customWidth="1"/>
    <col min="8883" max="8883" width="20.7109375" style="1" customWidth="1"/>
    <col min="8884" max="8884" width="4.85546875" style="1" customWidth="1"/>
    <col min="8885" max="8885" width="0" style="1" hidden="1" customWidth="1"/>
    <col min="8886" max="8886" width="24.7109375" style="1" customWidth="1"/>
    <col min="8887" max="8887" width="12.28515625" style="1" customWidth="1"/>
    <col min="8888" max="8888" width="0" style="1" hidden="1" customWidth="1"/>
    <col min="8889" max="8889" width="3.42578125" style="1" customWidth="1"/>
    <col min="8890" max="8890" width="0" style="1" hidden="1" customWidth="1"/>
    <col min="8891" max="8891" width="17.7109375" style="1" customWidth="1"/>
    <col min="8892" max="8892" width="3.42578125" style="1" customWidth="1"/>
    <col min="8893" max="8893" width="0" style="1" hidden="1" customWidth="1"/>
    <col min="8894" max="8894" width="23.7109375" style="1" customWidth="1"/>
    <col min="8895" max="8895" width="10" style="1" customWidth="1"/>
    <col min="8896" max="8896" width="0" style="1" hidden="1" customWidth="1"/>
    <col min="8897" max="8898" width="14.7109375" style="1" customWidth="1"/>
    <col min="8899" max="8899" width="12.85546875" style="1" customWidth="1"/>
    <col min="8900" max="8900" width="3.28515625" style="1" customWidth="1"/>
    <col min="8901" max="8901" width="30.28515625" style="1" customWidth="1"/>
    <col min="8902" max="8902" width="5" style="1" customWidth="1"/>
    <col min="8903" max="8903" width="0" style="1" hidden="1" customWidth="1"/>
    <col min="8904" max="8904" width="14.28515625" style="1" customWidth="1"/>
    <col min="8905" max="8905" width="5.7109375" style="1" customWidth="1"/>
    <col min="8906" max="8906" width="0" style="1" hidden="1" customWidth="1"/>
    <col min="8907" max="8907" width="17.28515625" style="1" customWidth="1"/>
    <col min="8908" max="8908" width="12.7109375" style="1" customWidth="1"/>
    <col min="8909" max="8909" width="0" style="1" hidden="1" customWidth="1"/>
    <col min="8910" max="8910" width="5.28515625" style="1" customWidth="1"/>
    <col min="8911" max="8911" width="0" style="1" hidden="1" customWidth="1"/>
    <col min="8912" max="8912" width="17" style="1" customWidth="1"/>
    <col min="8913" max="8913" width="6.28515625" style="1" customWidth="1"/>
    <col min="8914" max="8914" width="0" style="1" hidden="1" customWidth="1"/>
    <col min="8915" max="8915" width="14.28515625" style="1" customWidth="1"/>
    <col min="8916" max="8916" width="7.5703125" style="1" customWidth="1"/>
    <col min="8917" max="8917" width="0" style="1" hidden="1" customWidth="1"/>
    <col min="8918" max="8919" width="14.28515625" style="1" customWidth="1"/>
    <col min="8920" max="8920" width="20.85546875" style="1" customWidth="1"/>
    <col min="8921" max="8921" width="14.42578125" style="1" customWidth="1"/>
    <col min="8922" max="8922" width="15" style="1" customWidth="1"/>
    <col min="8923" max="8923" width="2.7109375" style="1" customWidth="1"/>
    <col min="8924" max="8924" width="11.7109375" style="1" customWidth="1"/>
    <col min="8925" max="8925" width="11.5703125" style="1" customWidth="1"/>
    <col min="8926" max="8926" width="2.28515625" style="1" customWidth="1"/>
    <col min="8927" max="8927" width="41" style="1" customWidth="1"/>
    <col min="8928" max="8928" width="14.28515625" style="1" customWidth="1"/>
    <col min="8929" max="8930" width="11.5703125" style="1" customWidth="1"/>
    <col min="8931" max="8931" width="21.85546875" style="1" customWidth="1"/>
    <col min="8932" max="9123" width="11.42578125" style="1"/>
    <col min="9124" max="9124" width="21.85546875" style="1" customWidth="1"/>
    <col min="9125" max="9125" width="13.85546875" style="1" customWidth="1"/>
    <col min="9126" max="9126" width="38.7109375" style="1" customWidth="1"/>
    <col min="9127" max="9127" width="3" style="1" bestFit="1" customWidth="1"/>
    <col min="9128" max="9128" width="32.28515625" style="1" customWidth="1"/>
    <col min="9129" max="9129" width="46.28515625" style="1" customWidth="1"/>
    <col min="9130" max="9130" width="19" style="1" customWidth="1"/>
    <col min="9131" max="9131" width="0" style="1" hidden="1" customWidth="1"/>
    <col min="9132" max="9132" width="17.7109375" style="1" customWidth="1"/>
    <col min="9133" max="9133" width="0" style="1" hidden="1" customWidth="1"/>
    <col min="9134" max="9134" width="22.28515625" style="1" customWidth="1"/>
    <col min="9135" max="9135" width="5.28515625" style="1" customWidth="1"/>
    <col min="9136" max="9136" width="36.28515625" style="1" customWidth="1"/>
    <col min="9137" max="9137" width="5.7109375" style="1" customWidth="1"/>
    <col min="9138" max="9138" width="0" style="1" hidden="1" customWidth="1"/>
    <col min="9139" max="9139" width="20.7109375" style="1" customWidth="1"/>
    <col min="9140" max="9140" width="4.85546875" style="1" customWidth="1"/>
    <col min="9141" max="9141" width="0" style="1" hidden="1" customWidth="1"/>
    <col min="9142" max="9142" width="24.7109375" style="1" customWidth="1"/>
    <col min="9143" max="9143" width="12.28515625" style="1" customWidth="1"/>
    <col min="9144" max="9144" width="0" style="1" hidden="1" customWidth="1"/>
    <col min="9145" max="9145" width="3.42578125" style="1" customWidth="1"/>
    <col min="9146" max="9146" width="0" style="1" hidden="1" customWidth="1"/>
    <col min="9147" max="9147" width="17.7109375" style="1" customWidth="1"/>
    <col min="9148" max="9148" width="3.42578125" style="1" customWidth="1"/>
    <col min="9149" max="9149" width="0" style="1" hidden="1" customWidth="1"/>
    <col min="9150" max="9150" width="23.7109375" style="1" customWidth="1"/>
    <col min="9151" max="9151" width="10" style="1" customWidth="1"/>
    <col min="9152" max="9152" width="0" style="1" hidden="1" customWidth="1"/>
    <col min="9153" max="9154" width="14.7109375" style="1" customWidth="1"/>
    <col min="9155" max="9155" width="12.85546875" style="1" customWidth="1"/>
    <col min="9156" max="9156" width="3.28515625" style="1" customWidth="1"/>
    <col min="9157" max="9157" width="30.28515625" style="1" customWidth="1"/>
    <col min="9158" max="9158" width="5" style="1" customWidth="1"/>
    <col min="9159" max="9159" width="0" style="1" hidden="1" customWidth="1"/>
    <col min="9160" max="9160" width="14.28515625" style="1" customWidth="1"/>
    <col min="9161" max="9161" width="5.7109375" style="1" customWidth="1"/>
    <col min="9162" max="9162" width="0" style="1" hidden="1" customWidth="1"/>
    <col min="9163" max="9163" width="17.28515625" style="1" customWidth="1"/>
    <col min="9164" max="9164" width="12.7109375" style="1" customWidth="1"/>
    <col min="9165" max="9165" width="0" style="1" hidden="1" customWidth="1"/>
    <col min="9166" max="9166" width="5.28515625" style="1" customWidth="1"/>
    <col min="9167" max="9167" width="0" style="1" hidden="1" customWidth="1"/>
    <col min="9168" max="9168" width="17" style="1" customWidth="1"/>
    <col min="9169" max="9169" width="6.28515625" style="1" customWidth="1"/>
    <col min="9170" max="9170" width="0" style="1" hidden="1" customWidth="1"/>
    <col min="9171" max="9171" width="14.28515625" style="1" customWidth="1"/>
    <col min="9172" max="9172" width="7.5703125" style="1" customWidth="1"/>
    <col min="9173" max="9173" width="0" style="1" hidden="1" customWidth="1"/>
    <col min="9174" max="9175" width="14.28515625" style="1" customWidth="1"/>
    <col min="9176" max="9176" width="20.85546875" style="1" customWidth="1"/>
    <col min="9177" max="9177" width="14.42578125" style="1" customWidth="1"/>
    <col min="9178" max="9178" width="15" style="1" customWidth="1"/>
    <col min="9179" max="9179" width="2.7109375" style="1" customWidth="1"/>
    <col min="9180" max="9180" width="11.7109375" style="1" customWidth="1"/>
    <col min="9181" max="9181" width="11.5703125" style="1" customWidth="1"/>
    <col min="9182" max="9182" width="2.28515625" style="1" customWidth="1"/>
    <col min="9183" max="9183" width="41" style="1" customWidth="1"/>
    <col min="9184" max="9184" width="14.28515625" style="1" customWidth="1"/>
    <col min="9185" max="9186" width="11.5703125" style="1" customWidth="1"/>
    <col min="9187" max="9187" width="21.85546875" style="1" customWidth="1"/>
    <col min="9188" max="9379" width="11.42578125" style="1"/>
    <col min="9380" max="9380" width="21.85546875" style="1" customWidth="1"/>
    <col min="9381" max="9381" width="13.85546875" style="1" customWidth="1"/>
    <col min="9382" max="9382" width="38.7109375" style="1" customWidth="1"/>
    <col min="9383" max="9383" width="3" style="1" bestFit="1" customWidth="1"/>
    <col min="9384" max="9384" width="32.28515625" style="1" customWidth="1"/>
    <col min="9385" max="9385" width="46.28515625" style="1" customWidth="1"/>
    <col min="9386" max="9386" width="19" style="1" customWidth="1"/>
    <col min="9387" max="9387" width="0" style="1" hidden="1" customWidth="1"/>
    <col min="9388" max="9388" width="17.7109375" style="1" customWidth="1"/>
    <col min="9389" max="9389" width="0" style="1" hidden="1" customWidth="1"/>
    <col min="9390" max="9390" width="22.28515625" style="1" customWidth="1"/>
    <col min="9391" max="9391" width="5.28515625" style="1" customWidth="1"/>
    <col min="9392" max="9392" width="36.28515625" style="1" customWidth="1"/>
    <col min="9393" max="9393" width="5.7109375" style="1" customWidth="1"/>
    <col min="9394" max="9394" width="0" style="1" hidden="1" customWidth="1"/>
    <col min="9395" max="9395" width="20.7109375" style="1" customWidth="1"/>
    <col min="9396" max="9396" width="4.85546875" style="1" customWidth="1"/>
    <col min="9397" max="9397" width="0" style="1" hidden="1" customWidth="1"/>
    <col min="9398" max="9398" width="24.7109375" style="1" customWidth="1"/>
    <col min="9399" max="9399" width="12.28515625" style="1" customWidth="1"/>
    <col min="9400" max="9400" width="0" style="1" hidden="1" customWidth="1"/>
    <col min="9401" max="9401" width="3.42578125" style="1" customWidth="1"/>
    <col min="9402" max="9402" width="0" style="1" hidden="1" customWidth="1"/>
    <col min="9403" max="9403" width="17.7109375" style="1" customWidth="1"/>
    <col min="9404" max="9404" width="3.42578125" style="1" customWidth="1"/>
    <col min="9405" max="9405" width="0" style="1" hidden="1" customWidth="1"/>
    <col min="9406" max="9406" width="23.7109375" style="1" customWidth="1"/>
    <col min="9407" max="9407" width="10" style="1" customWidth="1"/>
    <col min="9408" max="9408" width="0" style="1" hidden="1" customWidth="1"/>
    <col min="9409" max="9410" width="14.7109375" style="1" customWidth="1"/>
    <col min="9411" max="9411" width="12.85546875" style="1" customWidth="1"/>
    <col min="9412" max="9412" width="3.28515625" style="1" customWidth="1"/>
    <col min="9413" max="9413" width="30.28515625" style="1" customWidth="1"/>
    <col min="9414" max="9414" width="5" style="1" customWidth="1"/>
    <col min="9415" max="9415" width="0" style="1" hidden="1" customWidth="1"/>
    <col min="9416" max="9416" width="14.28515625" style="1" customWidth="1"/>
    <col min="9417" max="9417" width="5.7109375" style="1" customWidth="1"/>
    <col min="9418" max="9418" width="0" style="1" hidden="1" customWidth="1"/>
    <col min="9419" max="9419" width="17.28515625" style="1" customWidth="1"/>
    <col min="9420" max="9420" width="12.7109375" style="1" customWidth="1"/>
    <col min="9421" max="9421" width="0" style="1" hidden="1" customWidth="1"/>
    <col min="9422" max="9422" width="5.28515625" style="1" customWidth="1"/>
    <col min="9423" max="9423" width="0" style="1" hidden="1" customWidth="1"/>
    <col min="9424" max="9424" width="17" style="1" customWidth="1"/>
    <col min="9425" max="9425" width="6.28515625" style="1" customWidth="1"/>
    <col min="9426" max="9426" width="0" style="1" hidden="1" customWidth="1"/>
    <col min="9427" max="9427" width="14.28515625" style="1" customWidth="1"/>
    <col min="9428" max="9428" width="7.5703125" style="1" customWidth="1"/>
    <col min="9429" max="9429" width="0" style="1" hidden="1" customWidth="1"/>
    <col min="9430" max="9431" width="14.28515625" style="1" customWidth="1"/>
    <col min="9432" max="9432" width="20.85546875" style="1" customWidth="1"/>
    <col min="9433" max="9433" width="14.42578125" style="1" customWidth="1"/>
    <col min="9434" max="9434" width="15" style="1" customWidth="1"/>
    <col min="9435" max="9435" width="2.7109375" style="1" customWidth="1"/>
    <col min="9436" max="9436" width="11.7109375" style="1" customWidth="1"/>
    <col min="9437" max="9437" width="11.5703125" style="1" customWidth="1"/>
    <col min="9438" max="9438" width="2.28515625" style="1" customWidth="1"/>
    <col min="9439" max="9439" width="41" style="1" customWidth="1"/>
    <col min="9440" max="9440" width="14.28515625" style="1" customWidth="1"/>
    <col min="9441" max="9442" width="11.5703125" style="1" customWidth="1"/>
    <col min="9443" max="9443" width="21.85546875" style="1" customWidth="1"/>
    <col min="9444" max="9635" width="11.42578125" style="1"/>
    <col min="9636" max="9636" width="21.85546875" style="1" customWidth="1"/>
    <col min="9637" max="9637" width="13.85546875" style="1" customWidth="1"/>
    <col min="9638" max="9638" width="38.7109375" style="1" customWidth="1"/>
    <col min="9639" max="9639" width="3" style="1" bestFit="1" customWidth="1"/>
    <col min="9640" max="9640" width="32.28515625" style="1" customWidth="1"/>
    <col min="9641" max="9641" width="46.28515625" style="1" customWidth="1"/>
    <col min="9642" max="9642" width="19" style="1" customWidth="1"/>
    <col min="9643" max="9643" width="0" style="1" hidden="1" customWidth="1"/>
    <col min="9644" max="9644" width="17.7109375" style="1" customWidth="1"/>
    <col min="9645" max="9645" width="0" style="1" hidden="1" customWidth="1"/>
    <col min="9646" max="9646" width="22.28515625" style="1" customWidth="1"/>
    <col min="9647" max="9647" width="5.28515625" style="1" customWidth="1"/>
    <col min="9648" max="9648" width="36.28515625" style="1" customWidth="1"/>
    <col min="9649" max="9649" width="5.7109375" style="1" customWidth="1"/>
    <col min="9650" max="9650" width="0" style="1" hidden="1" customWidth="1"/>
    <col min="9651" max="9651" width="20.7109375" style="1" customWidth="1"/>
    <col min="9652" max="9652" width="4.85546875" style="1" customWidth="1"/>
    <col min="9653" max="9653" width="0" style="1" hidden="1" customWidth="1"/>
    <col min="9654" max="9654" width="24.7109375" style="1" customWidth="1"/>
    <col min="9655" max="9655" width="12.28515625" style="1" customWidth="1"/>
    <col min="9656" max="9656" width="0" style="1" hidden="1" customWidth="1"/>
    <col min="9657" max="9657" width="3.42578125" style="1" customWidth="1"/>
    <col min="9658" max="9658" width="0" style="1" hidden="1" customWidth="1"/>
    <col min="9659" max="9659" width="17.7109375" style="1" customWidth="1"/>
    <col min="9660" max="9660" width="3.42578125" style="1" customWidth="1"/>
    <col min="9661" max="9661" width="0" style="1" hidden="1" customWidth="1"/>
    <col min="9662" max="9662" width="23.7109375" style="1" customWidth="1"/>
    <col min="9663" max="9663" width="10" style="1" customWidth="1"/>
    <col min="9664" max="9664" width="0" style="1" hidden="1" customWidth="1"/>
    <col min="9665" max="9666" width="14.7109375" style="1" customWidth="1"/>
    <col min="9667" max="9667" width="12.85546875" style="1" customWidth="1"/>
    <col min="9668" max="9668" width="3.28515625" style="1" customWidth="1"/>
    <col min="9669" max="9669" width="30.28515625" style="1" customWidth="1"/>
    <col min="9670" max="9670" width="5" style="1" customWidth="1"/>
    <col min="9671" max="9671" width="0" style="1" hidden="1" customWidth="1"/>
    <col min="9672" max="9672" width="14.28515625" style="1" customWidth="1"/>
    <col min="9673" max="9673" width="5.7109375" style="1" customWidth="1"/>
    <col min="9674" max="9674" width="0" style="1" hidden="1" customWidth="1"/>
    <col min="9675" max="9675" width="17.28515625" style="1" customWidth="1"/>
    <col min="9676" max="9676" width="12.7109375" style="1" customWidth="1"/>
    <col min="9677" max="9677" width="0" style="1" hidden="1" customWidth="1"/>
    <col min="9678" max="9678" width="5.28515625" style="1" customWidth="1"/>
    <col min="9679" max="9679" width="0" style="1" hidden="1" customWidth="1"/>
    <col min="9680" max="9680" width="17" style="1" customWidth="1"/>
    <col min="9681" max="9681" width="6.28515625" style="1" customWidth="1"/>
    <col min="9682" max="9682" width="0" style="1" hidden="1" customWidth="1"/>
    <col min="9683" max="9683" width="14.28515625" style="1" customWidth="1"/>
    <col min="9684" max="9684" width="7.5703125" style="1" customWidth="1"/>
    <col min="9685" max="9685" width="0" style="1" hidden="1" customWidth="1"/>
    <col min="9686" max="9687" width="14.28515625" style="1" customWidth="1"/>
    <col min="9688" max="9688" width="20.85546875" style="1" customWidth="1"/>
    <col min="9689" max="9689" width="14.42578125" style="1" customWidth="1"/>
    <col min="9690" max="9690" width="15" style="1" customWidth="1"/>
    <col min="9691" max="9691" width="2.7109375" style="1" customWidth="1"/>
    <col min="9692" max="9692" width="11.7109375" style="1" customWidth="1"/>
    <col min="9693" max="9693" width="11.5703125" style="1" customWidth="1"/>
    <col min="9694" max="9694" width="2.28515625" style="1" customWidth="1"/>
    <col min="9695" max="9695" width="41" style="1" customWidth="1"/>
    <col min="9696" max="9696" width="14.28515625" style="1" customWidth="1"/>
    <col min="9697" max="9698" width="11.5703125" style="1" customWidth="1"/>
    <col min="9699" max="9699" width="21.85546875" style="1" customWidth="1"/>
    <col min="9700" max="9891" width="11.42578125" style="1"/>
    <col min="9892" max="9892" width="21.85546875" style="1" customWidth="1"/>
    <col min="9893" max="9893" width="13.85546875" style="1" customWidth="1"/>
    <col min="9894" max="9894" width="38.7109375" style="1" customWidth="1"/>
    <col min="9895" max="9895" width="3" style="1" bestFit="1" customWidth="1"/>
    <col min="9896" max="9896" width="32.28515625" style="1" customWidth="1"/>
    <col min="9897" max="9897" width="46.28515625" style="1" customWidth="1"/>
    <col min="9898" max="9898" width="19" style="1" customWidth="1"/>
    <col min="9899" max="9899" width="0" style="1" hidden="1" customWidth="1"/>
    <col min="9900" max="9900" width="17.7109375" style="1" customWidth="1"/>
    <col min="9901" max="9901" width="0" style="1" hidden="1" customWidth="1"/>
    <col min="9902" max="9902" width="22.28515625" style="1" customWidth="1"/>
    <col min="9903" max="9903" width="5.28515625" style="1" customWidth="1"/>
    <col min="9904" max="9904" width="36.28515625" style="1" customWidth="1"/>
    <col min="9905" max="9905" width="5.7109375" style="1" customWidth="1"/>
    <col min="9906" max="9906" width="0" style="1" hidden="1" customWidth="1"/>
    <col min="9907" max="9907" width="20.7109375" style="1" customWidth="1"/>
    <col min="9908" max="9908" width="4.85546875" style="1" customWidth="1"/>
    <col min="9909" max="9909" width="0" style="1" hidden="1" customWidth="1"/>
    <col min="9910" max="9910" width="24.7109375" style="1" customWidth="1"/>
    <col min="9911" max="9911" width="12.28515625" style="1" customWidth="1"/>
    <col min="9912" max="9912" width="0" style="1" hidden="1" customWidth="1"/>
    <col min="9913" max="9913" width="3.42578125" style="1" customWidth="1"/>
    <col min="9914" max="9914" width="0" style="1" hidden="1" customWidth="1"/>
    <col min="9915" max="9915" width="17.7109375" style="1" customWidth="1"/>
    <col min="9916" max="9916" width="3.42578125" style="1" customWidth="1"/>
    <col min="9917" max="9917" width="0" style="1" hidden="1" customWidth="1"/>
    <col min="9918" max="9918" width="23.7109375" style="1" customWidth="1"/>
    <col min="9919" max="9919" width="10" style="1" customWidth="1"/>
    <col min="9920" max="9920" width="0" style="1" hidden="1" customWidth="1"/>
    <col min="9921" max="9922" width="14.7109375" style="1" customWidth="1"/>
    <col min="9923" max="9923" width="12.85546875" style="1" customWidth="1"/>
    <col min="9924" max="9924" width="3.28515625" style="1" customWidth="1"/>
    <col min="9925" max="9925" width="30.28515625" style="1" customWidth="1"/>
    <col min="9926" max="9926" width="5" style="1" customWidth="1"/>
    <col min="9927" max="9927" width="0" style="1" hidden="1" customWidth="1"/>
    <col min="9928" max="9928" width="14.28515625" style="1" customWidth="1"/>
    <col min="9929" max="9929" width="5.7109375" style="1" customWidth="1"/>
    <col min="9930" max="9930" width="0" style="1" hidden="1" customWidth="1"/>
    <col min="9931" max="9931" width="17.28515625" style="1" customWidth="1"/>
    <col min="9932" max="9932" width="12.7109375" style="1" customWidth="1"/>
    <col min="9933" max="9933" width="0" style="1" hidden="1" customWidth="1"/>
    <col min="9934" max="9934" width="5.28515625" style="1" customWidth="1"/>
    <col min="9935" max="9935" width="0" style="1" hidden="1" customWidth="1"/>
    <col min="9936" max="9936" width="17" style="1" customWidth="1"/>
    <col min="9937" max="9937" width="6.28515625" style="1" customWidth="1"/>
    <col min="9938" max="9938" width="0" style="1" hidden="1" customWidth="1"/>
    <col min="9939" max="9939" width="14.28515625" style="1" customWidth="1"/>
    <col min="9940" max="9940" width="7.5703125" style="1" customWidth="1"/>
    <col min="9941" max="9941" width="0" style="1" hidden="1" customWidth="1"/>
    <col min="9942" max="9943" width="14.28515625" style="1" customWidth="1"/>
    <col min="9944" max="9944" width="20.85546875" style="1" customWidth="1"/>
    <col min="9945" max="9945" width="14.42578125" style="1" customWidth="1"/>
    <col min="9946" max="9946" width="15" style="1" customWidth="1"/>
    <col min="9947" max="9947" width="2.7109375" style="1" customWidth="1"/>
    <col min="9948" max="9948" width="11.7109375" style="1" customWidth="1"/>
    <col min="9949" max="9949" width="11.5703125" style="1" customWidth="1"/>
    <col min="9950" max="9950" width="2.28515625" style="1" customWidth="1"/>
    <col min="9951" max="9951" width="41" style="1" customWidth="1"/>
    <col min="9952" max="9952" width="14.28515625" style="1" customWidth="1"/>
    <col min="9953" max="9954" width="11.5703125" style="1" customWidth="1"/>
    <col min="9955" max="9955" width="21.85546875" style="1" customWidth="1"/>
    <col min="9956" max="10147" width="11.42578125" style="1"/>
    <col min="10148" max="10148" width="21.85546875" style="1" customWidth="1"/>
    <col min="10149" max="10149" width="13.85546875" style="1" customWidth="1"/>
    <col min="10150" max="10150" width="38.7109375" style="1" customWidth="1"/>
    <col min="10151" max="10151" width="3" style="1" bestFit="1" customWidth="1"/>
    <col min="10152" max="10152" width="32.28515625" style="1" customWidth="1"/>
    <col min="10153" max="10153" width="46.28515625" style="1" customWidth="1"/>
    <col min="10154" max="10154" width="19" style="1" customWidth="1"/>
    <col min="10155" max="10155" width="0" style="1" hidden="1" customWidth="1"/>
    <col min="10156" max="10156" width="17.7109375" style="1" customWidth="1"/>
    <col min="10157" max="10157" width="0" style="1" hidden="1" customWidth="1"/>
    <col min="10158" max="10158" width="22.28515625" style="1" customWidth="1"/>
    <col min="10159" max="10159" width="5.28515625" style="1" customWidth="1"/>
    <col min="10160" max="10160" width="36.28515625" style="1" customWidth="1"/>
    <col min="10161" max="10161" width="5.7109375" style="1" customWidth="1"/>
    <col min="10162" max="10162" width="0" style="1" hidden="1" customWidth="1"/>
    <col min="10163" max="10163" width="20.7109375" style="1" customWidth="1"/>
    <col min="10164" max="10164" width="4.85546875" style="1" customWidth="1"/>
    <col min="10165" max="10165" width="0" style="1" hidden="1" customWidth="1"/>
    <col min="10166" max="10166" width="24.7109375" style="1" customWidth="1"/>
    <col min="10167" max="10167" width="12.28515625" style="1" customWidth="1"/>
    <col min="10168" max="10168" width="0" style="1" hidden="1" customWidth="1"/>
    <col min="10169" max="10169" width="3.42578125" style="1" customWidth="1"/>
    <col min="10170" max="10170" width="0" style="1" hidden="1" customWidth="1"/>
    <col min="10171" max="10171" width="17.7109375" style="1" customWidth="1"/>
    <col min="10172" max="10172" width="3.42578125" style="1" customWidth="1"/>
    <col min="10173" max="10173" width="0" style="1" hidden="1" customWidth="1"/>
    <col min="10174" max="10174" width="23.7109375" style="1" customWidth="1"/>
    <col min="10175" max="10175" width="10" style="1" customWidth="1"/>
    <col min="10176" max="10176" width="0" style="1" hidden="1" customWidth="1"/>
    <col min="10177" max="10178" width="14.7109375" style="1" customWidth="1"/>
    <col min="10179" max="10179" width="12.85546875" style="1" customWidth="1"/>
    <col min="10180" max="10180" width="3.28515625" style="1" customWidth="1"/>
    <col min="10181" max="10181" width="30.28515625" style="1" customWidth="1"/>
    <col min="10182" max="10182" width="5" style="1" customWidth="1"/>
    <col min="10183" max="10183" width="0" style="1" hidden="1" customWidth="1"/>
    <col min="10184" max="10184" width="14.28515625" style="1" customWidth="1"/>
    <col min="10185" max="10185" width="5.7109375" style="1" customWidth="1"/>
    <col min="10186" max="10186" width="0" style="1" hidden="1" customWidth="1"/>
    <col min="10187" max="10187" width="17.28515625" style="1" customWidth="1"/>
    <col min="10188" max="10188" width="12.7109375" style="1" customWidth="1"/>
    <col min="10189" max="10189" width="0" style="1" hidden="1" customWidth="1"/>
    <col min="10190" max="10190" width="5.28515625" style="1" customWidth="1"/>
    <col min="10191" max="10191" width="0" style="1" hidden="1" customWidth="1"/>
    <col min="10192" max="10192" width="17" style="1" customWidth="1"/>
    <col min="10193" max="10193" width="6.28515625" style="1" customWidth="1"/>
    <col min="10194" max="10194" width="0" style="1" hidden="1" customWidth="1"/>
    <col min="10195" max="10195" width="14.28515625" style="1" customWidth="1"/>
    <col min="10196" max="10196" width="7.5703125" style="1" customWidth="1"/>
    <col min="10197" max="10197" width="0" style="1" hidden="1" customWidth="1"/>
    <col min="10198" max="10199" width="14.28515625" style="1" customWidth="1"/>
    <col min="10200" max="10200" width="20.85546875" style="1" customWidth="1"/>
    <col min="10201" max="10201" width="14.42578125" style="1" customWidth="1"/>
    <col min="10202" max="10202" width="15" style="1" customWidth="1"/>
    <col min="10203" max="10203" width="2.7109375" style="1" customWidth="1"/>
    <col min="10204" max="10204" width="11.7109375" style="1" customWidth="1"/>
    <col min="10205" max="10205" width="11.5703125" style="1" customWidth="1"/>
    <col min="10206" max="10206" width="2.28515625" style="1" customWidth="1"/>
    <col min="10207" max="10207" width="41" style="1" customWidth="1"/>
    <col min="10208" max="10208" width="14.28515625" style="1" customWidth="1"/>
    <col min="10209" max="10210" width="11.5703125" style="1" customWidth="1"/>
    <col min="10211" max="10211" width="21.85546875" style="1" customWidth="1"/>
    <col min="10212" max="10403" width="11.42578125" style="1"/>
    <col min="10404" max="10404" width="21.85546875" style="1" customWidth="1"/>
    <col min="10405" max="10405" width="13.85546875" style="1" customWidth="1"/>
    <col min="10406" max="10406" width="38.7109375" style="1" customWidth="1"/>
    <col min="10407" max="10407" width="3" style="1" bestFit="1" customWidth="1"/>
    <col min="10408" max="10408" width="32.28515625" style="1" customWidth="1"/>
    <col min="10409" max="10409" width="46.28515625" style="1" customWidth="1"/>
    <col min="10410" max="10410" width="19" style="1" customWidth="1"/>
    <col min="10411" max="10411" width="0" style="1" hidden="1" customWidth="1"/>
    <col min="10412" max="10412" width="17.7109375" style="1" customWidth="1"/>
    <col min="10413" max="10413" width="0" style="1" hidden="1" customWidth="1"/>
    <col min="10414" max="10414" width="22.28515625" style="1" customWidth="1"/>
    <col min="10415" max="10415" width="5.28515625" style="1" customWidth="1"/>
    <col min="10416" max="10416" width="36.28515625" style="1" customWidth="1"/>
    <col min="10417" max="10417" width="5.7109375" style="1" customWidth="1"/>
    <col min="10418" max="10418" width="0" style="1" hidden="1" customWidth="1"/>
    <col min="10419" max="10419" width="20.7109375" style="1" customWidth="1"/>
    <col min="10420" max="10420" width="4.85546875" style="1" customWidth="1"/>
    <col min="10421" max="10421" width="0" style="1" hidden="1" customWidth="1"/>
    <col min="10422" max="10422" width="24.7109375" style="1" customWidth="1"/>
    <col min="10423" max="10423" width="12.28515625" style="1" customWidth="1"/>
    <col min="10424" max="10424" width="0" style="1" hidden="1" customWidth="1"/>
    <col min="10425" max="10425" width="3.42578125" style="1" customWidth="1"/>
    <col min="10426" max="10426" width="0" style="1" hidden="1" customWidth="1"/>
    <col min="10427" max="10427" width="17.7109375" style="1" customWidth="1"/>
    <col min="10428" max="10428" width="3.42578125" style="1" customWidth="1"/>
    <col min="10429" max="10429" width="0" style="1" hidden="1" customWidth="1"/>
    <col min="10430" max="10430" width="23.7109375" style="1" customWidth="1"/>
    <col min="10431" max="10431" width="10" style="1" customWidth="1"/>
    <col min="10432" max="10432" width="0" style="1" hidden="1" customWidth="1"/>
    <col min="10433" max="10434" width="14.7109375" style="1" customWidth="1"/>
    <col min="10435" max="10435" width="12.85546875" style="1" customWidth="1"/>
    <col min="10436" max="10436" width="3.28515625" style="1" customWidth="1"/>
    <col min="10437" max="10437" width="30.28515625" style="1" customWidth="1"/>
    <col min="10438" max="10438" width="5" style="1" customWidth="1"/>
    <col min="10439" max="10439" width="0" style="1" hidden="1" customWidth="1"/>
    <col min="10440" max="10440" width="14.28515625" style="1" customWidth="1"/>
    <col min="10441" max="10441" width="5.7109375" style="1" customWidth="1"/>
    <col min="10442" max="10442" width="0" style="1" hidden="1" customWidth="1"/>
    <col min="10443" max="10443" width="17.28515625" style="1" customWidth="1"/>
    <col min="10444" max="10444" width="12.7109375" style="1" customWidth="1"/>
    <col min="10445" max="10445" width="0" style="1" hidden="1" customWidth="1"/>
    <col min="10446" max="10446" width="5.28515625" style="1" customWidth="1"/>
    <col min="10447" max="10447" width="0" style="1" hidden="1" customWidth="1"/>
    <col min="10448" max="10448" width="17" style="1" customWidth="1"/>
    <col min="10449" max="10449" width="6.28515625" style="1" customWidth="1"/>
    <col min="10450" max="10450" width="0" style="1" hidden="1" customWidth="1"/>
    <col min="10451" max="10451" width="14.28515625" style="1" customWidth="1"/>
    <col min="10452" max="10452" width="7.5703125" style="1" customWidth="1"/>
    <col min="10453" max="10453" width="0" style="1" hidden="1" customWidth="1"/>
    <col min="10454" max="10455" width="14.28515625" style="1" customWidth="1"/>
    <col min="10456" max="10456" width="20.85546875" style="1" customWidth="1"/>
    <col min="10457" max="10457" width="14.42578125" style="1" customWidth="1"/>
    <col min="10458" max="10458" width="15" style="1" customWidth="1"/>
    <col min="10459" max="10459" width="2.7109375" style="1" customWidth="1"/>
    <col min="10460" max="10460" width="11.7109375" style="1" customWidth="1"/>
    <col min="10461" max="10461" width="11.5703125" style="1" customWidth="1"/>
    <col min="10462" max="10462" width="2.28515625" style="1" customWidth="1"/>
    <col min="10463" max="10463" width="41" style="1" customWidth="1"/>
    <col min="10464" max="10464" width="14.28515625" style="1" customWidth="1"/>
    <col min="10465" max="10466" width="11.5703125" style="1" customWidth="1"/>
    <col min="10467" max="10467" width="21.85546875" style="1" customWidth="1"/>
    <col min="10468" max="10659" width="11.42578125" style="1"/>
    <col min="10660" max="10660" width="21.85546875" style="1" customWidth="1"/>
    <col min="10661" max="10661" width="13.85546875" style="1" customWidth="1"/>
    <col min="10662" max="10662" width="38.7109375" style="1" customWidth="1"/>
    <col min="10663" max="10663" width="3" style="1" bestFit="1" customWidth="1"/>
    <col min="10664" max="10664" width="32.28515625" style="1" customWidth="1"/>
    <col min="10665" max="10665" width="46.28515625" style="1" customWidth="1"/>
    <col min="10666" max="10666" width="19" style="1" customWidth="1"/>
    <col min="10667" max="10667" width="0" style="1" hidden="1" customWidth="1"/>
    <col min="10668" max="10668" width="17.7109375" style="1" customWidth="1"/>
    <col min="10669" max="10669" width="0" style="1" hidden="1" customWidth="1"/>
    <col min="10670" max="10670" width="22.28515625" style="1" customWidth="1"/>
    <col min="10671" max="10671" width="5.28515625" style="1" customWidth="1"/>
    <col min="10672" max="10672" width="36.28515625" style="1" customWidth="1"/>
    <col min="10673" max="10673" width="5.7109375" style="1" customWidth="1"/>
    <col min="10674" max="10674" width="0" style="1" hidden="1" customWidth="1"/>
    <col min="10675" max="10675" width="20.7109375" style="1" customWidth="1"/>
    <col min="10676" max="10676" width="4.85546875" style="1" customWidth="1"/>
    <col min="10677" max="10677" width="0" style="1" hidden="1" customWidth="1"/>
    <col min="10678" max="10678" width="24.7109375" style="1" customWidth="1"/>
    <col min="10679" max="10679" width="12.28515625" style="1" customWidth="1"/>
    <col min="10680" max="10680" width="0" style="1" hidden="1" customWidth="1"/>
    <col min="10681" max="10681" width="3.42578125" style="1" customWidth="1"/>
    <col min="10682" max="10682" width="0" style="1" hidden="1" customWidth="1"/>
    <col min="10683" max="10683" width="17.7109375" style="1" customWidth="1"/>
    <col min="10684" max="10684" width="3.42578125" style="1" customWidth="1"/>
    <col min="10685" max="10685" width="0" style="1" hidden="1" customWidth="1"/>
    <col min="10686" max="10686" width="23.7109375" style="1" customWidth="1"/>
    <col min="10687" max="10687" width="10" style="1" customWidth="1"/>
    <col min="10688" max="10688" width="0" style="1" hidden="1" customWidth="1"/>
    <col min="10689" max="10690" width="14.7109375" style="1" customWidth="1"/>
    <col min="10691" max="10691" width="12.85546875" style="1" customWidth="1"/>
    <col min="10692" max="10692" width="3.28515625" style="1" customWidth="1"/>
    <col min="10693" max="10693" width="30.28515625" style="1" customWidth="1"/>
    <col min="10694" max="10694" width="5" style="1" customWidth="1"/>
    <col min="10695" max="10695" width="0" style="1" hidden="1" customWidth="1"/>
    <col min="10696" max="10696" width="14.28515625" style="1" customWidth="1"/>
    <col min="10697" max="10697" width="5.7109375" style="1" customWidth="1"/>
    <col min="10698" max="10698" width="0" style="1" hidden="1" customWidth="1"/>
    <col min="10699" max="10699" width="17.28515625" style="1" customWidth="1"/>
    <col min="10700" max="10700" width="12.7109375" style="1" customWidth="1"/>
    <col min="10701" max="10701" width="0" style="1" hidden="1" customWidth="1"/>
    <col min="10702" max="10702" width="5.28515625" style="1" customWidth="1"/>
    <col min="10703" max="10703" width="0" style="1" hidden="1" customWidth="1"/>
    <col min="10704" max="10704" width="17" style="1" customWidth="1"/>
    <col min="10705" max="10705" width="6.28515625" style="1" customWidth="1"/>
    <col min="10706" max="10706" width="0" style="1" hidden="1" customWidth="1"/>
    <col min="10707" max="10707" width="14.28515625" style="1" customWidth="1"/>
    <col min="10708" max="10708" width="7.5703125" style="1" customWidth="1"/>
    <col min="10709" max="10709" width="0" style="1" hidden="1" customWidth="1"/>
    <col min="10710" max="10711" width="14.28515625" style="1" customWidth="1"/>
    <col min="10712" max="10712" width="20.85546875" style="1" customWidth="1"/>
    <col min="10713" max="10713" width="14.42578125" style="1" customWidth="1"/>
    <col min="10714" max="10714" width="15" style="1" customWidth="1"/>
    <col min="10715" max="10715" width="2.7109375" style="1" customWidth="1"/>
    <col min="10716" max="10716" width="11.7109375" style="1" customWidth="1"/>
    <col min="10717" max="10717" width="11.5703125" style="1" customWidth="1"/>
    <col min="10718" max="10718" width="2.28515625" style="1" customWidth="1"/>
    <col min="10719" max="10719" width="41" style="1" customWidth="1"/>
    <col min="10720" max="10720" width="14.28515625" style="1" customWidth="1"/>
    <col min="10721" max="10722" width="11.5703125" style="1" customWidth="1"/>
    <col min="10723" max="10723" width="21.85546875" style="1" customWidth="1"/>
    <col min="10724" max="10915" width="11.42578125" style="1"/>
    <col min="10916" max="10916" width="21.85546875" style="1" customWidth="1"/>
    <col min="10917" max="10917" width="13.85546875" style="1" customWidth="1"/>
    <col min="10918" max="10918" width="38.7109375" style="1" customWidth="1"/>
    <col min="10919" max="10919" width="3" style="1" bestFit="1" customWidth="1"/>
    <col min="10920" max="10920" width="32.28515625" style="1" customWidth="1"/>
    <col min="10921" max="10921" width="46.28515625" style="1" customWidth="1"/>
    <col min="10922" max="10922" width="19" style="1" customWidth="1"/>
    <col min="10923" max="10923" width="0" style="1" hidden="1" customWidth="1"/>
    <col min="10924" max="10924" width="17.7109375" style="1" customWidth="1"/>
    <col min="10925" max="10925" width="0" style="1" hidden="1" customWidth="1"/>
    <col min="10926" max="10926" width="22.28515625" style="1" customWidth="1"/>
    <col min="10927" max="10927" width="5.28515625" style="1" customWidth="1"/>
    <col min="10928" max="10928" width="36.28515625" style="1" customWidth="1"/>
    <col min="10929" max="10929" width="5.7109375" style="1" customWidth="1"/>
    <col min="10930" max="10930" width="0" style="1" hidden="1" customWidth="1"/>
    <col min="10931" max="10931" width="20.7109375" style="1" customWidth="1"/>
    <col min="10932" max="10932" width="4.85546875" style="1" customWidth="1"/>
    <col min="10933" max="10933" width="0" style="1" hidden="1" customWidth="1"/>
    <col min="10934" max="10934" width="24.7109375" style="1" customWidth="1"/>
    <col min="10935" max="10935" width="12.28515625" style="1" customWidth="1"/>
    <col min="10936" max="10936" width="0" style="1" hidden="1" customWidth="1"/>
    <col min="10937" max="10937" width="3.42578125" style="1" customWidth="1"/>
    <col min="10938" max="10938" width="0" style="1" hidden="1" customWidth="1"/>
    <col min="10939" max="10939" width="17.7109375" style="1" customWidth="1"/>
    <col min="10940" max="10940" width="3.42578125" style="1" customWidth="1"/>
    <col min="10941" max="10941" width="0" style="1" hidden="1" customWidth="1"/>
    <col min="10942" max="10942" width="23.7109375" style="1" customWidth="1"/>
    <col min="10943" max="10943" width="10" style="1" customWidth="1"/>
    <col min="10944" max="10944" width="0" style="1" hidden="1" customWidth="1"/>
    <col min="10945" max="10946" width="14.7109375" style="1" customWidth="1"/>
    <col min="10947" max="10947" width="12.85546875" style="1" customWidth="1"/>
    <col min="10948" max="10948" width="3.28515625" style="1" customWidth="1"/>
    <col min="10949" max="10949" width="30.28515625" style="1" customWidth="1"/>
    <col min="10950" max="10950" width="5" style="1" customWidth="1"/>
    <col min="10951" max="10951" width="0" style="1" hidden="1" customWidth="1"/>
    <col min="10952" max="10952" width="14.28515625" style="1" customWidth="1"/>
    <col min="10953" max="10953" width="5.7109375" style="1" customWidth="1"/>
    <col min="10954" max="10954" width="0" style="1" hidden="1" customWidth="1"/>
    <col min="10955" max="10955" width="17.28515625" style="1" customWidth="1"/>
    <col min="10956" max="10956" width="12.7109375" style="1" customWidth="1"/>
    <col min="10957" max="10957" width="0" style="1" hidden="1" customWidth="1"/>
    <col min="10958" max="10958" width="5.28515625" style="1" customWidth="1"/>
    <col min="10959" max="10959" width="0" style="1" hidden="1" customWidth="1"/>
    <col min="10960" max="10960" width="17" style="1" customWidth="1"/>
    <col min="10961" max="10961" width="6.28515625" style="1" customWidth="1"/>
    <col min="10962" max="10962" width="0" style="1" hidden="1" customWidth="1"/>
    <col min="10963" max="10963" width="14.28515625" style="1" customWidth="1"/>
    <col min="10964" max="10964" width="7.5703125" style="1" customWidth="1"/>
    <col min="10965" max="10965" width="0" style="1" hidden="1" customWidth="1"/>
    <col min="10966" max="10967" width="14.28515625" style="1" customWidth="1"/>
    <col min="10968" max="10968" width="20.85546875" style="1" customWidth="1"/>
    <col min="10969" max="10969" width="14.42578125" style="1" customWidth="1"/>
    <col min="10970" max="10970" width="15" style="1" customWidth="1"/>
    <col min="10971" max="10971" width="2.7109375" style="1" customWidth="1"/>
    <col min="10972" max="10972" width="11.7109375" style="1" customWidth="1"/>
    <col min="10973" max="10973" width="11.5703125" style="1" customWidth="1"/>
    <col min="10974" max="10974" width="2.28515625" style="1" customWidth="1"/>
    <col min="10975" max="10975" width="41" style="1" customWidth="1"/>
    <col min="10976" max="10976" width="14.28515625" style="1" customWidth="1"/>
    <col min="10977" max="10978" width="11.5703125" style="1" customWidth="1"/>
    <col min="10979" max="10979" width="21.85546875" style="1" customWidth="1"/>
    <col min="10980" max="11171" width="11.42578125" style="1"/>
    <col min="11172" max="11172" width="21.85546875" style="1" customWidth="1"/>
    <col min="11173" max="11173" width="13.85546875" style="1" customWidth="1"/>
    <col min="11174" max="11174" width="38.7109375" style="1" customWidth="1"/>
    <col min="11175" max="11175" width="3" style="1" bestFit="1" customWidth="1"/>
    <col min="11176" max="11176" width="32.28515625" style="1" customWidth="1"/>
    <col min="11177" max="11177" width="46.28515625" style="1" customWidth="1"/>
    <col min="11178" max="11178" width="19" style="1" customWidth="1"/>
    <col min="11179" max="11179" width="0" style="1" hidden="1" customWidth="1"/>
    <col min="11180" max="11180" width="17.7109375" style="1" customWidth="1"/>
    <col min="11181" max="11181" width="0" style="1" hidden="1" customWidth="1"/>
    <col min="11182" max="11182" width="22.28515625" style="1" customWidth="1"/>
    <col min="11183" max="11183" width="5.28515625" style="1" customWidth="1"/>
    <col min="11184" max="11184" width="36.28515625" style="1" customWidth="1"/>
    <col min="11185" max="11185" width="5.7109375" style="1" customWidth="1"/>
    <col min="11186" max="11186" width="0" style="1" hidden="1" customWidth="1"/>
    <col min="11187" max="11187" width="20.7109375" style="1" customWidth="1"/>
    <col min="11188" max="11188" width="4.85546875" style="1" customWidth="1"/>
    <col min="11189" max="11189" width="0" style="1" hidden="1" customWidth="1"/>
    <col min="11190" max="11190" width="24.7109375" style="1" customWidth="1"/>
    <col min="11191" max="11191" width="12.28515625" style="1" customWidth="1"/>
    <col min="11192" max="11192" width="0" style="1" hidden="1" customWidth="1"/>
    <col min="11193" max="11193" width="3.42578125" style="1" customWidth="1"/>
    <col min="11194" max="11194" width="0" style="1" hidden="1" customWidth="1"/>
    <col min="11195" max="11195" width="17.7109375" style="1" customWidth="1"/>
    <col min="11196" max="11196" width="3.42578125" style="1" customWidth="1"/>
    <col min="11197" max="11197" width="0" style="1" hidden="1" customWidth="1"/>
    <col min="11198" max="11198" width="23.7109375" style="1" customWidth="1"/>
    <col min="11199" max="11199" width="10" style="1" customWidth="1"/>
    <col min="11200" max="11200" width="0" style="1" hidden="1" customWidth="1"/>
    <col min="11201" max="11202" width="14.7109375" style="1" customWidth="1"/>
    <col min="11203" max="11203" width="12.85546875" style="1" customWidth="1"/>
    <col min="11204" max="11204" width="3.28515625" style="1" customWidth="1"/>
    <col min="11205" max="11205" width="30.28515625" style="1" customWidth="1"/>
    <col min="11206" max="11206" width="5" style="1" customWidth="1"/>
    <col min="11207" max="11207" width="0" style="1" hidden="1" customWidth="1"/>
    <col min="11208" max="11208" width="14.28515625" style="1" customWidth="1"/>
    <col min="11209" max="11209" width="5.7109375" style="1" customWidth="1"/>
    <col min="11210" max="11210" width="0" style="1" hidden="1" customWidth="1"/>
    <col min="11211" max="11211" width="17.28515625" style="1" customWidth="1"/>
    <col min="11212" max="11212" width="12.7109375" style="1" customWidth="1"/>
    <col min="11213" max="11213" width="0" style="1" hidden="1" customWidth="1"/>
    <col min="11214" max="11214" width="5.28515625" style="1" customWidth="1"/>
    <col min="11215" max="11215" width="0" style="1" hidden="1" customWidth="1"/>
    <col min="11216" max="11216" width="17" style="1" customWidth="1"/>
    <col min="11217" max="11217" width="6.28515625" style="1" customWidth="1"/>
    <col min="11218" max="11218" width="0" style="1" hidden="1" customWidth="1"/>
    <col min="11219" max="11219" width="14.28515625" style="1" customWidth="1"/>
    <col min="11220" max="11220" width="7.5703125" style="1" customWidth="1"/>
    <col min="11221" max="11221" width="0" style="1" hidden="1" customWidth="1"/>
    <col min="11222" max="11223" width="14.28515625" style="1" customWidth="1"/>
    <col min="11224" max="11224" width="20.85546875" style="1" customWidth="1"/>
    <col min="11225" max="11225" width="14.42578125" style="1" customWidth="1"/>
    <col min="11226" max="11226" width="15" style="1" customWidth="1"/>
    <col min="11227" max="11227" width="2.7109375" style="1" customWidth="1"/>
    <col min="11228" max="11228" width="11.7109375" style="1" customWidth="1"/>
    <col min="11229" max="11229" width="11.5703125" style="1" customWidth="1"/>
    <col min="11230" max="11230" width="2.28515625" style="1" customWidth="1"/>
    <col min="11231" max="11231" width="41" style="1" customWidth="1"/>
    <col min="11232" max="11232" width="14.28515625" style="1" customWidth="1"/>
    <col min="11233" max="11234" width="11.5703125" style="1" customWidth="1"/>
    <col min="11235" max="11235" width="21.85546875" style="1" customWidth="1"/>
    <col min="11236" max="11427" width="11.42578125" style="1"/>
    <col min="11428" max="11428" width="21.85546875" style="1" customWidth="1"/>
    <col min="11429" max="11429" width="13.85546875" style="1" customWidth="1"/>
    <col min="11430" max="11430" width="38.7109375" style="1" customWidth="1"/>
    <col min="11431" max="11431" width="3" style="1" bestFit="1" customWidth="1"/>
    <col min="11432" max="11432" width="32.28515625" style="1" customWidth="1"/>
    <col min="11433" max="11433" width="46.28515625" style="1" customWidth="1"/>
    <col min="11434" max="11434" width="19" style="1" customWidth="1"/>
    <col min="11435" max="11435" width="0" style="1" hidden="1" customWidth="1"/>
    <col min="11436" max="11436" width="17.7109375" style="1" customWidth="1"/>
    <col min="11437" max="11437" width="0" style="1" hidden="1" customWidth="1"/>
    <col min="11438" max="11438" width="22.28515625" style="1" customWidth="1"/>
    <col min="11439" max="11439" width="5.28515625" style="1" customWidth="1"/>
    <col min="11440" max="11440" width="36.28515625" style="1" customWidth="1"/>
    <col min="11441" max="11441" width="5.7109375" style="1" customWidth="1"/>
    <col min="11442" max="11442" width="0" style="1" hidden="1" customWidth="1"/>
    <col min="11443" max="11443" width="20.7109375" style="1" customWidth="1"/>
    <col min="11444" max="11444" width="4.85546875" style="1" customWidth="1"/>
    <col min="11445" max="11445" width="0" style="1" hidden="1" customWidth="1"/>
    <col min="11446" max="11446" width="24.7109375" style="1" customWidth="1"/>
    <col min="11447" max="11447" width="12.28515625" style="1" customWidth="1"/>
    <col min="11448" max="11448" width="0" style="1" hidden="1" customWidth="1"/>
    <col min="11449" max="11449" width="3.42578125" style="1" customWidth="1"/>
    <col min="11450" max="11450" width="0" style="1" hidden="1" customWidth="1"/>
    <col min="11451" max="11451" width="17.7109375" style="1" customWidth="1"/>
    <col min="11452" max="11452" width="3.42578125" style="1" customWidth="1"/>
    <col min="11453" max="11453" width="0" style="1" hidden="1" customWidth="1"/>
    <col min="11454" max="11454" width="23.7109375" style="1" customWidth="1"/>
    <col min="11455" max="11455" width="10" style="1" customWidth="1"/>
    <col min="11456" max="11456" width="0" style="1" hidden="1" customWidth="1"/>
    <col min="11457" max="11458" width="14.7109375" style="1" customWidth="1"/>
    <col min="11459" max="11459" width="12.85546875" style="1" customWidth="1"/>
    <col min="11460" max="11460" width="3.28515625" style="1" customWidth="1"/>
    <col min="11461" max="11461" width="30.28515625" style="1" customWidth="1"/>
    <col min="11462" max="11462" width="5" style="1" customWidth="1"/>
    <col min="11463" max="11463" width="0" style="1" hidden="1" customWidth="1"/>
    <col min="11464" max="11464" width="14.28515625" style="1" customWidth="1"/>
    <col min="11465" max="11465" width="5.7109375" style="1" customWidth="1"/>
    <col min="11466" max="11466" width="0" style="1" hidden="1" customWidth="1"/>
    <col min="11467" max="11467" width="17.28515625" style="1" customWidth="1"/>
    <col min="11468" max="11468" width="12.7109375" style="1" customWidth="1"/>
    <col min="11469" max="11469" width="0" style="1" hidden="1" customWidth="1"/>
    <col min="11470" max="11470" width="5.28515625" style="1" customWidth="1"/>
    <col min="11471" max="11471" width="0" style="1" hidden="1" customWidth="1"/>
    <col min="11472" max="11472" width="17" style="1" customWidth="1"/>
    <col min="11473" max="11473" width="6.28515625" style="1" customWidth="1"/>
    <col min="11474" max="11474" width="0" style="1" hidden="1" customWidth="1"/>
    <col min="11475" max="11475" width="14.28515625" style="1" customWidth="1"/>
    <col min="11476" max="11476" width="7.5703125" style="1" customWidth="1"/>
    <col min="11477" max="11477" width="0" style="1" hidden="1" customWidth="1"/>
    <col min="11478" max="11479" width="14.28515625" style="1" customWidth="1"/>
    <col min="11480" max="11480" width="20.85546875" style="1" customWidth="1"/>
    <col min="11481" max="11481" width="14.42578125" style="1" customWidth="1"/>
    <col min="11482" max="11482" width="15" style="1" customWidth="1"/>
    <col min="11483" max="11483" width="2.7109375" style="1" customWidth="1"/>
    <col min="11484" max="11484" width="11.7109375" style="1" customWidth="1"/>
    <col min="11485" max="11485" width="11.5703125" style="1" customWidth="1"/>
    <col min="11486" max="11486" width="2.28515625" style="1" customWidth="1"/>
    <col min="11487" max="11487" width="41" style="1" customWidth="1"/>
    <col min="11488" max="11488" width="14.28515625" style="1" customWidth="1"/>
    <col min="11489" max="11490" width="11.5703125" style="1" customWidth="1"/>
    <col min="11491" max="11491" width="21.85546875" style="1" customWidth="1"/>
    <col min="11492" max="11683" width="11.42578125" style="1"/>
    <col min="11684" max="11684" width="21.85546875" style="1" customWidth="1"/>
    <col min="11685" max="11685" width="13.85546875" style="1" customWidth="1"/>
    <col min="11686" max="11686" width="38.7109375" style="1" customWidth="1"/>
    <col min="11687" max="11687" width="3" style="1" bestFit="1" customWidth="1"/>
    <col min="11688" max="11688" width="32.28515625" style="1" customWidth="1"/>
    <col min="11689" max="11689" width="46.28515625" style="1" customWidth="1"/>
    <col min="11690" max="11690" width="19" style="1" customWidth="1"/>
    <col min="11691" max="11691" width="0" style="1" hidden="1" customWidth="1"/>
    <col min="11692" max="11692" width="17.7109375" style="1" customWidth="1"/>
    <col min="11693" max="11693" width="0" style="1" hidden="1" customWidth="1"/>
    <col min="11694" max="11694" width="22.28515625" style="1" customWidth="1"/>
    <col min="11695" max="11695" width="5.28515625" style="1" customWidth="1"/>
    <col min="11696" max="11696" width="36.28515625" style="1" customWidth="1"/>
    <col min="11697" max="11697" width="5.7109375" style="1" customWidth="1"/>
    <col min="11698" max="11698" width="0" style="1" hidden="1" customWidth="1"/>
    <col min="11699" max="11699" width="20.7109375" style="1" customWidth="1"/>
    <col min="11700" max="11700" width="4.85546875" style="1" customWidth="1"/>
    <col min="11701" max="11701" width="0" style="1" hidden="1" customWidth="1"/>
    <col min="11702" max="11702" width="24.7109375" style="1" customWidth="1"/>
    <col min="11703" max="11703" width="12.28515625" style="1" customWidth="1"/>
    <col min="11704" max="11704" width="0" style="1" hidden="1" customWidth="1"/>
    <col min="11705" max="11705" width="3.42578125" style="1" customWidth="1"/>
    <col min="11706" max="11706" width="0" style="1" hidden="1" customWidth="1"/>
    <col min="11707" max="11707" width="17.7109375" style="1" customWidth="1"/>
    <col min="11708" max="11708" width="3.42578125" style="1" customWidth="1"/>
    <col min="11709" max="11709" width="0" style="1" hidden="1" customWidth="1"/>
    <col min="11710" max="11710" width="23.7109375" style="1" customWidth="1"/>
    <col min="11711" max="11711" width="10" style="1" customWidth="1"/>
    <col min="11712" max="11712" width="0" style="1" hidden="1" customWidth="1"/>
    <col min="11713" max="11714" width="14.7109375" style="1" customWidth="1"/>
    <col min="11715" max="11715" width="12.85546875" style="1" customWidth="1"/>
    <col min="11716" max="11716" width="3.28515625" style="1" customWidth="1"/>
    <col min="11717" max="11717" width="30.28515625" style="1" customWidth="1"/>
    <col min="11718" max="11718" width="5" style="1" customWidth="1"/>
    <col min="11719" max="11719" width="0" style="1" hidden="1" customWidth="1"/>
    <col min="11720" max="11720" width="14.28515625" style="1" customWidth="1"/>
    <col min="11721" max="11721" width="5.7109375" style="1" customWidth="1"/>
    <col min="11722" max="11722" width="0" style="1" hidden="1" customWidth="1"/>
    <col min="11723" max="11723" width="17.28515625" style="1" customWidth="1"/>
    <col min="11724" max="11724" width="12.7109375" style="1" customWidth="1"/>
    <col min="11725" max="11725" width="0" style="1" hidden="1" customWidth="1"/>
    <col min="11726" max="11726" width="5.28515625" style="1" customWidth="1"/>
    <col min="11727" max="11727" width="0" style="1" hidden="1" customWidth="1"/>
    <col min="11728" max="11728" width="17" style="1" customWidth="1"/>
    <col min="11729" max="11729" width="6.28515625" style="1" customWidth="1"/>
    <col min="11730" max="11730" width="0" style="1" hidden="1" customWidth="1"/>
    <col min="11731" max="11731" width="14.28515625" style="1" customWidth="1"/>
    <col min="11732" max="11732" width="7.5703125" style="1" customWidth="1"/>
    <col min="11733" max="11733" width="0" style="1" hidden="1" customWidth="1"/>
    <col min="11734" max="11735" width="14.28515625" style="1" customWidth="1"/>
    <col min="11736" max="11736" width="20.85546875" style="1" customWidth="1"/>
    <col min="11737" max="11737" width="14.42578125" style="1" customWidth="1"/>
    <col min="11738" max="11738" width="15" style="1" customWidth="1"/>
    <col min="11739" max="11739" width="2.7109375" style="1" customWidth="1"/>
    <col min="11740" max="11740" width="11.7109375" style="1" customWidth="1"/>
    <col min="11741" max="11741" width="11.5703125" style="1" customWidth="1"/>
    <col min="11742" max="11742" width="2.28515625" style="1" customWidth="1"/>
    <col min="11743" max="11743" width="41" style="1" customWidth="1"/>
    <col min="11744" max="11744" width="14.28515625" style="1" customWidth="1"/>
    <col min="11745" max="11746" width="11.5703125" style="1" customWidth="1"/>
    <col min="11747" max="11747" width="21.85546875" style="1" customWidth="1"/>
    <col min="11748" max="11939" width="11.42578125" style="1"/>
    <col min="11940" max="11940" width="21.85546875" style="1" customWidth="1"/>
    <col min="11941" max="11941" width="13.85546875" style="1" customWidth="1"/>
    <col min="11942" max="11942" width="38.7109375" style="1" customWidth="1"/>
    <col min="11943" max="11943" width="3" style="1" bestFit="1" customWidth="1"/>
    <col min="11944" max="11944" width="32.28515625" style="1" customWidth="1"/>
    <col min="11945" max="11945" width="46.28515625" style="1" customWidth="1"/>
    <col min="11946" max="11946" width="19" style="1" customWidth="1"/>
    <col min="11947" max="11947" width="0" style="1" hidden="1" customWidth="1"/>
    <col min="11948" max="11948" width="17.7109375" style="1" customWidth="1"/>
    <col min="11949" max="11949" width="0" style="1" hidden="1" customWidth="1"/>
    <col min="11950" max="11950" width="22.28515625" style="1" customWidth="1"/>
    <col min="11951" max="11951" width="5.28515625" style="1" customWidth="1"/>
    <col min="11952" max="11952" width="36.28515625" style="1" customWidth="1"/>
    <col min="11953" max="11953" width="5.7109375" style="1" customWidth="1"/>
    <col min="11954" max="11954" width="0" style="1" hidden="1" customWidth="1"/>
    <col min="11955" max="11955" width="20.7109375" style="1" customWidth="1"/>
    <col min="11956" max="11956" width="4.85546875" style="1" customWidth="1"/>
    <col min="11957" max="11957" width="0" style="1" hidden="1" customWidth="1"/>
    <col min="11958" max="11958" width="24.7109375" style="1" customWidth="1"/>
    <col min="11959" max="11959" width="12.28515625" style="1" customWidth="1"/>
    <col min="11960" max="11960" width="0" style="1" hidden="1" customWidth="1"/>
    <col min="11961" max="11961" width="3.42578125" style="1" customWidth="1"/>
    <col min="11962" max="11962" width="0" style="1" hidden="1" customWidth="1"/>
    <col min="11963" max="11963" width="17.7109375" style="1" customWidth="1"/>
    <col min="11964" max="11964" width="3.42578125" style="1" customWidth="1"/>
    <col min="11965" max="11965" width="0" style="1" hidden="1" customWidth="1"/>
    <col min="11966" max="11966" width="23.7109375" style="1" customWidth="1"/>
    <col min="11967" max="11967" width="10" style="1" customWidth="1"/>
    <col min="11968" max="11968" width="0" style="1" hidden="1" customWidth="1"/>
    <col min="11969" max="11970" width="14.7109375" style="1" customWidth="1"/>
    <col min="11971" max="11971" width="12.85546875" style="1" customWidth="1"/>
    <col min="11972" max="11972" width="3.28515625" style="1" customWidth="1"/>
    <col min="11973" max="11973" width="30.28515625" style="1" customWidth="1"/>
    <col min="11974" max="11974" width="5" style="1" customWidth="1"/>
    <col min="11975" max="11975" width="0" style="1" hidden="1" customWidth="1"/>
    <col min="11976" max="11976" width="14.28515625" style="1" customWidth="1"/>
    <col min="11977" max="11977" width="5.7109375" style="1" customWidth="1"/>
    <col min="11978" max="11978" width="0" style="1" hidden="1" customWidth="1"/>
    <col min="11979" max="11979" width="17.28515625" style="1" customWidth="1"/>
    <col min="11980" max="11980" width="12.7109375" style="1" customWidth="1"/>
    <col min="11981" max="11981" width="0" style="1" hidden="1" customWidth="1"/>
    <col min="11982" max="11982" width="5.28515625" style="1" customWidth="1"/>
    <col min="11983" max="11983" width="0" style="1" hidden="1" customWidth="1"/>
    <col min="11984" max="11984" width="17" style="1" customWidth="1"/>
    <col min="11985" max="11985" width="6.28515625" style="1" customWidth="1"/>
    <col min="11986" max="11986" width="0" style="1" hidden="1" customWidth="1"/>
    <col min="11987" max="11987" width="14.28515625" style="1" customWidth="1"/>
    <col min="11988" max="11988" width="7.5703125" style="1" customWidth="1"/>
    <col min="11989" max="11989" width="0" style="1" hidden="1" customWidth="1"/>
    <col min="11990" max="11991" width="14.28515625" style="1" customWidth="1"/>
    <col min="11992" max="11992" width="20.85546875" style="1" customWidth="1"/>
    <col min="11993" max="11993" width="14.42578125" style="1" customWidth="1"/>
    <col min="11994" max="11994" width="15" style="1" customWidth="1"/>
    <col min="11995" max="11995" width="2.7109375" style="1" customWidth="1"/>
    <col min="11996" max="11996" width="11.7109375" style="1" customWidth="1"/>
    <col min="11997" max="11997" width="11.5703125" style="1" customWidth="1"/>
    <col min="11998" max="11998" width="2.28515625" style="1" customWidth="1"/>
    <col min="11999" max="11999" width="41" style="1" customWidth="1"/>
    <col min="12000" max="12000" width="14.28515625" style="1" customWidth="1"/>
    <col min="12001" max="12002" width="11.5703125" style="1" customWidth="1"/>
    <col min="12003" max="12003" width="21.85546875" style="1" customWidth="1"/>
    <col min="12004" max="12195" width="11.42578125" style="1"/>
    <col min="12196" max="12196" width="21.85546875" style="1" customWidth="1"/>
    <col min="12197" max="12197" width="13.85546875" style="1" customWidth="1"/>
    <col min="12198" max="12198" width="38.7109375" style="1" customWidth="1"/>
    <col min="12199" max="12199" width="3" style="1" bestFit="1" customWidth="1"/>
    <col min="12200" max="12200" width="32.28515625" style="1" customWidth="1"/>
    <col min="12201" max="12201" width="46.28515625" style="1" customWidth="1"/>
    <col min="12202" max="12202" width="19" style="1" customWidth="1"/>
    <col min="12203" max="12203" width="0" style="1" hidden="1" customWidth="1"/>
    <col min="12204" max="12204" width="17.7109375" style="1" customWidth="1"/>
    <col min="12205" max="12205" width="0" style="1" hidden="1" customWidth="1"/>
    <col min="12206" max="12206" width="22.28515625" style="1" customWidth="1"/>
    <col min="12207" max="12207" width="5.28515625" style="1" customWidth="1"/>
    <col min="12208" max="12208" width="36.28515625" style="1" customWidth="1"/>
    <col min="12209" max="12209" width="5.7109375" style="1" customWidth="1"/>
    <col min="12210" max="12210" width="0" style="1" hidden="1" customWidth="1"/>
    <col min="12211" max="12211" width="20.7109375" style="1" customWidth="1"/>
    <col min="12212" max="12212" width="4.85546875" style="1" customWidth="1"/>
    <col min="12213" max="12213" width="0" style="1" hidden="1" customWidth="1"/>
    <col min="12214" max="12214" width="24.7109375" style="1" customWidth="1"/>
    <col min="12215" max="12215" width="12.28515625" style="1" customWidth="1"/>
    <col min="12216" max="12216" width="0" style="1" hidden="1" customWidth="1"/>
    <col min="12217" max="12217" width="3.42578125" style="1" customWidth="1"/>
    <col min="12218" max="12218" width="0" style="1" hidden="1" customWidth="1"/>
    <col min="12219" max="12219" width="17.7109375" style="1" customWidth="1"/>
    <col min="12220" max="12220" width="3.42578125" style="1" customWidth="1"/>
    <col min="12221" max="12221" width="0" style="1" hidden="1" customWidth="1"/>
    <col min="12222" max="12222" width="23.7109375" style="1" customWidth="1"/>
    <col min="12223" max="12223" width="10" style="1" customWidth="1"/>
    <col min="12224" max="12224" width="0" style="1" hidden="1" customWidth="1"/>
    <col min="12225" max="12226" width="14.7109375" style="1" customWidth="1"/>
    <col min="12227" max="12227" width="12.85546875" style="1" customWidth="1"/>
    <col min="12228" max="12228" width="3.28515625" style="1" customWidth="1"/>
    <col min="12229" max="12229" width="30.28515625" style="1" customWidth="1"/>
    <col min="12230" max="12230" width="5" style="1" customWidth="1"/>
    <col min="12231" max="12231" width="0" style="1" hidden="1" customWidth="1"/>
    <col min="12232" max="12232" width="14.28515625" style="1" customWidth="1"/>
    <col min="12233" max="12233" width="5.7109375" style="1" customWidth="1"/>
    <col min="12234" max="12234" width="0" style="1" hidden="1" customWidth="1"/>
    <col min="12235" max="12235" width="17.28515625" style="1" customWidth="1"/>
    <col min="12236" max="12236" width="12.7109375" style="1" customWidth="1"/>
    <col min="12237" max="12237" width="0" style="1" hidden="1" customWidth="1"/>
    <col min="12238" max="12238" width="5.28515625" style="1" customWidth="1"/>
    <col min="12239" max="12239" width="0" style="1" hidden="1" customWidth="1"/>
    <col min="12240" max="12240" width="17" style="1" customWidth="1"/>
    <col min="12241" max="12241" width="6.28515625" style="1" customWidth="1"/>
    <col min="12242" max="12242" width="0" style="1" hidden="1" customWidth="1"/>
    <col min="12243" max="12243" width="14.28515625" style="1" customWidth="1"/>
    <col min="12244" max="12244" width="7.5703125" style="1" customWidth="1"/>
    <col min="12245" max="12245" width="0" style="1" hidden="1" customWidth="1"/>
    <col min="12246" max="12247" width="14.28515625" style="1" customWidth="1"/>
    <col min="12248" max="12248" width="20.85546875" style="1" customWidth="1"/>
    <col min="12249" max="12249" width="14.42578125" style="1" customWidth="1"/>
    <col min="12250" max="12250" width="15" style="1" customWidth="1"/>
    <col min="12251" max="12251" width="2.7109375" style="1" customWidth="1"/>
    <col min="12252" max="12252" width="11.7109375" style="1" customWidth="1"/>
    <col min="12253" max="12253" width="11.5703125" style="1" customWidth="1"/>
    <col min="12254" max="12254" width="2.28515625" style="1" customWidth="1"/>
    <col min="12255" max="12255" width="41" style="1" customWidth="1"/>
    <col min="12256" max="12256" width="14.28515625" style="1" customWidth="1"/>
    <col min="12257" max="12258" width="11.5703125" style="1" customWidth="1"/>
    <col min="12259" max="12259" width="21.85546875" style="1" customWidth="1"/>
    <col min="12260" max="12451" width="11.42578125" style="1"/>
    <col min="12452" max="12452" width="21.85546875" style="1" customWidth="1"/>
    <col min="12453" max="12453" width="13.85546875" style="1" customWidth="1"/>
    <col min="12454" max="12454" width="38.7109375" style="1" customWidth="1"/>
    <col min="12455" max="12455" width="3" style="1" bestFit="1" customWidth="1"/>
    <col min="12456" max="12456" width="32.28515625" style="1" customWidth="1"/>
    <col min="12457" max="12457" width="46.28515625" style="1" customWidth="1"/>
    <col min="12458" max="12458" width="19" style="1" customWidth="1"/>
    <col min="12459" max="12459" width="0" style="1" hidden="1" customWidth="1"/>
    <col min="12460" max="12460" width="17.7109375" style="1" customWidth="1"/>
    <col min="12461" max="12461" width="0" style="1" hidden="1" customWidth="1"/>
    <col min="12462" max="12462" width="22.28515625" style="1" customWidth="1"/>
    <col min="12463" max="12463" width="5.28515625" style="1" customWidth="1"/>
    <col min="12464" max="12464" width="36.28515625" style="1" customWidth="1"/>
    <col min="12465" max="12465" width="5.7109375" style="1" customWidth="1"/>
    <col min="12466" max="12466" width="0" style="1" hidden="1" customWidth="1"/>
    <col min="12467" max="12467" width="20.7109375" style="1" customWidth="1"/>
    <col min="12468" max="12468" width="4.85546875" style="1" customWidth="1"/>
    <col min="12469" max="12469" width="0" style="1" hidden="1" customWidth="1"/>
    <col min="12470" max="12470" width="24.7109375" style="1" customWidth="1"/>
    <col min="12471" max="12471" width="12.28515625" style="1" customWidth="1"/>
    <col min="12472" max="12472" width="0" style="1" hidden="1" customWidth="1"/>
    <col min="12473" max="12473" width="3.42578125" style="1" customWidth="1"/>
    <col min="12474" max="12474" width="0" style="1" hidden="1" customWidth="1"/>
    <col min="12475" max="12475" width="17.7109375" style="1" customWidth="1"/>
    <col min="12476" max="12476" width="3.42578125" style="1" customWidth="1"/>
    <col min="12477" max="12477" width="0" style="1" hidden="1" customWidth="1"/>
    <col min="12478" max="12478" width="23.7109375" style="1" customWidth="1"/>
    <col min="12479" max="12479" width="10" style="1" customWidth="1"/>
    <col min="12480" max="12480" width="0" style="1" hidden="1" customWidth="1"/>
    <col min="12481" max="12482" width="14.7109375" style="1" customWidth="1"/>
    <col min="12483" max="12483" width="12.85546875" style="1" customWidth="1"/>
    <col min="12484" max="12484" width="3.28515625" style="1" customWidth="1"/>
    <col min="12485" max="12485" width="30.28515625" style="1" customWidth="1"/>
    <col min="12486" max="12486" width="5" style="1" customWidth="1"/>
    <col min="12487" max="12487" width="0" style="1" hidden="1" customWidth="1"/>
    <col min="12488" max="12488" width="14.28515625" style="1" customWidth="1"/>
    <col min="12489" max="12489" width="5.7109375" style="1" customWidth="1"/>
    <col min="12490" max="12490" width="0" style="1" hidden="1" customWidth="1"/>
    <col min="12491" max="12491" width="17.28515625" style="1" customWidth="1"/>
    <col min="12492" max="12492" width="12.7109375" style="1" customWidth="1"/>
    <col min="12493" max="12493" width="0" style="1" hidden="1" customWidth="1"/>
    <col min="12494" max="12494" width="5.28515625" style="1" customWidth="1"/>
    <col min="12495" max="12495" width="0" style="1" hidden="1" customWidth="1"/>
    <col min="12496" max="12496" width="17" style="1" customWidth="1"/>
    <col min="12497" max="12497" width="6.28515625" style="1" customWidth="1"/>
    <col min="12498" max="12498" width="0" style="1" hidden="1" customWidth="1"/>
    <col min="12499" max="12499" width="14.28515625" style="1" customWidth="1"/>
    <col min="12500" max="12500" width="7.5703125" style="1" customWidth="1"/>
    <col min="12501" max="12501" width="0" style="1" hidden="1" customWidth="1"/>
    <col min="12502" max="12503" width="14.28515625" style="1" customWidth="1"/>
    <col min="12504" max="12504" width="20.85546875" style="1" customWidth="1"/>
    <col min="12505" max="12505" width="14.42578125" style="1" customWidth="1"/>
    <col min="12506" max="12506" width="15" style="1" customWidth="1"/>
    <col min="12507" max="12507" width="2.7109375" style="1" customWidth="1"/>
    <col min="12508" max="12508" width="11.7109375" style="1" customWidth="1"/>
    <col min="12509" max="12509" width="11.5703125" style="1" customWidth="1"/>
    <col min="12510" max="12510" width="2.28515625" style="1" customWidth="1"/>
    <col min="12511" max="12511" width="41" style="1" customWidth="1"/>
    <col min="12512" max="12512" width="14.28515625" style="1" customWidth="1"/>
    <col min="12513" max="12514" width="11.5703125" style="1" customWidth="1"/>
    <col min="12515" max="12515" width="21.85546875" style="1" customWidth="1"/>
    <col min="12516" max="12707" width="11.42578125" style="1"/>
    <col min="12708" max="12708" width="21.85546875" style="1" customWidth="1"/>
    <col min="12709" max="12709" width="13.85546875" style="1" customWidth="1"/>
    <col min="12710" max="12710" width="38.7109375" style="1" customWidth="1"/>
    <col min="12711" max="12711" width="3" style="1" bestFit="1" customWidth="1"/>
    <col min="12712" max="12712" width="32.28515625" style="1" customWidth="1"/>
    <col min="12713" max="12713" width="46.28515625" style="1" customWidth="1"/>
    <col min="12714" max="12714" width="19" style="1" customWidth="1"/>
    <col min="12715" max="12715" width="0" style="1" hidden="1" customWidth="1"/>
    <col min="12716" max="12716" width="17.7109375" style="1" customWidth="1"/>
    <col min="12717" max="12717" width="0" style="1" hidden="1" customWidth="1"/>
    <col min="12718" max="12718" width="22.28515625" style="1" customWidth="1"/>
    <col min="12719" max="12719" width="5.28515625" style="1" customWidth="1"/>
    <col min="12720" max="12720" width="36.28515625" style="1" customWidth="1"/>
    <col min="12721" max="12721" width="5.7109375" style="1" customWidth="1"/>
    <col min="12722" max="12722" width="0" style="1" hidden="1" customWidth="1"/>
    <col min="12723" max="12723" width="20.7109375" style="1" customWidth="1"/>
    <col min="12724" max="12724" width="4.85546875" style="1" customWidth="1"/>
    <col min="12725" max="12725" width="0" style="1" hidden="1" customWidth="1"/>
    <col min="12726" max="12726" width="24.7109375" style="1" customWidth="1"/>
    <col min="12727" max="12727" width="12.28515625" style="1" customWidth="1"/>
    <col min="12728" max="12728" width="0" style="1" hidden="1" customWidth="1"/>
    <col min="12729" max="12729" width="3.42578125" style="1" customWidth="1"/>
    <col min="12730" max="12730" width="0" style="1" hidden="1" customWidth="1"/>
    <col min="12731" max="12731" width="17.7109375" style="1" customWidth="1"/>
    <col min="12732" max="12732" width="3.42578125" style="1" customWidth="1"/>
    <col min="12733" max="12733" width="0" style="1" hidden="1" customWidth="1"/>
    <col min="12734" max="12734" width="23.7109375" style="1" customWidth="1"/>
    <col min="12735" max="12735" width="10" style="1" customWidth="1"/>
    <col min="12736" max="12736" width="0" style="1" hidden="1" customWidth="1"/>
    <col min="12737" max="12738" width="14.7109375" style="1" customWidth="1"/>
    <col min="12739" max="12739" width="12.85546875" style="1" customWidth="1"/>
    <col min="12740" max="12740" width="3.28515625" style="1" customWidth="1"/>
    <col min="12741" max="12741" width="30.28515625" style="1" customWidth="1"/>
    <col min="12742" max="12742" width="5" style="1" customWidth="1"/>
    <col min="12743" max="12743" width="0" style="1" hidden="1" customWidth="1"/>
    <col min="12744" max="12744" width="14.28515625" style="1" customWidth="1"/>
    <col min="12745" max="12745" width="5.7109375" style="1" customWidth="1"/>
    <col min="12746" max="12746" width="0" style="1" hidden="1" customWidth="1"/>
    <col min="12747" max="12747" width="17.28515625" style="1" customWidth="1"/>
    <col min="12748" max="12748" width="12.7109375" style="1" customWidth="1"/>
    <col min="12749" max="12749" width="0" style="1" hidden="1" customWidth="1"/>
    <col min="12750" max="12750" width="5.28515625" style="1" customWidth="1"/>
    <col min="12751" max="12751" width="0" style="1" hidden="1" customWidth="1"/>
    <col min="12752" max="12752" width="17" style="1" customWidth="1"/>
    <col min="12753" max="12753" width="6.28515625" style="1" customWidth="1"/>
    <col min="12754" max="12754" width="0" style="1" hidden="1" customWidth="1"/>
    <col min="12755" max="12755" width="14.28515625" style="1" customWidth="1"/>
    <col min="12756" max="12756" width="7.5703125" style="1" customWidth="1"/>
    <col min="12757" max="12757" width="0" style="1" hidden="1" customWidth="1"/>
    <col min="12758" max="12759" width="14.28515625" style="1" customWidth="1"/>
    <col min="12760" max="12760" width="20.85546875" style="1" customWidth="1"/>
    <col min="12761" max="12761" width="14.42578125" style="1" customWidth="1"/>
    <col min="12762" max="12762" width="15" style="1" customWidth="1"/>
    <col min="12763" max="12763" width="2.7109375" style="1" customWidth="1"/>
    <col min="12764" max="12764" width="11.7109375" style="1" customWidth="1"/>
    <col min="12765" max="12765" width="11.5703125" style="1" customWidth="1"/>
    <col min="12766" max="12766" width="2.28515625" style="1" customWidth="1"/>
    <col min="12767" max="12767" width="41" style="1" customWidth="1"/>
    <col min="12768" max="12768" width="14.28515625" style="1" customWidth="1"/>
    <col min="12769" max="12770" width="11.5703125" style="1" customWidth="1"/>
    <col min="12771" max="12771" width="21.85546875" style="1" customWidth="1"/>
    <col min="12772" max="12963" width="11.42578125" style="1"/>
    <col min="12964" max="12964" width="21.85546875" style="1" customWidth="1"/>
    <col min="12965" max="12965" width="13.85546875" style="1" customWidth="1"/>
    <col min="12966" max="12966" width="38.7109375" style="1" customWidth="1"/>
    <col min="12967" max="12967" width="3" style="1" bestFit="1" customWidth="1"/>
    <col min="12968" max="12968" width="32.28515625" style="1" customWidth="1"/>
    <col min="12969" max="12969" width="46.28515625" style="1" customWidth="1"/>
    <col min="12970" max="12970" width="19" style="1" customWidth="1"/>
    <col min="12971" max="12971" width="0" style="1" hidden="1" customWidth="1"/>
    <col min="12972" max="12972" width="17.7109375" style="1" customWidth="1"/>
    <col min="12973" max="12973" width="0" style="1" hidden="1" customWidth="1"/>
    <col min="12974" max="12974" width="22.28515625" style="1" customWidth="1"/>
    <col min="12975" max="12975" width="5.28515625" style="1" customWidth="1"/>
    <col min="12976" max="12976" width="36.28515625" style="1" customWidth="1"/>
    <col min="12977" max="12977" width="5.7109375" style="1" customWidth="1"/>
    <col min="12978" max="12978" width="0" style="1" hidden="1" customWidth="1"/>
    <col min="12979" max="12979" width="20.7109375" style="1" customWidth="1"/>
    <col min="12980" max="12980" width="4.85546875" style="1" customWidth="1"/>
    <col min="12981" max="12981" width="0" style="1" hidden="1" customWidth="1"/>
    <col min="12982" max="12982" width="24.7109375" style="1" customWidth="1"/>
    <col min="12983" max="12983" width="12.28515625" style="1" customWidth="1"/>
    <col min="12984" max="12984" width="0" style="1" hidden="1" customWidth="1"/>
    <col min="12985" max="12985" width="3.42578125" style="1" customWidth="1"/>
    <col min="12986" max="12986" width="0" style="1" hidden="1" customWidth="1"/>
    <col min="12987" max="12987" width="17.7109375" style="1" customWidth="1"/>
    <col min="12988" max="12988" width="3.42578125" style="1" customWidth="1"/>
    <col min="12989" max="12989" width="0" style="1" hidden="1" customWidth="1"/>
    <col min="12990" max="12990" width="23.7109375" style="1" customWidth="1"/>
    <col min="12991" max="12991" width="10" style="1" customWidth="1"/>
    <col min="12992" max="12992" width="0" style="1" hidden="1" customWidth="1"/>
    <col min="12993" max="12994" width="14.7109375" style="1" customWidth="1"/>
    <col min="12995" max="12995" width="12.85546875" style="1" customWidth="1"/>
    <col min="12996" max="12996" width="3.28515625" style="1" customWidth="1"/>
    <col min="12997" max="12997" width="30.28515625" style="1" customWidth="1"/>
    <col min="12998" max="12998" width="5" style="1" customWidth="1"/>
    <col min="12999" max="12999" width="0" style="1" hidden="1" customWidth="1"/>
    <col min="13000" max="13000" width="14.28515625" style="1" customWidth="1"/>
    <col min="13001" max="13001" width="5.7109375" style="1" customWidth="1"/>
    <col min="13002" max="13002" width="0" style="1" hidden="1" customWidth="1"/>
    <col min="13003" max="13003" width="17.28515625" style="1" customWidth="1"/>
    <col min="13004" max="13004" width="12.7109375" style="1" customWidth="1"/>
    <col min="13005" max="13005" width="0" style="1" hidden="1" customWidth="1"/>
    <col min="13006" max="13006" width="5.28515625" style="1" customWidth="1"/>
    <col min="13007" max="13007" width="0" style="1" hidden="1" customWidth="1"/>
    <col min="13008" max="13008" width="17" style="1" customWidth="1"/>
    <col min="13009" max="13009" width="6.28515625" style="1" customWidth="1"/>
    <col min="13010" max="13010" width="0" style="1" hidden="1" customWidth="1"/>
    <col min="13011" max="13011" width="14.28515625" style="1" customWidth="1"/>
    <col min="13012" max="13012" width="7.5703125" style="1" customWidth="1"/>
    <col min="13013" max="13013" width="0" style="1" hidden="1" customWidth="1"/>
    <col min="13014" max="13015" width="14.28515625" style="1" customWidth="1"/>
    <col min="13016" max="13016" width="20.85546875" style="1" customWidth="1"/>
    <col min="13017" max="13017" width="14.42578125" style="1" customWidth="1"/>
    <col min="13018" max="13018" width="15" style="1" customWidth="1"/>
    <col min="13019" max="13019" width="2.7109375" style="1" customWidth="1"/>
    <col min="13020" max="13020" width="11.7109375" style="1" customWidth="1"/>
    <col min="13021" max="13021" width="11.5703125" style="1" customWidth="1"/>
    <col min="13022" max="13022" width="2.28515625" style="1" customWidth="1"/>
    <col min="13023" max="13023" width="41" style="1" customWidth="1"/>
    <col min="13024" max="13024" width="14.28515625" style="1" customWidth="1"/>
    <col min="13025" max="13026" width="11.5703125" style="1" customWidth="1"/>
    <col min="13027" max="13027" width="21.85546875" style="1" customWidth="1"/>
    <col min="13028" max="13219" width="11.42578125" style="1"/>
    <col min="13220" max="13220" width="21.85546875" style="1" customWidth="1"/>
    <col min="13221" max="13221" width="13.85546875" style="1" customWidth="1"/>
    <col min="13222" max="13222" width="38.7109375" style="1" customWidth="1"/>
    <col min="13223" max="13223" width="3" style="1" bestFit="1" customWidth="1"/>
    <col min="13224" max="13224" width="32.28515625" style="1" customWidth="1"/>
    <col min="13225" max="13225" width="46.28515625" style="1" customWidth="1"/>
    <col min="13226" max="13226" width="19" style="1" customWidth="1"/>
    <col min="13227" max="13227" width="0" style="1" hidden="1" customWidth="1"/>
    <col min="13228" max="13228" width="17.7109375" style="1" customWidth="1"/>
    <col min="13229" max="13229" width="0" style="1" hidden="1" customWidth="1"/>
    <col min="13230" max="13230" width="22.28515625" style="1" customWidth="1"/>
    <col min="13231" max="13231" width="5.28515625" style="1" customWidth="1"/>
    <col min="13232" max="13232" width="36.28515625" style="1" customWidth="1"/>
    <col min="13233" max="13233" width="5.7109375" style="1" customWidth="1"/>
    <col min="13234" max="13234" width="0" style="1" hidden="1" customWidth="1"/>
    <col min="13235" max="13235" width="20.7109375" style="1" customWidth="1"/>
    <col min="13236" max="13236" width="4.85546875" style="1" customWidth="1"/>
    <col min="13237" max="13237" width="0" style="1" hidden="1" customWidth="1"/>
    <col min="13238" max="13238" width="24.7109375" style="1" customWidth="1"/>
    <col min="13239" max="13239" width="12.28515625" style="1" customWidth="1"/>
    <col min="13240" max="13240" width="0" style="1" hidden="1" customWidth="1"/>
    <col min="13241" max="13241" width="3.42578125" style="1" customWidth="1"/>
    <col min="13242" max="13242" width="0" style="1" hidden="1" customWidth="1"/>
    <col min="13243" max="13243" width="17.7109375" style="1" customWidth="1"/>
    <col min="13244" max="13244" width="3.42578125" style="1" customWidth="1"/>
    <col min="13245" max="13245" width="0" style="1" hidden="1" customWidth="1"/>
    <col min="13246" max="13246" width="23.7109375" style="1" customWidth="1"/>
    <col min="13247" max="13247" width="10" style="1" customWidth="1"/>
    <col min="13248" max="13248" width="0" style="1" hidden="1" customWidth="1"/>
    <col min="13249" max="13250" width="14.7109375" style="1" customWidth="1"/>
    <col min="13251" max="13251" width="12.85546875" style="1" customWidth="1"/>
    <col min="13252" max="13252" width="3.28515625" style="1" customWidth="1"/>
    <col min="13253" max="13253" width="30.28515625" style="1" customWidth="1"/>
    <col min="13254" max="13254" width="5" style="1" customWidth="1"/>
    <col min="13255" max="13255" width="0" style="1" hidden="1" customWidth="1"/>
    <col min="13256" max="13256" width="14.28515625" style="1" customWidth="1"/>
    <col min="13257" max="13257" width="5.7109375" style="1" customWidth="1"/>
    <col min="13258" max="13258" width="0" style="1" hidden="1" customWidth="1"/>
    <col min="13259" max="13259" width="17.28515625" style="1" customWidth="1"/>
    <col min="13260" max="13260" width="12.7109375" style="1" customWidth="1"/>
    <col min="13261" max="13261" width="0" style="1" hidden="1" customWidth="1"/>
    <col min="13262" max="13262" width="5.28515625" style="1" customWidth="1"/>
    <col min="13263" max="13263" width="0" style="1" hidden="1" customWidth="1"/>
    <col min="13264" max="13264" width="17" style="1" customWidth="1"/>
    <col min="13265" max="13265" width="6.28515625" style="1" customWidth="1"/>
    <col min="13266" max="13266" width="0" style="1" hidden="1" customWidth="1"/>
    <col min="13267" max="13267" width="14.28515625" style="1" customWidth="1"/>
    <col min="13268" max="13268" width="7.5703125" style="1" customWidth="1"/>
    <col min="13269" max="13269" width="0" style="1" hidden="1" customWidth="1"/>
    <col min="13270" max="13271" width="14.28515625" style="1" customWidth="1"/>
    <col min="13272" max="13272" width="20.85546875" style="1" customWidth="1"/>
    <col min="13273" max="13273" width="14.42578125" style="1" customWidth="1"/>
    <col min="13274" max="13274" width="15" style="1" customWidth="1"/>
    <col min="13275" max="13275" width="2.7109375" style="1" customWidth="1"/>
    <col min="13276" max="13276" width="11.7109375" style="1" customWidth="1"/>
    <col min="13277" max="13277" width="11.5703125" style="1" customWidth="1"/>
    <col min="13278" max="13278" width="2.28515625" style="1" customWidth="1"/>
    <col min="13279" max="13279" width="41" style="1" customWidth="1"/>
    <col min="13280" max="13280" width="14.28515625" style="1" customWidth="1"/>
    <col min="13281" max="13282" width="11.5703125" style="1" customWidth="1"/>
    <col min="13283" max="13283" width="21.85546875" style="1" customWidth="1"/>
    <col min="13284" max="13475" width="11.42578125" style="1"/>
    <col min="13476" max="13476" width="21.85546875" style="1" customWidth="1"/>
    <col min="13477" max="13477" width="13.85546875" style="1" customWidth="1"/>
    <col min="13478" max="13478" width="38.7109375" style="1" customWidth="1"/>
    <col min="13479" max="13479" width="3" style="1" bestFit="1" customWidth="1"/>
    <col min="13480" max="13480" width="32.28515625" style="1" customWidth="1"/>
    <col min="13481" max="13481" width="46.28515625" style="1" customWidth="1"/>
    <col min="13482" max="13482" width="19" style="1" customWidth="1"/>
    <col min="13483" max="13483" width="0" style="1" hidden="1" customWidth="1"/>
    <col min="13484" max="13484" width="17.7109375" style="1" customWidth="1"/>
    <col min="13485" max="13485" width="0" style="1" hidden="1" customWidth="1"/>
    <col min="13486" max="13486" width="22.28515625" style="1" customWidth="1"/>
    <col min="13487" max="13487" width="5.28515625" style="1" customWidth="1"/>
    <col min="13488" max="13488" width="36.28515625" style="1" customWidth="1"/>
    <col min="13489" max="13489" width="5.7109375" style="1" customWidth="1"/>
    <col min="13490" max="13490" width="0" style="1" hidden="1" customWidth="1"/>
    <col min="13491" max="13491" width="20.7109375" style="1" customWidth="1"/>
    <col min="13492" max="13492" width="4.85546875" style="1" customWidth="1"/>
    <col min="13493" max="13493" width="0" style="1" hidden="1" customWidth="1"/>
    <col min="13494" max="13494" width="24.7109375" style="1" customWidth="1"/>
    <col min="13495" max="13495" width="12.28515625" style="1" customWidth="1"/>
    <col min="13496" max="13496" width="0" style="1" hidden="1" customWidth="1"/>
    <col min="13497" max="13497" width="3.42578125" style="1" customWidth="1"/>
    <col min="13498" max="13498" width="0" style="1" hidden="1" customWidth="1"/>
    <col min="13499" max="13499" width="17.7109375" style="1" customWidth="1"/>
    <col min="13500" max="13500" width="3.42578125" style="1" customWidth="1"/>
    <col min="13501" max="13501" width="0" style="1" hidden="1" customWidth="1"/>
    <col min="13502" max="13502" width="23.7109375" style="1" customWidth="1"/>
    <col min="13503" max="13503" width="10" style="1" customWidth="1"/>
    <col min="13504" max="13504" width="0" style="1" hidden="1" customWidth="1"/>
    <col min="13505" max="13506" width="14.7109375" style="1" customWidth="1"/>
    <col min="13507" max="13507" width="12.85546875" style="1" customWidth="1"/>
    <col min="13508" max="13508" width="3.28515625" style="1" customWidth="1"/>
    <col min="13509" max="13509" width="30.28515625" style="1" customWidth="1"/>
    <col min="13510" max="13510" width="5" style="1" customWidth="1"/>
    <col min="13511" max="13511" width="0" style="1" hidden="1" customWidth="1"/>
    <col min="13512" max="13512" width="14.28515625" style="1" customWidth="1"/>
    <col min="13513" max="13513" width="5.7109375" style="1" customWidth="1"/>
    <col min="13514" max="13514" width="0" style="1" hidden="1" customWidth="1"/>
    <col min="13515" max="13515" width="17.28515625" style="1" customWidth="1"/>
    <col min="13516" max="13516" width="12.7109375" style="1" customWidth="1"/>
    <col min="13517" max="13517" width="0" style="1" hidden="1" customWidth="1"/>
    <col min="13518" max="13518" width="5.28515625" style="1" customWidth="1"/>
    <col min="13519" max="13519" width="0" style="1" hidden="1" customWidth="1"/>
    <col min="13520" max="13520" width="17" style="1" customWidth="1"/>
    <col min="13521" max="13521" width="6.28515625" style="1" customWidth="1"/>
    <col min="13522" max="13522" width="0" style="1" hidden="1" customWidth="1"/>
    <col min="13523" max="13523" width="14.28515625" style="1" customWidth="1"/>
    <col min="13524" max="13524" width="7.5703125" style="1" customWidth="1"/>
    <col min="13525" max="13525" width="0" style="1" hidden="1" customWidth="1"/>
    <col min="13526" max="13527" width="14.28515625" style="1" customWidth="1"/>
    <col min="13528" max="13528" width="20.85546875" style="1" customWidth="1"/>
    <col min="13529" max="13529" width="14.42578125" style="1" customWidth="1"/>
    <col min="13530" max="13530" width="15" style="1" customWidth="1"/>
    <col min="13531" max="13531" width="2.7109375" style="1" customWidth="1"/>
    <col min="13532" max="13532" width="11.7109375" style="1" customWidth="1"/>
    <col min="13533" max="13533" width="11.5703125" style="1" customWidth="1"/>
    <col min="13534" max="13534" width="2.28515625" style="1" customWidth="1"/>
    <col min="13535" max="13535" width="41" style="1" customWidth="1"/>
    <col min="13536" max="13536" width="14.28515625" style="1" customWidth="1"/>
    <col min="13537" max="13538" width="11.5703125" style="1" customWidth="1"/>
    <col min="13539" max="13539" width="21.85546875" style="1" customWidth="1"/>
    <col min="13540" max="13731" width="11.42578125" style="1"/>
    <col min="13732" max="13732" width="21.85546875" style="1" customWidth="1"/>
    <col min="13733" max="13733" width="13.85546875" style="1" customWidth="1"/>
    <col min="13734" max="13734" width="38.7109375" style="1" customWidth="1"/>
    <col min="13735" max="13735" width="3" style="1" bestFit="1" customWidth="1"/>
    <col min="13736" max="13736" width="32.28515625" style="1" customWidth="1"/>
    <col min="13737" max="13737" width="46.28515625" style="1" customWidth="1"/>
    <col min="13738" max="13738" width="19" style="1" customWidth="1"/>
    <col min="13739" max="13739" width="0" style="1" hidden="1" customWidth="1"/>
    <col min="13740" max="13740" width="17.7109375" style="1" customWidth="1"/>
    <col min="13741" max="13741" width="0" style="1" hidden="1" customWidth="1"/>
    <col min="13742" max="13742" width="22.28515625" style="1" customWidth="1"/>
    <col min="13743" max="13743" width="5.28515625" style="1" customWidth="1"/>
    <col min="13744" max="13744" width="36.28515625" style="1" customWidth="1"/>
    <col min="13745" max="13745" width="5.7109375" style="1" customWidth="1"/>
    <col min="13746" max="13746" width="0" style="1" hidden="1" customWidth="1"/>
    <col min="13747" max="13747" width="20.7109375" style="1" customWidth="1"/>
    <col min="13748" max="13748" width="4.85546875" style="1" customWidth="1"/>
    <col min="13749" max="13749" width="0" style="1" hidden="1" customWidth="1"/>
    <col min="13750" max="13750" width="24.7109375" style="1" customWidth="1"/>
    <col min="13751" max="13751" width="12.28515625" style="1" customWidth="1"/>
    <col min="13752" max="13752" width="0" style="1" hidden="1" customWidth="1"/>
    <col min="13753" max="13753" width="3.42578125" style="1" customWidth="1"/>
    <col min="13754" max="13754" width="0" style="1" hidden="1" customWidth="1"/>
    <col min="13755" max="13755" width="17.7109375" style="1" customWidth="1"/>
    <col min="13756" max="13756" width="3.42578125" style="1" customWidth="1"/>
    <col min="13757" max="13757" width="0" style="1" hidden="1" customWidth="1"/>
    <col min="13758" max="13758" width="23.7109375" style="1" customWidth="1"/>
    <col min="13759" max="13759" width="10" style="1" customWidth="1"/>
    <col min="13760" max="13760" width="0" style="1" hidden="1" customWidth="1"/>
    <col min="13761" max="13762" width="14.7109375" style="1" customWidth="1"/>
    <col min="13763" max="13763" width="12.85546875" style="1" customWidth="1"/>
    <col min="13764" max="13764" width="3.28515625" style="1" customWidth="1"/>
    <col min="13765" max="13765" width="30.28515625" style="1" customWidth="1"/>
    <col min="13766" max="13766" width="5" style="1" customWidth="1"/>
    <col min="13767" max="13767" width="0" style="1" hidden="1" customWidth="1"/>
    <col min="13768" max="13768" width="14.28515625" style="1" customWidth="1"/>
    <col min="13769" max="13769" width="5.7109375" style="1" customWidth="1"/>
    <col min="13770" max="13770" width="0" style="1" hidden="1" customWidth="1"/>
    <col min="13771" max="13771" width="17.28515625" style="1" customWidth="1"/>
    <col min="13772" max="13772" width="12.7109375" style="1" customWidth="1"/>
    <col min="13773" max="13773" width="0" style="1" hidden="1" customWidth="1"/>
    <col min="13774" max="13774" width="5.28515625" style="1" customWidth="1"/>
    <col min="13775" max="13775" width="0" style="1" hidden="1" customWidth="1"/>
    <col min="13776" max="13776" width="17" style="1" customWidth="1"/>
    <col min="13777" max="13777" width="6.28515625" style="1" customWidth="1"/>
    <col min="13778" max="13778" width="0" style="1" hidden="1" customWidth="1"/>
    <col min="13779" max="13779" width="14.28515625" style="1" customWidth="1"/>
    <col min="13780" max="13780" width="7.5703125" style="1" customWidth="1"/>
    <col min="13781" max="13781" width="0" style="1" hidden="1" customWidth="1"/>
    <col min="13782" max="13783" width="14.28515625" style="1" customWidth="1"/>
    <col min="13784" max="13784" width="20.85546875" style="1" customWidth="1"/>
    <col min="13785" max="13785" width="14.42578125" style="1" customWidth="1"/>
    <col min="13786" max="13786" width="15" style="1" customWidth="1"/>
    <col min="13787" max="13787" width="2.7109375" style="1" customWidth="1"/>
    <col min="13788" max="13788" width="11.7109375" style="1" customWidth="1"/>
    <col min="13789" max="13789" width="11.5703125" style="1" customWidth="1"/>
    <col min="13790" max="13790" width="2.28515625" style="1" customWidth="1"/>
    <col min="13791" max="13791" width="41" style="1" customWidth="1"/>
    <col min="13792" max="13792" width="14.28515625" style="1" customWidth="1"/>
    <col min="13793" max="13794" width="11.5703125" style="1" customWidth="1"/>
    <col min="13795" max="13795" width="21.85546875" style="1" customWidth="1"/>
    <col min="13796" max="13987" width="11.42578125" style="1"/>
    <col min="13988" max="13988" width="21.85546875" style="1" customWidth="1"/>
    <col min="13989" max="13989" width="13.85546875" style="1" customWidth="1"/>
    <col min="13990" max="13990" width="38.7109375" style="1" customWidth="1"/>
    <col min="13991" max="13991" width="3" style="1" bestFit="1" customWidth="1"/>
    <col min="13992" max="13992" width="32.28515625" style="1" customWidth="1"/>
    <col min="13993" max="13993" width="46.28515625" style="1" customWidth="1"/>
    <col min="13994" max="13994" width="19" style="1" customWidth="1"/>
    <col min="13995" max="13995" width="0" style="1" hidden="1" customWidth="1"/>
    <col min="13996" max="13996" width="17.7109375" style="1" customWidth="1"/>
    <col min="13997" max="13997" width="0" style="1" hidden="1" customWidth="1"/>
    <col min="13998" max="13998" width="22.28515625" style="1" customWidth="1"/>
    <col min="13999" max="13999" width="5.28515625" style="1" customWidth="1"/>
    <col min="14000" max="14000" width="36.28515625" style="1" customWidth="1"/>
    <col min="14001" max="14001" width="5.7109375" style="1" customWidth="1"/>
    <col min="14002" max="14002" width="0" style="1" hidden="1" customWidth="1"/>
    <col min="14003" max="14003" width="20.7109375" style="1" customWidth="1"/>
    <col min="14004" max="14004" width="4.85546875" style="1" customWidth="1"/>
    <col min="14005" max="14005" width="0" style="1" hidden="1" customWidth="1"/>
    <col min="14006" max="14006" width="24.7109375" style="1" customWidth="1"/>
    <col min="14007" max="14007" width="12.28515625" style="1" customWidth="1"/>
    <col min="14008" max="14008" width="0" style="1" hidden="1" customWidth="1"/>
    <col min="14009" max="14009" width="3.42578125" style="1" customWidth="1"/>
    <col min="14010" max="14010" width="0" style="1" hidden="1" customWidth="1"/>
    <col min="14011" max="14011" width="17.7109375" style="1" customWidth="1"/>
    <col min="14012" max="14012" width="3.42578125" style="1" customWidth="1"/>
    <col min="14013" max="14013" width="0" style="1" hidden="1" customWidth="1"/>
    <col min="14014" max="14014" width="23.7109375" style="1" customWidth="1"/>
    <col min="14015" max="14015" width="10" style="1" customWidth="1"/>
    <col min="14016" max="14016" width="0" style="1" hidden="1" customWidth="1"/>
    <col min="14017" max="14018" width="14.7109375" style="1" customWidth="1"/>
    <col min="14019" max="14019" width="12.85546875" style="1" customWidth="1"/>
    <col min="14020" max="14020" width="3.28515625" style="1" customWidth="1"/>
    <col min="14021" max="14021" width="30.28515625" style="1" customWidth="1"/>
    <col min="14022" max="14022" width="5" style="1" customWidth="1"/>
    <col min="14023" max="14023" width="0" style="1" hidden="1" customWidth="1"/>
    <col min="14024" max="14024" width="14.28515625" style="1" customWidth="1"/>
    <col min="14025" max="14025" width="5.7109375" style="1" customWidth="1"/>
    <col min="14026" max="14026" width="0" style="1" hidden="1" customWidth="1"/>
    <col min="14027" max="14027" width="17.28515625" style="1" customWidth="1"/>
    <col min="14028" max="14028" width="12.7109375" style="1" customWidth="1"/>
    <col min="14029" max="14029" width="0" style="1" hidden="1" customWidth="1"/>
    <col min="14030" max="14030" width="5.28515625" style="1" customWidth="1"/>
    <col min="14031" max="14031" width="0" style="1" hidden="1" customWidth="1"/>
    <col min="14032" max="14032" width="17" style="1" customWidth="1"/>
    <col min="14033" max="14033" width="6.28515625" style="1" customWidth="1"/>
    <col min="14034" max="14034" width="0" style="1" hidden="1" customWidth="1"/>
    <col min="14035" max="14035" width="14.28515625" style="1" customWidth="1"/>
    <col min="14036" max="14036" width="7.5703125" style="1" customWidth="1"/>
    <col min="14037" max="14037" width="0" style="1" hidden="1" customWidth="1"/>
    <col min="14038" max="14039" width="14.28515625" style="1" customWidth="1"/>
    <col min="14040" max="14040" width="20.85546875" style="1" customWidth="1"/>
    <col min="14041" max="14041" width="14.42578125" style="1" customWidth="1"/>
    <col min="14042" max="14042" width="15" style="1" customWidth="1"/>
    <col min="14043" max="14043" width="2.7109375" style="1" customWidth="1"/>
    <col min="14044" max="14044" width="11.7109375" style="1" customWidth="1"/>
    <col min="14045" max="14045" width="11.5703125" style="1" customWidth="1"/>
    <col min="14046" max="14046" width="2.28515625" style="1" customWidth="1"/>
    <col min="14047" max="14047" width="41" style="1" customWidth="1"/>
    <col min="14048" max="14048" width="14.28515625" style="1" customWidth="1"/>
    <col min="14049" max="14050" width="11.5703125" style="1" customWidth="1"/>
    <col min="14051" max="14051" width="21.85546875" style="1" customWidth="1"/>
    <col min="14052" max="14243" width="11.42578125" style="1"/>
    <col min="14244" max="14244" width="21.85546875" style="1" customWidth="1"/>
    <col min="14245" max="14245" width="13.85546875" style="1" customWidth="1"/>
    <col min="14246" max="14246" width="38.7109375" style="1" customWidth="1"/>
    <col min="14247" max="14247" width="3" style="1" bestFit="1" customWidth="1"/>
    <col min="14248" max="14248" width="32.28515625" style="1" customWidth="1"/>
    <col min="14249" max="14249" width="46.28515625" style="1" customWidth="1"/>
    <col min="14250" max="14250" width="19" style="1" customWidth="1"/>
    <col min="14251" max="14251" width="0" style="1" hidden="1" customWidth="1"/>
    <col min="14252" max="14252" width="17.7109375" style="1" customWidth="1"/>
    <col min="14253" max="14253" width="0" style="1" hidden="1" customWidth="1"/>
    <col min="14254" max="14254" width="22.28515625" style="1" customWidth="1"/>
    <col min="14255" max="14255" width="5.28515625" style="1" customWidth="1"/>
    <col min="14256" max="14256" width="36.28515625" style="1" customWidth="1"/>
    <col min="14257" max="14257" width="5.7109375" style="1" customWidth="1"/>
    <col min="14258" max="14258" width="0" style="1" hidden="1" customWidth="1"/>
    <col min="14259" max="14259" width="20.7109375" style="1" customWidth="1"/>
    <col min="14260" max="14260" width="4.85546875" style="1" customWidth="1"/>
    <col min="14261" max="14261" width="0" style="1" hidden="1" customWidth="1"/>
    <col min="14262" max="14262" width="24.7109375" style="1" customWidth="1"/>
    <col min="14263" max="14263" width="12.28515625" style="1" customWidth="1"/>
    <col min="14264" max="14264" width="0" style="1" hidden="1" customWidth="1"/>
    <col min="14265" max="14265" width="3.42578125" style="1" customWidth="1"/>
    <col min="14266" max="14266" width="0" style="1" hidden="1" customWidth="1"/>
    <col min="14267" max="14267" width="17.7109375" style="1" customWidth="1"/>
    <col min="14268" max="14268" width="3.42578125" style="1" customWidth="1"/>
    <col min="14269" max="14269" width="0" style="1" hidden="1" customWidth="1"/>
    <col min="14270" max="14270" width="23.7109375" style="1" customWidth="1"/>
    <col min="14271" max="14271" width="10" style="1" customWidth="1"/>
    <col min="14272" max="14272" width="0" style="1" hidden="1" customWidth="1"/>
    <col min="14273" max="14274" width="14.7109375" style="1" customWidth="1"/>
    <col min="14275" max="14275" width="12.85546875" style="1" customWidth="1"/>
    <col min="14276" max="14276" width="3.28515625" style="1" customWidth="1"/>
    <col min="14277" max="14277" width="30.28515625" style="1" customWidth="1"/>
    <col min="14278" max="14278" width="5" style="1" customWidth="1"/>
    <col min="14279" max="14279" width="0" style="1" hidden="1" customWidth="1"/>
    <col min="14280" max="14280" width="14.28515625" style="1" customWidth="1"/>
    <col min="14281" max="14281" width="5.7109375" style="1" customWidth="1"/>
    <col min="14282" max="14282" width="0" style="1" hidden="1" customWidth="1"/>
    <col min="14283" max="14283" width="17.28515625" style="1" customWidth="1"/>
    <col min="14284" max="14284" width="12.7109375" style="1" customWidth="1"/>
    <col min="14285" max="14285" width="0" style="1" hidden="1" customWidth="1"/>
    <col min="14286" max="14286" width="5.28515625" style="1" customWidth="1"/>
    <col min="14287" max="14287" width="0" style="1" hidden="1" customWidth="1"/>
    <col min="14288" max="14288" width="17" style="1" customWidth="1"/>
    <col min="14289" max="14289" width="6.28515625" style="1" customWidth="1"/>
    <col min="14290" max="14290" width="0" style="1" hidden="1" customWidth="1"/>
    <col min="14291" max="14291" width="14.28515625" style="1" customWidth="1"/>
    <col min="14292" max="14292" width="7.5703125" style="1" customWidth="1"/>
    <col min="14293" max="14293" width="0" style="1" hidden="1" customWidth="1"/>
    <col min="14294" max="14295" width="14.28515625" style="1" customWidth="1"/>
    <col min="14296" max="14296" width="20.85546875" style="1" customWidth="1"/>
    <col min="14297" max="14297" width="14.42578125" style="1" customWidth="1"/>
    <col min="14298" max="14298" width="15" style="1" customWidth="1"/>
    <col min="14299" max="14299" width="2.7109375" style="1" customWidth="1"/>
    <col min="14300" max="14300" width="11.7109375" style="1" customWidth="1"/>
    <col min="14301" max="14301" width="11.5703125" style="1" customWidth="1"/>
    <col min="14302" max="14302" width="2.28515625" style="1" customWidth="1"/>
    <col min="14303" max="14303" width="41" style="1" customWidth="1"/>
    <col min="14304" max="14304" width="14.28515625" style="1" customWidth="1"/>
    <col min="14305" max="14306" width="11.5703125" style="1" customWidth="1"/>
    <col min="14307" max="14307" width="21.85546875" style="1" customWidth="1"/>
    <col min="14308" max="14499" width="11.42578125" style="1"/>
    <col min="14500" max="14500" width="21.85546875" style="1" customWidth="1"/>
    <col min="14501" max="14501" width="13.85546875" style="1" customWidth="1"/>
    <col min="14502" max="14502" width="38.7109375" style="1" customWidth="1"/>
    <col min="14503" max="14503" width="3" style="1" bestFit="1" customWidth="1"/>
    <col min="14504" max="14504" width="32.28515625" style="1" customWidth="1"/>
    <col min="14505" max="14505" width="46.28515625" style="1" customWidth="1"/>
    <col min="14506" max="14506" width="19" style="1" customWidth="1"/>
    <col min="14507" max="14507" width="0" style="1" hidden="1" customWidth="1"/>
    <col min="14508" max="14508" width="17.7109375" style="1" customWidth="1"/>
    <col min="14509" max="14509" width="0" style="1" hidden="1" customWidth="1"/>
    <col min="14510" max="14510" width="22.28515625" style="1" customWidth="1"/>
    <col min="14511" max="14511" width="5.28515625" style="1" customWidth="1"/>
    <col min="14512" max="14512" width="36.28515625" style="1" customWidth="1"/>
    <col min="14513" max="14513" width="5.7109375" style="1" customWidth="1"/>
    <col min="14514" max="14514" width="0" style="1" hidden="1" customWidth="1"/>
    <col min="14515" max="14515" width="20.7109375" style="1" customWidth="1"/>
    <col min="14516" max="14516" width="4.85546875" style="1" customWidth="1"/>
    <col min="14517" max="14517" width="0" style="1" hidden="1" customWidth="1"/>
    <col min="14518" max="14518" width="24.7109375" style="1" customWidth="1"/>
    <col min="14519" max="14519" width="12.28515625" style="1" customWidth="1"/>
    <col min="14520" max="14520" width="0" style="1" hidden="1" customWidth="1"/>
    <col min="14521" max="14521" width="3.42578125" style="1" customWidth="1"/>
    <col min="14522" max="14522" width="0" style="1" hidden="1" customWidth="1"/>
    <col min="14523" max="14523" width="17.7109375" style="1" customWidth="1"/>
    <col min="14524" max="14524" width="3.42578125" style="1" customWidth="1"/>
    <col min="14525" max="14525" width="0" style="1" hidden="1" customWidth="1"/>
    <col min="14526" max="14526" width="23.7109375" style="1" customWidth="1"/>
    <col min="14527" max="14527" width="10" style="1" customWidth="1"/>
    <col min="14528" max="14528" width="0" style="1" hidden="1" customWidth="1"/>
    <col min="14529" max="14530" width="14.7109375" style="1" customWidth="1"/>
    <col min="14531" max="14531" width="12.85546875" style="1" customWidth="1"/>
    <col min="14532" max="14532" width="3.28515625" style="1" customWidth="1"/>
    <col min="14533" max="14533" width="30.28515625" style="1" customWidth="1"/>
    <col min="14534" max="14534" width="5" style="1" customWidth="1"/>
    <col min="14535" max="14535" width="0" style="1" hidden="1" customWidth="1"/>
    <col min="14536" max="14536" width="14.28515625" style="1" customWidth="1"/>
    <col min="14537" max="14537" width="5.7109375" style="1" customWidth="1"/>
    <col min="14538" max="14538" width="0" style="1" hidden="1" customWidth="1"/>
    <col min="14539" max="14539" width="17.28515625" style="1" customWidth="1"/>
    <col min="14540" max="14540" width="12.7109375" style="1" customWidth="1"/>
    <col min="14541" max="14541" width="0" style="1" hidden="1" customWidth="1"/>
    <col min="14542" max="14542" width="5.28515625" style="1" customWidth="1"/>
    <col min="14543" max="14543" width="0" style="1" hidden="1" customWidth="1"/>
    <col min="14544" max="14544" width="17" style="1" customWidth="1"/>
    <col min="14545" max="14545" width="6.28515625" style="1" customWidth="1"/>
    <col min="14546" max="14546" width="0" style="1" hidden="1" customWidth="1"/>
    <col min="14547" max="14547" width="14.28515625" style="1" customWidth="1"/>
    <col min="14548" max="14548" width="7.5703125" style="1" customWidth="1"/>
    <col min="14549" max="14549" width="0" style="1" hidden="1" customWidth="1"/>
    <col min="14550" max="14551" width="14.28515625" style="1" customWidth="1"/>
    <col min="14552" max="14552" width="20.85546875" style="1" customWidth="1"/>
    <col min="14553" max="14553" width="14.42578125" style="1" customWidth="1"/>
    <col min="14554" max="14554" width="15" style="1" customWidth="1"/>
    <col min="14555" max="14555" width="2.7109375" style="1" customWidth="1"/>
    <col min="14556" max="14556" width="11.7109375" style="1" customWidth="1"/>
    <col min="14557" max="14557" width="11.5703125" style="1" customWidth="1"/>
    <col min="14558" max="14558" width="2.28515625" style="1" customWidth="1"/>
    <col min="14559" max="14559" width="41" style="1" customWidth="1"/>
    <col min="14560" max="14560" width="14.28515625" style="1" customWidth="1"/>
    <col min="14561" max="14562" width="11.5703125" style="1" customWidth="1"/>
    <col min="14563" max="14563" width="21.85546875" style="1" customWidth="1"/>
    <col min="14564" max="14755" width="11.42578125" style="1"/>
    <col min="14756" max="14756" width="21.85546875" style="1" customWidth="1"/>
    <col min="14757" max="14757" width="13.85546875" style="1" customWidth="1"/>
    <col min="14758" max="14758" width="38.7109375" style="1" customWidth="1"/>
    <col min="14759" max="14759" width="3" style="1" bestFit="1" customWidth="1"/>
    <col min="14760" max="14760" width="32.28515625" style="1" customWidth="1"/>
    <col min="14761" max="14761" width="46.28515625" style="1" customWidth="1"/>
    <col min="14762" max="14762" width="19" style="1" customWidth="1"/>
    <col min="14763" max="14763" width="0" style="1" hidden="1" customWidth="1"/>
    <col min="14764" max="14764" width="17.7109375" style="1" customWidth="1"/>
    <col min="14765" max="14765" width="0" style="1" hidden="1" customWidth="1"/>
    <col min="14766" max="14766" width="22.28515625" style="1" customWidth="1"/>
    <col min="14767" max="14767" width="5.28515625" style="1" customWidth="1"/>
    <col min="14768" max="14768" width="36.28515625" style="1" customWidth="1"/>
    <col min="14769" max="14769" width="5.7109375" style="1" customWidth="1"/>
    <col min="14770" max="14770" width="0" style="1" hidden="1" customWidth="1"/>
    <col min="14771" max="14771" width="20.7109375" style="1" customWidth="1"/>
    <col min="14772" max="14772" width="4.85546875" style="1" customWidth="1"/>
    <col min="14773" max="14773" width="0" style="1" hidden="1" customWidth="1"/>
    <col min="14774" max="14774" width="24.7109375" style="1" customWidth="1"/>
    <col min="14775" max="14775" width="12.28515625" style="1" customWidth="1"/>
    <col min="14776" max="14776" width="0" style="1" hidden="1" customWidth="1"/>
    <col min="14777" max="14777" width="3.42578125" style="1" customWidth="1"/>
    <col min="14778" max="14778" width="0" style="1" hidden="1" customWidth="1"/>
    <col min="14779" max="14779" width="17.7109375" style="1" customWidth="1"/>
    <col min="14780" max="14780" width="3.42578125" style="1" customWidth="1"/>
    <col min="14781" max="14781" width="0" style="1" hidden="1" customWidth="1"/>
    <col min="14782" max="14782" width="23.7109375" style="1" customWidth="1"/>
    <col min="14783" max="14783" width="10" style="1" customWidth="1"/>
    <col min="14784" max="14784" width="0" style="1" hidden="1" customWidth="1"/>
    <col min="14785" max="14786" width="14.7109375" style="1" customWidth="1"/>
    <col min="14787" max="14787" width="12.85546875" style="1" customWidth="1"/>
    <col min="14788" max="14788" width="3.28515625" style="1" customWidth="1"/>
    <col min="14789" max="14789" width="30.28515625" style="1" customWidth="1"/>
    <col min="14790" max="14790" width="5" style="1" customWidth="1"/>
    <col min="14791" max="14791" width="0" style="1" hidden="1" customWidth="1"/>
    <col min="14792" max="14792" width="14.28515625" style="1" customWidth="1"/>
    <col min="14793" max="14793" width="5.7109375" style="1" customWidth="1"/>
    <col min="14794" max="14794" width="0" style="1" hidden="1" customWidth="1"/>
    <col min="14795" max="14795" width="17.28515625" style="1" customWidth="1"/>
    <col min="14796" max="14796" width="12.7109375" style="1" customWidth="1"/>
    <col min="14797" max="14797" width="0" style="1" hidden="1" customWidth="1"/>
    <col min="14798" max="14798" width="5.28515625" style="1" customWidth="1"/>
    <col min="14799" max="14799" width="0" style="1" hidden="1" customWidth="1"/>
    <col min="14800" max="14800" width="17" style="1" customWidth="1"/>
    <col min="14801" max="14801" width="6.28515625" style="1" customWidth="1"/>
    <col min="14802" max="14802" width="0" style="1" hidden="1" customWidth="1"/>
    <col min="14803" max="14803" width="14.28515625" style="1" customWidth="1"/>
    <col min="14804" max="14804" width="7.5703125" style="1" customWidth="1"/>
    <col min="14805" max="14805" width="0" style="1" hidden="1" customWidth="1"/>
    <col min="14806" max="14807" width="14.28515625" style="1" customWidth="1"/>
    <col min="14808" max="14808" width="20.85546875" style="1" customWidth="1"/>
    <col min="14809" max="14809" width="14.42578125" style="1" customWidth="1"/>
    <col min="14810" max="14810" width="15" style="1" customWidth="1"/>
    <col min="14811" max="14811" width="2.7109375" style="1" customWidth="1"/>
    <col min="14812" max="14812" width="11.7109375" style="1" customWidth="1"/>
    <col min="14813" max="14813" width="11.5703125" style="1" customWidth="1"/>
    <col min="14814" max="14814" width="2.28515625" style="1" customWidth="1"/>
    <col min="14815" max="14815" width="41" style="1" customWidth="1"/>
    <col min="14816" max="14816" width="14.28515625" style="1" customWidth="1"/>
    <col min="14817" max="14818" width="11.5703125" style="1" customWidth="1"/>
    <col min="14819" max="14819" width="21.85546875" style="1" customWidth="1"/>
    <col min="14820" max="15011" width="11.42578125" style="1"/>
    <col min="15012" max="15012" width="21.85546875" style="1" customWidth="1"/>
    <col min="15013" max="15013" width="13.85546875" style="1" customWidth="1"/>
    <col min="15014" max="15014" width="38.7109375" style="1" customWidth="1"/>
    <col min="15015" max="15015" width="3" style="1" bestFit="1" customWidth="1"/>
    <col min="15016" max="15016" width="32.28515625" style="1" customWidth="1"/>
    <col min="15017" max="15017" width="46.28515625" style="1" customWidth="1"/>
    <col min="15018" max="15018" width="19" style="1" customWidth="1"/>
    <col min="15019" max="15019" width="0" style="1" hidden="1" customWidth="1"/>
    <col min="15020" max="15020" width="17.7109375" style="1" customWidth="1"/>
    <col min="15021" max="15021" width="0" style="1" hidden="1" customWidth="1"/>
    <col min="15022" max="15022" width="22.28515625" style="1" customWidth="1"/>
    <col min="15023" max="15023" width="5.28515625" style="1" customWidth="1"/>
    <col min="15024" max="15024" width="36.28515625" style="1" customWidth="1"/>
    <col min="15025" max="15025" width="5.7109375" style="1" customWidth="1"/>
    <col min="15026" max="15026" width="0" style="1" hidden="1" customWidth="1"/>
    <col min="15027" max="15027" width="20.7109375" style="1" customWidth="1"/>
    <col min="15028" max="15028" width="4.85546875" style="1" customWidth="1"/>
    <col min="15029" max="15029" width="0" style="1" hidden="1" customWidth="1"/>
    <col min="15030" max="15030" width="24.7109375" style="1" customWidth="1"/>
    <col min="15031" max="15031" width="12.28515625" style="1" customWidth="1"/>
    <col min="15032" max="15032" width="0" style="1" hidden="1" customWidth="1"/>
    <col min="15033" max="15033" width="3.42578125" style="1" customWidth="1"/>
    <col min="15034" max="15034" width="0" style="1" hidden="1" customWidth="1"/>
    <col min="15035" max="15035" width="17.7109375" style="1" customWidth="1"/>
    <col min="15036" max="15036" width="3.42578125" style="1" customWidth="1"/>
    <col min="15037" max="15037" width="0" style="1" hidden="1" customWidth="1"/>
    <col min="15038" max="15038" width="23.7109375" style="1" customWidth="1"/>
    <col min="15039" max="15039" width="10" style="1" customWidth="1"/>
    <col min="15040" max="15040" width="0" style="1" hidden="1" customWidth="1"/>
    <col min="15041" max="15042" width="14.7109375" style="1" customWidth="1"/>
    <col min="15043" max="15043" width="12.85546875" style="1" customWidth="1"/>
    <col min="15044" max="15044" width="3.28515625" style="1" customWidth="1"/>
    <col min="15045" max="15045" width="30.28515625" style="1" customWidth="1"/>
    <col min="15046" max="15046" width="5" style="1" customWidth="1"/>
    <col min="15047" max="15047" width="0" style="1" hidden="1" customWidth="1"/>
    <col min="15048" max="15048" width="14.28515625" style="1" customWidth="1"/>
    <col min="15049" max="15049" width="5.7109375" style="1" customWidth="1"/>
    <col min="15050" max="15050" width="0" style="1" hidden="1" customWidth="1"/>
    <col min="15051" max="15051" width="17.28515625" style="1" customWidth="1"/>
    <col min="15052" max="15052" width="12.7109375" style="1" customWidth="1"/>
    <col min="15053" max="15053" width="0" style="1" hidden="1" customWidth="1"/>
    <col min="15054" max="15054" width="5.28515625" style="1" customWidth="1"/>
    <col min="15055" max="15055" width="0" style="1" hidden="1" customWidth="1"/>
    <col min="15056" max="15056" width="17" style="1" customWidth="1"/>
    <col min="15057" max="15057" width="6.28515625" style="1" customWidth="1"/>
    <col min="15058" max="15058" width="0" style="1" hidden="1" customWidth="1"/>
    <col min="15059" max="15059" width="14.28515625" style="1" customWidth="1"/>
    <col min="15060" max="15060" width="7.5703125" style="1" customWidth="1"/>
    <col min="15061" max="15061" width="0" style="1" hidden="1" customWidth="1"/>
    <col min="15062" max="15063" width="14.28515625" style="1" customWidth="1"/>
    <col min="15064" max="15064" width="20.85546875" style="1" customWidth="1"/>
    <col min="15065" max="15065" width="14.42578125" style="1" customWidth="1"/>
    <col min="15066" max="15066" width="15" style="1" customWidth="1"/>
    <col min="15067" max="15067" width="2.7109375" style="1" customWidth="1"/>
    <col min="15068" max="15068" width="11.7109375" style="1" customWidth="1"/>
    <col min="15069" max="15069" width="11.5703125" style="1" customWidth="1"/>
    <col min="15070" max="15070" width="2.28515625" style="1" customWidth="1"/>
    <col min="15071" max="15071" width="41" style="1" customWidth="1"/>
    <col min="15072" max="15072" width="14.28515625" style="1" customWidth="1"/>
    <col min="15073" max="15074" width="11.5703125" style="1" customWidth="1"/>
    <col min="15075" max="15075" width="21.85546875" style="1" customWidth="1"/>
    <col min="15076" max="15267" width="11.42578125" style="1"/>
    <col min="15268" max="15268" width="21.85546875" style="1" customWidth="1"/>
    <col min="15269" max="15269" width="13.85546875" style="1" customWidth="1"/>
    <col min="15270" max="15270" width="38.7109375" style="1" customWidth="1"/>
    <col min="15271" max="15271" width="3" style="1" bestFit="1" customWidth="1"/>
    <col min="15272" max="15272" width="32.28515625" style="1" customWidth="1"/>
    <col min="15273" max="15273" width="46.28515625" style="1" customWidth="1"/>
    <col min="15274" max="15274" width="19" style="1" customWidth="1"/>
    <col min="15275" max="15275" width="0" style="1" hidden="1" customWidth="1"/>
    <col min="15276" max="15276" width="17.7109375" style="1" customWidth="1"/>
    <col min="15277" max="15277" width="0" style="1" hidden="1" customWidth="1"/>
    <col min="15278" max="15278" width="22.28515625" style="1" customWidth="1"/>
    <col min="15279" max="15279" width="5.28515625" style="1" customWidth="1"/>
    <col min="15280" max="15280" width="36.28515625" style="1" customWidth="1"/>
    <col min="15281" max="15281" width="5.7109375" style="1" customWidth="1"/>
    <col min="15282" max="15282" width="0" style="1" hidden="1" customWidth="1"/>
    <col min="15283" max="15283" width="20.7109375" style="1" customWidth="1"/>
    <col min="15284" max="15284" width="4.85546875" style="1" customWidth="1"/>
    <col min="15285" max="15285" width="0" style="1" hidden="1" customWidth="1"/>
    <col min="15286" max="15286" width="24.7109375" style="1" customWidth="1"/>
    <col min="15287" max="15287" width="12.28515625" style="1" customWidth="1"/>
    <col min="15288" max="15288" width="0" style="1" hidden="1" customWidth="1"/>
    <col min="15289" max="15289" width="3.42578125" style="1" customWidth="1"/>
    <col min="15290" max="15290" width="0" style="1" hidden="1" customWidth="1"/>
    <col min="15291" max="15291" width="17.7109375" style="1" customWidth="1"/>
    <col min="15292" max="15292" width="3.42578125" style="1" customWidth="1"/>
    <col min="15293" max="15293" width="0" style="1" hidden="1" customWidth="1"/>
    <col min="15294" max="15294" width="23.7109375" style="1" customWidth="1"/>
    <col min="15295" max="15295" width="10" style="1" customWidth="1"/>
    <col min="15296" max="15296" width="0" style="1" hidden="1" customWidth="1"/>
    <col min="15297" max="15298" width="14.7109375" style="1" customWidth="1"/>
    <col min="15299" max="15299" width="12.85546875" style="1" customWidth="1"/>
    <col min="15300" max="15300" width="3.28515625" style="1" customWidth="1"/>
    <col min="15301" max="15301" width="30.28515625" style="1" customWidth="1"/>
    <col min="15302" max="15302" width="5" style="1" customWidth="1"/>
    <col min="15303" max="15303" width="0" style="1" hidden="1" customWidth="1"/>
    <col min="15304" max="15304" width="14.28515625" style="1" customWidth="1"/>
    <col min="15305" max="15305" width="5.7109375" style="1" customWidth="1"/>
    <col min="15306" max="15306" width="0" style="1" hidden="1" customWidth="1"/>
    <col min="15307" max="15307" width="17.28515625" style="1" customWidth="1"/>
    <col min="15308" max="15308" width="12.7109375" style="1" customWidth="1"/>
    <col min="15309" max="15309" width="0" style="1" hidden="1" customWidth="1"/>
    <col min="15310" max="15310" width="5.28515625" style="1" customWidth="1"/>
    <col min="15311" max="15311" width="0" style="1" hidden="1" customWidth="1"/>
    <col min="15312" max="15312" width="17" style="1" customWidth="1"/>
    <col min="15313" max="15313" width="6.28515625" style="1" customWidth="1"/>
    <col min="15314" max="15314" width="0" style="1" hidden="1" customWidth="1"/>
    <col min="15315" max="15315" width="14.28515625" style="1" customWidth="1"/>
    <col min="15316" max="15316" width="7.5703125" style="1" customWidth="1"/>
    <col min="15317" max="15317" width="0" style="1" hidden="1" customWidth="1"/>
    <col min="15318" max="15319" width="14.28515625" style="1" customWidth="1"/>
    <col min="15320" max="15320" width="20.85546875" style="1" customWidth="1"/>
    <col min="15321" max="15321" width="14.42578125" style="1" customWidth="1"/>
    <col min="15322" max="15322" width="15" style="1" customWidth="1"/>
    <col min="15323" max="15323" width="2.7109375" style="1" customWidth="1"/>
    <col min="15324" max="15324" width="11.7109375" style="1" customWidth="1"/>
    <col min="15325" max="15325" width="11.5703125" style="1" customWidth="1"/>
    <col min="15326" max="15326" width="2.28515625" style="1" customWidth="1"/>
    <col min="15327" max="15327" width="41" style="1" customWidth="1"/>
    <col min="15328" max="15328" width="14.28515625" style="1" customWidth="1"/>
    <col min="15329" max="15330" width="11.5703125" style="1" customWidth="1"/>
    <col min="15331" max="15331" width="21.85546875" style="1" customWidth="1"/>
    <col min="15332" max="15523" width="11.42578125" style="1"/>
    <col min="15524" max="15524" width="21.85546875" style="1" customWidth="1"/>
    <col min="15525" max="15525" width="13.85546875" style="1" customWidth="1"/>
    <col min="15526" max="15526" width="38.7109375" style="1" customWidth="1"/>
    <col min="15527" max="15527" width="3" style="1" bestFit="1" customWidth="1"/>
    <col min="15528" max="15528" width="32.28515625" style="1" customWidth="1"/>
    <col min="15529" max="15529" width="46.28515625" style="1" customWidth="1"/>
    <col min="15530" max="15530" width="19" style="1" customWidth="1"/>
    <col min="15531" max="15531" width="0" style="1" hidden="1" customWidth="1"/>
    <col min="15532" max="15532" width="17.7109375" style="1" customWidth="1"/>
    <col min="15533" max="15533" width="0" style="1" hidden="1" customWidth="1"/>
    <col min="15534" max="15534" width="22.28515625" style="1" customWidth="1"/>
    <col min="15535" max="15535" width="5.28515625" style="1" customWidth="1"/>
    <col min="15536" max="15536" width="36.28515625" style="1" customWidth="1"/>
    <col min="15537" max="15537" width="5.7109375" style="1" customWidth="1"/>
    <col min="15538" max="15538" width="0" style="1" hidden="1" customWidth="1"/>
    <col min="15539" max="15539" width="20.7109375" style="1" customWidth="1"/>
    <col min="15540" max="15540" width="4.85546875" style="1" customWidth="1"/>
    <col min="15541" max="15541" width="0" style="1" hidden="1" customWidth="1"/>
    <col min="15542" max="15542" width="24.7109375" style="1" customWidth="1"/>
    <col min="15543" max="15543" width="12.28515625" style="1" customWidth="1"/>
    <col min="15544" max="15544" width="0" style="1" hidden="1" customWidth="1"/>
    <col min="15545" max="15545" width="3.42578125" style="1" customWidth="1"/>
    <col min="15546" max="15546" width="0" style="1" hidden="1" customWidth="1"/>
    <col min="15547" max="15547" width="17.7109375" style="1" customWidth="1"/>
    <col min="15548" max="15548" width="3.42578125" style="1" customWidth="1"/>
    <col min="15549" max="15549" width="0" style="1" hidden="1" customWidth="1"/>
    <col min="15550" max="15550" width="23.7109375" style="1" customWidth="1"/>
    <col min="15551" max="15551" width="10" style="1" customWidth="1"/>
    <col min="15552" max="15552" width="0" style="1" hidden="1" customWidth="1"/>
    <col min="15553" max="15554" width="14.7109375" style="1" customWidth="1"/>
    <col min="15555" max="15555" width="12.85546875" style="1" customWidth="1"/>
    <col min="15556" max="15556" width="3.28515625" style="1" customWidth="1"/>
    <col min="15557" max="15557" width="30.28515625" style="1" customWidth="1"/>
    <col min="15558" max="15558" width="5" style="1" customWidth="1"/>
    <col min="15559" max="15559" width="0" style="1" hidden="1" customWidth="1"/>
    <col min="15560" max="15560" width="14.28515625" style="1" customWidth="1"/>
    <col min="15561" max="15561" width="5.7109375" style="1" customWidth="1"/>
    <col min="15562" max="15562" width="0" style="1" hidden="1" customWidth="1"/>
    <col min="15563" max="15563" width="17.28515625" style="1" customWidth="1"/>
    <col min="15564" max="15564" width="12.7109375" style="1" customWidth="1"/>
    <col min="15565" max="15565" width="0" style="1" hidden="1" customWidth="1"/>
    <col min="15566" max="15566" width="5.28515625" style="1" customWidth="1"/>
    <col min="15567" max="15567" width="0" style="1" hidden="1" customWidth="1"/>
    <col min="15568" max="15568" width="17" style="1" customWidth="1"/>
    <col min="15569" max="15569" width="6.28515625" style="1" customWidth="1"/>
    <col min="15570" max="15570" width="0" style="1" hidden="1" customWidth="1"/>
    <col min="15571" max="15571" width="14.28515625" style="1" customWidth="1"/>
    <col min="15572" max="15572" width="7.5703125" style="1" customWidth="1"/>
    <col min="15573" max="15573" width="0" style="1" hidden="1" customWidth="1"/>
    <col min="15574" max="15575" width="14.28515625" style="1" customWidth="1"/>
    <col min="15576" max="15576" width="20.85546875" style="1" customWidth="1"/>
    <col min="15577" max="15577" width="14.42578125" style="1" customWidth="1"/>
    <col min="15578" max="15578" width="15" style="1" customWidth="1"/>
    <col min="15579" max="15579" width="2.7109375" style="1" customWidth="1"/>
    <col min="15580" max="15580" width="11.7109375" style="1" customWidth="1"/>
    <col min="15581" max="15581" width="11.5703125" style="1" customWidth="1"/>
    <col min="15582" max="15582" width="2.28515625" style="1" customWidth="1"/>
    <col min="15583" max="15583" width="41" style="1" customWidth="1"/>
    <col min="15584" max="15584" width="14.28515625" style="1" customWidth="1"/>
    <col min="15585" max="15586" width="11.5703125" style="1" customWidth="1"/>
    <col min="15587" max="15587" width="21.85546875" style="1" customWidth="1"/>
    <col min="15588" max="15779" width="11.42578125" style="1"/>
    <col min="15780" max="15780" width="21.85546875" style="1" customWidth="1"/>
    <col min="15781" max="15781" width="13.85546875" style="1" customWidth="1"/>
    <col min="15782" max="15782" width="38.7109375" style="1" customWidth="1"/>
    <col min="15783" max="15783" width="3" style="1" bestFit="1" customWidth="1"/>
    <col min="15784" max="15784" width="32.28515625" style="1" customWidth="1"/>
    <col min="15785" max="15785" width="46.28515625" style="1" customWidth="1"/>
    <col min="15786" max="15786" width="19" style="1" customWidth="1"/>
    <col min="15787" max="15787" width="0" style="1" hidden="1" customWidth="1"/>
    <col min="15788" max="15788" width="17.7109375" style="1" customWidth="1"/>
    <col min="15789" max="15789" width="0" style="1" hidden="1" customWidth="1"/>
    <col min="15790" max="15790" width="22.28515625" style="1" customWidth="1"/>
    <col min="15791" max="15791" width="5.28515625" style="1" customWidth="1"/>
    <col min="15792" max="15792" width="36.28515625" style="1" customWidth="1"/>
    <col min="15793" max="15793" width="5.7109375" style="1" customWidth="1"/>
    <col min="15794" max="15794" width="0" style="1" hidden="1" customWidth="1"/>
    <col min="15795" max="15795" width="20.7109375" style="1" customWidth="1"/>
    <col min="15796" max="15796" width="4.85546875" style="1" customWidth="1"/>
    <col min="15797" max="15797" width="0" style="1" hidden="1" customWidth="1"/>
    <col min="15798" max="15798" width="24.7109375" style="1" customWidth="1"/>
    <col min="15799" max="15799" width="12.28515625" style="1" customWidth="1"/>
    <col min="15800" max="15800" width="0" style="1" hidden="1" customWidth="1"/>
    <col min="15801" max="15801" width="3.42578125" style="1" customWidth="1"/>
    <col min="15802" max="15802" width="0" style="1" hidden="1" customWidth="1"/>
    <col min="15803" max="15803" width="17.7109375" style="1" customWidth="1"/>
    <col min="15804" max="15804" width="3.42578125" style="1" customWidth="1"/>
    <col min="15805" max="15805" width="0" style="1" hidden="1" customWidth="1"/>
    <col min="15806" max="15806" width="23.7109375" style="1" customWidth="1"/>
    <col min="15807" max="15807" width="10" style="1" customWidth="1"/>
    <col min="15808" max="15808" width="0" style="1" hidden="1" customWidth="1"/>
    <col min="15809" max="15810" width="14.7109375" style="1" customWidth="1"/>
    <col min="15811" max="15811" width="12.85546875" style="1" customWidth="1"/>
    <col min="15812" max="15812" width="3.28515625" style="1" customWidth="1"/>
    <col min="15813" max="15813" width="30.28515625" style="1" customWidth="1"/>
    <col min="15814" max="15814" width="5" style="1" customWidth="1"/>
    <col min="15815" max="15815" width="0" style="1" hidden="1" customWidth="1"/>
    <col min="15816" max="15816" width="14.28515625" style="1" customWidth="1"/>
    <col min="15817" max="15817" width="5.7109375" style="1" customWidth="1"/>
    <col min="15818" max="15818" width="0" style="1" hidden="1" customWidth="1"/>
    <col min="15819" max="15819" width="17.28515625" style="1" customWidth="1"/>
    <col min="15820" max="15820" width="12.7109375" style="1" customWidth="1"/>
    <col min="15821" max="15821" width="0" style="1" hidden="1" customWidth="1"/>
    <col min="15822" max="15822" width="5.28515625" style="1" customWidth="1"/>
    <col min="15823" max="15823" width="0" style="1" hidden="1" customWidth="1"/>
    <col min="15824" max="15824" width="17" style="1" customWidth="1"/>
    <col min="15825" max="15825" width="6.28515625" style="1" customWidth="1"/>
    <col min="15826" max="15826" width="0" style="1" hidden="1" customWidth="1"/>
    <col min="15827" max="15827" width="14.28515625" style="1" customWidth="1"/>
    <col min="15828" max="15828" width="7.5703125" style="1" customWidth="1"/>
    <col min="15829" max="15829" width="0" style="1" hidden="1" customWidth="1"/>
    <col min="15830" max="15831" width="14.28515625" style="1" customWidth="1"/>
    <col min="15832" max="15832" width="20.85546875" style="1" customWidth="1"/>
    <col min="15833" max="15833" width="14.42578125" style="1" customWidth="1"/>
    <col min="15834" max="15834" width="15" style="1" customWidth="1"/>
    <col min="15835" max="15835" width="2.7109375" style="1" customWidth="1"/>
    <col min="15836" max="15836" width="11.7109375" style="1" customWidth="1"/>
    <col min="15837" max="15837" width="11.5703125" style="1" customWidth="1"/>
    <col min="15838" max="15838" width="2.28515625" style="1" customWidth="1"/>
    <col min="15839" max="15839" width="41" style="1" customWidth="1"/>
    <col min="15840" max="15840" width="14.28515625" style="1" customWidth="1"/>
    <col min="15841" max="15842" width="11.5703125" style="1" customWidth="1"/>
    <col min="15843" max="15843" width="21.85546875" style="1" customWidth="1"/>
    <col min="15844" max="16035" width="11.42578125" style="1"/>
    <col min="16036" max="16036" width="21.85546875" style="1" customWidth="1"/>
    <col min="16037" max="16037" width="13.85546875" style="1" customWidth="1"/>
    <col min="16038" max="16038" width="38.7109375" style="1" customWidth="1"/>
    <col min="16039" max="16039" width="3" style="1" bestFit="1" customWidth="1"/>
    <col min="16040" max="16040" width="32.28515625" style="1" customWidth="1"/>
    <col min="16041" max="16041" width="46.28515625" style="1" customWidth="1"/>
    <col min="16042" max="16042" width="19" style="1" customWidth="1"/>
    <col min="16043" max="16043" width="0" style="1" hidden="1" customWidth="1"/>
    <col min="16044" max="16044" width="17.7109375" style="1" customWidth="1"/>
    <col min="16045" max="16045" width="0" style="1" hidden="1" customWidth="1"/>
    <col min="16046" max="16046" width="22.28515625" style="1" customWidth="1"/>
    <col min="16047" max="16047" width="5.28515625" style="1" customWidth="1"/>
    <col min="16048" max="16048" width="36.28515625" style="1" customWidth="1"/>
    <col min="16049" max="16049" width="5.7109375" style="1" customWidth="1"/>
    <col min="16050" max="16050" width="0" style="1" hidden="1" customWidth="1"/>
    <col min="16051" max="16051" width="20.7109375" style="1" customWidth="1"/>
    <col min="16052" max="16052" width="4.85546875" style="1" customWidth="1"/>
    <col min="16053" max="16053" width="0" style="1" hidden="1" customWidth="1"/>
    <col min="16054" max="16054" width="24.7109375" style="1" customWidth="1"/>
    <col min="16055" max="16055" width="12.28515625" style="1" customWidth="1"/>
    <col min="16056" max="16056" width="0" style="1" hidden="1" customWidth="1"/>
    <col min="16057" max="16057" width="3.42578125" style="1" customWidth="1"/>
    <col min="16058" max="16058" width="0" style="1" hidden="1" customWidth="1"/>
    <col min="16059" max="16059" width="17.7109375" style="1" customWidth="1"/>
    <col min="16060" max="16060" width="3.42578125" style="1" customWidth="1"/>
    <col min="16061" max="16061" width="0" style="1" hidden="1" customWidth="1"/>
    <col min="16062" max="16062" width="23.7109375" style="1" customWidth="1"/>
    <col min="16063" max="16063" width="10" style="1" customWidth="1"/>
    <col min="16064" max="16064" width="0" style="1" hidden="1" customWidth="1"/>
    <col min="16065" max="16066" width="14.7109375" style="1" customWidth="1"/>
    <col min="16067" max="16067" width="12.85546875" style="1" customWidth="1"/>
    <col min="16068" max="16068" width="3.28515625" style="1" customWidth="1"/>
    <col min="16069" max="16069" width="30.28515625" style="1" customWidth="1"/>
    <col min="16070" max="16070" width="5" style="1" customWidth="1"/>
    <col min="16071" max="16071" width="0" style="1" hidden="1" customWidth="1"/>
    <col min="16072" max="16072" width="14.28515625" style="1" customWidth="1"/>
    <col min="16073" max="16073" width="5.7109375" style="1" customWidth="1"/>
    <col min="16074" max="16074" width="0" style="1" hidden="1" customWidth="1"/>
    <col min="16075" max="16075" width="17.28515625" style="1" customWidth="1"/>
    <col min="16076" max="16076" width="12.7109375" style="1" customWidth="1"/>
    <col min="16077" max="16077" width="0" style="1" hidden="1" customWidth="1"/>
    <col min="16078" max="16078" width="5.28515625" style="1" customWidth="1"/>
    <col min="16079" max="16079" width="0" style="1" hidden="1" customWidth="1"/>
    <col min="16080" max="16080" width="17" style="1" customWidth="1"/>
    <col min="16081" max="16081" width="6.28515625" style="1" customWidth="1"/>
    <col min="16082" max="16082" width="0" style="1" hidden="1" customWidth="1"/>
    <col min="16083" max="16083" width="14.28515625" style="1" customWidth="1"/>
    <col min="16084" max="16084" width="7.5703125" style="1" customWidth="1"/>
    <col min="16085" max="16085" width="0" style="1" hidden="1" customWidth="1"/>
    <col min="16086" max="16087" width="14.28515625" style="1" customWidth="1"/>
    <col min="16088" max="16088" width="20.85546875" style="1" customWidth="1"/>
    <col min="16089" max="16089" width="14.42578125" style="1" customWidth="1"/>
    <col min="16090" max="16090" width="15" style="1" customWidth="1"/>
    <col min="16091" max="16091" width="2.7109375" style="1" customWidth="1"/>
    <col min="16092" max="16092" width="11.7109375" style="1" customWidth="1"/>
    <col min="16093" max="16093" width="11.5703125" style="1" customWidth="1"/>
    <col min="16094" max="16094" width="2.28515625" style="1" customWidth="1"/>
    <col min="16095" max="16095" width="41" style="1" customWidth="1"/>
    <col min="16096" max="16096" width="14.28515625" style="1" customWidth="1"/>
    <col min="16097" max="16098" width="11.5703125" style="1" customWidth="1"/>
    <col min="16099" max="16099" width="21.85546875" style="1" customWidth="1"/>
    <col min="16100" max="16293" width="11.42578125" style="1"/>
    <col min="16294" max="16384" width="11.5703125" style="1" customWidth="1"/>
  </cols>
  <sheetData>
    <row r="1" spans="1:46"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641" t="s">
        <v>1331</v>
      </c>
      <c r="AT1" s="641" t="s">
        <v>1332</v>
      </c>
    </row>
    <row r="2" spans="1:46"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row>
    <row r="3" spans="1:46"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row>
    <row r="4" spans="1:46" s="15" customFormat="1" ht="53.25" customHeight="1" thickBot="1" x14ac:dyDescent="0.3">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row>
    <row r="5" spans="1:46" ht="166.5" customHeight="1" thickBot="1" x14ac:dyDescent="0.3">
      <c r="A5" s="736" t="s">
        <v>218</v>
      </c>
      <c r="B5" s="709" t="s">
        <v>110</v>
      </c>
      <c r="C5" s="709" t="s">
        <v>92</v>
      </c>
      <c r="D5" s="709" t="s">
        <v>90</v>
      </c>
      <c r="E5" s="709" t="s">
        <v>54</v>
      </c>
      <c r="F5" s="1107" t="s">
        <v>1339</v>
      </c>
      <c r="G5" s="1108" t="s">
        <v>1315</v>
      </c>
      <c r="H5" s="1108" t="s">
        <v>1338</v>
      </c>
      <c r="I5" s="1107" t="s">
        <v>1340</v>
      </c>
      <c r="J5" s="780" t="s">
        <v>33</v>
      </c>
      <c r="K5" s="780">
        <v>3</v>
      </c>
      <c r="L5" s="790">
        <f>IF(J5="Diaria",+(K5/360),IF(J5="Semanal",+(K5/52),IF(J5="Mensual",+(K5/12),IF(J5="Bimestral",+(K5/6),IF(J5="Trimestral",+(K5/4),IF(J5="Semestral",+(K5/2),IF(J5="Anual",+(K5/1),"")))))))</f>
        <v>8.3333333333333332E-3</v>
      </c>
      <c r="M5" s="780" t="s">
        <v>47</v>
      </c>
      <c r="N5" s="78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780" t="s">
        <v>48</v>
      </c>
      <c r="P5" s="780">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80" t="s">
        <v>49</v>
      </c>
      <c r="R5" s="78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0.4</v>
      </c>
      <c r="S5" s="701" t="s">
        <v>97</v>
      </c>
      <c r="T5" s="701" t="s">
        <v>45</v>
      </c>
      <c r="U5" s="793">
        <f>+MAX(N5,P5,R5)</f>
        <v>0.4</v>
      </c>
      <c r="V5" s="721" t="str">
        <f>IF(L5&lt;=20%,"Muy baja",IF(L5&lt;=40%,"Baja",IF(L5&lt;=60%,"Media",IF(L5&lt;=80%,"Alta",IF(L5&lt;=100%,"Muy alta",IF(L5&gt;=100%,"Muy alta",""))))))</f>
        <v>Muy baja</v>
      </c>
      <c r="W5" s="689">
        <f>+IFERROR(VLOOKUP(V5,[15]Fórmula!$F$1:$G$6,2,FALSE),"")</f>
        <v>0.2</v>
      </c>
      <c r="X5" s="721" t="str">
        <f>IF(U5=20%,"Leve",IF(U5=40%,"Menor",IF(U5=60%,"Moderado",IF(U5=80%,"Mayor",IF(U5=100%,"Catastrófico","")))))</f>
        <v>Menor</v>
      </c>
      <c r="Y5" s="689">
        <f>+IFERROR(VLOOKUP(X5,[15]Fórmula!$H$1:$I$6,2,FALSE),"")</f>
        <v>0.4</v>
      </c>
      <c r="Z5" s="774" t="str">
        <f>+IFERROR(VLOOKUP(V5&amp;X5,[15]Fórmula!$C$2:$D$26,2,FALSE),"")</f>
        <v>Bajo</v>
      </c>
      <c r="AA5" s="689">
        <f>IF(Z5="Bajo",25%,IF(Z5="Moderado",50%,IF(Z5="Alto",75%,IF(Z5="Extremo",100%,""))))</f>
        <v>0.25</v>
      </c>
      <c r="AB5" s="766" t="s">
        <v>1039</v>
      </c>
      <c r="AC5" s="1127" t="s">
        <v>1341</v>
      </c>
      <c r="AD5" s="50" t="s">
        <v>1040</v>
      </c>
      <c r="AE5" s="50" t="s">
        <v>57</v>
      </c>
      <c r="AF5" s="22">
        <f t="shared" ref="AF5:AF18" si="0">IF(AE5="Preventivo",25%,IF(AE5="Detectivo",15%,IF(AE5="Correctivo",10%,"")))</f>
        <v>0.25</v>
      </c>
      <c r="AG5" s="307" t="s">
        <v>216</v>
      </c>
      <c r="AH5" s="22">
        <f t="shared" ref="AH5:AH18" si="1">IF(AG5="Manual",15%,IF(AG5="Automático",25%,""))</f>
        <v>0.15</v>
      </c>
      <c r="AI5" s="22">
        <f t="shared" ref="AI5:AI18" si="2">+AH5+AF5</f>
        <v>0.4</v>
      </c>
      <c r="AJ5" s="285" t="s">
        <v>24</v>
      </c>
      <c r="AK5" s="307" t="s">
        <v>1041</v>
      </c>
      <c r="AL5" s="307">
        <f>+AI5*AA5</f>
        <v>0.1</v>
      </c>
      <c r="AM5" s="368">
        <f>+AA5-AL5</f>
        <v>0.15</v>
      </c>
      <c r="AN5" s="774" t="str">
        <f>+IF(C5="Corrupción","Moderado",IF(AM6&lt;=25%,"Bajo",IF(AM6&lt;=50%,"Moderado",IF(AM6&lt;=75%,"Alto",IF(AM6&gt;75%,"Extremo","")))))</f>
        <v>Bajo</v>
      </c>
      <c r="AO5" s="695" t="s">
        <v>59</v>
      </c>
      <c r="AP5" s="135">
        <v>1</v>
      </c>
      <c r="AQ5" s="1093" t="s">
        <v>1342</v>
      </c>
      <c r="AR5" s="1094" t="s">
        <v>1042</v>
      </c>
    </row>
    <row r="6" spans="1:46" ht="152.44999999999999" customHeight="1" thickBot="1" x14ac:dyDescent="0.3">
      <c r="A6" s="737"/>
      <c r="B6" s="725"/>
      <c r="C6" s="725"/>
      <c r="D6" s="725"/>
      <c r="E6" s="725"/>
      <c r="F6" s="1109"/>
      <c r="G6" s="1110"/>
      <c r="H6" s="1110"/>
      <c r="I6" s="1109"/>
      <c r="J6" s="781"/>
      <c r="K6" s="781"/>
      <c r="L6" s="791"/>
      <c r="M6" s="781"/>
      <c r="N6" s="781"/>
      <c r="O6" s="781"/>
      <c r="P6" s="781"/>
      <c r="Q6" s="781"/>
      <c r="R6" s="781"/>
      <c r="S6" s="720"/>
      <c r="T6" s="720"/>
      <c r="U6" s="794"/>
      <c r="V6" s="722"/>
      <c r="W6" s="723"/>
      <c r="X6" s="722"/>
      <c r="Y6" s="723"/>
      <c r="Z6" s="808"/>
      <c r="AA6" s="723"/>
      <c r="AB6" s="740"/>
      <c r="AC6" s="1127" t="s">
        <v>1343</v>
      </c>
      <c r="AD6" s="49" t="s">
        <v>1043</v>
      </c>
      <c r="AE6" s="49" t="s">
        <v>57</v>
      </c>
      <c r="AF6" s="31">
        <f t="shared" si="0"/>
        <v>0.25</v>
      </c>
      <c r="AG6" s="307" t="s">
        <v>216</v>
      </c>
      <c r="AH6" s="22">
        <f t="shared" si="1"/>
        <v>0.15</v>
      </c>
      <c r="AI6" s="22">
        <f t="shared" si="2"/>
        <v>0.4</v>
      </c>
      <c r="AJ6" s="296" t="s">
        <v>24</v>
      </c>
      <c r="AK6" s="308" t="s">
        <v>1044</v>
      </c>
      <c r="AL6" s="308">
        <f>+AM5*AI6</f>
        <v>0.06</v>
      </c>
      <c r="AM6" s="32">
        <f>+AM5-AL6</f>
        <v>0.09</v>
      </c>
      <c r="AN6" s="808"/>
      <c r="AO6" s="734"/>
      <c r="AP6" s="141">
        <v>2</v>
      </c>
      <c r="AQ6" s="1093" t="s">
        <v>1344</v>
      </c>
      <c r="AR6" s="1094" t="s">
        <v>1345</v>
      </c>
    </row>
    <row r="7" spans="1:46" ht="177" customHeight="1" thickBot="1" x14ac:dyDescent="0.3">
      <c r="A7" s="736" t="s">
        <v>218</v>
      </c>
      <c r="B7" s="709" t="s">
        <v>110</v>
      </c>
      <c r="C7" s="709" t="s">
        <v>92</v>
      </c>
      <c r="D7" s="709" t="s">
        <v>90</v>
      </c>
      <c r="E7" s="709" t="s">
        <v>54</v>
      </c>
      <c r="F7" s="1111" t="s">
        <v>1046</v>
      </c>
      <c r="G7" s="1108" t="s">
        <v>1316</v>
      </c>
      <c r="H7" s="1108" t="s">
        <v>1346</v>
      </c>
      <c r="I7" s="1111" t="s">
        <v>1047</v>
      </c>
      <c r="J7" s="709" t="s">
        <v>95</v>
      </c>
      <c r="K7" s="709">
        <v>1</v>
      </c>
      <c r="L7" s="713">
        <f>IF(J7="Diaria",+(K7/360),IF(J7="Mensual",+(K7/12),IF(J7="Bimestral",+(K7/6),IF(J7="Trimestral",+(K7/4),IF(J7="Semestral",+(K7/2),IF(J7="Anual",+(K7/1),""))))))</f>
        <v>0.5</v>
      </c>
      <c r="M7" s="709" t="s">
        <v>30</v>
      </c>
      <c r="N7" s="70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709" t="s">
        <v>31</v>
      </c>
      <c r="P7" s="709">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709" t="s">
        <v>73</v>
      </c>
      <c r="R7" s="70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01" t="s">
        <v>97</v>
      </c>
      <c r="T7" s="701" t="s">
        <v>45</v>
      </c>
      <c r="U7" s="701">
        <f>+MAX(N7,P7,R7)</f>
        <v>0.2</v>
      </c>
      <c r="V7" s="705" t="str">
        <f>IF(L7&lt;=20%,"Muy baja",IF(L7&lt;=40%,"Baja",IF(L7&lt;=60%,"Media",IF(L7&lt;=80%,"Alta",IF(L7&lt;=100%,"Muy alta",IF(L7&gt;=100%,"Muy alta",""))))))</f>
        <v>Media</v>
      </c>
      <c r="W7" s="689">
        <f>+IFERROR(VLOOKUP(V7,[15]Fórmula!$F$1:$G$6,2,FALSE),"")</f>
        <v>0.6</v>
      </c>
      <c r="X7" s="721" t="str">
        <f>IF(U7=20%,"Leve",IF(U7=40%,"Menor",IF(U7=60%,"Moderado",IF(U7=80%,"Mayor",IF(U7=100%,"Catastrófico","")))))</f>
        <v>Leve</v>
      </c>
      <c r="Y7" s="689">
        <f>+IFERROR(VLOOKUP(X7,[15]Fórmula!$H$1:$I$6,2,FALSE),"")</f>
        <v>0.2</v>
      </c>
      <c r="Z7" s="693" t="str">
        <f>+IFERROR(VLOOKUP(V7&amp;X7,[15]Fórmula!$C$2:$D$26,2,FALSE),"")</f>
        <v>Moderado</v>
      </c>
      <c r="AA7" s="1050">
        <f>IF(Z7="Bajo",25%,IF(Z7="Moderado",50%,IF(Z7="Alto",75%,IF(Z7="Extremo",100%,""))))</f>
        <v>0.5</v>
      </c>
      <c r="AB7" s="766" t="s">
        <v>1048</v>
      </c>
      <c r="AC7" s="1128" t="s">
        <v>1347</v>
      </c>
      <c r="AD7" s="50" t="s">
        <v>1049</v>
      </c>
      <c r="AE7" s="50" t="s">
        <v>57</v>
      </c>
      <c r="AF7" s="22">
        <f t="shared" si="0"/>
        <v>0.25</v>
      </c>
      <c r="AG7" s="307" t="s">
        <v>216</v>
      </c>
      <c r="AH7" s="22">
        <f t="shared" si="1"/>
        <v>0.15</v>
      </c>
      <c r="AI7" s="22">
        <f t="shared" si="2"/>
        <v>0.4</v>
      </c>
      <c r="AJ7" s="285" t="s">
        <v>24</v>
      </c>
      <c r="AK7" s="307" t="s">
        <v>1050</v>
      </c>
      <c r="AL7" s="307">
        <f>+AI7*AA7</f>
        <v>0.2</v>
      </c>
      <c r="AM7" s="368">
        <f>+AA7-AL7</f>
        <v>0.3</v>
      </c>
      <c r="AN7" s="774" t="str">
        <f>+IF(C7="Corrupción","Moderado",IF(AM8&lt;=25%,"Bajo",IF(AM8&lt;=50%,"Moderado",IF(AM8&lt;=75%,"Alto",IF(AM8&gt;75%,"Extremo","")))))</f>
        <v>Bajo</v>
      </c>
      <c r="AO7" s="695" t="s">
        <v>59</v>
      </c>
      <c r="AP7" s="140">
        <v>1</v>
      </c>
      <c r="AQ7" s="1095" t="s">
        <v>1051</v>
      </c>
      <c r="AR7" s="1094" t="s">
        <v>1052</v>
      </c>
    </row>
    <row r="8" spans="1:46" ht="147.75" customHeight="1" thickBot="1" x14ac:dyDescent="0.3">
      <c r="A8" s="737"/>
      <c r="B8" s="725"/>
      <c r="C8" s="725"/>
      <c r="D8" s="725"/>
      <c r="E8" s="725"/>
      <c r="F8" s="1112"/>
      <c r="G8" s="1110"/>
      <c r="H8" s="1110"/>
      <c r="I8" s="1112"/>
      <c r="J8" s="725"/>
      <c r="K8" s="725"/>
      <c r="L8" s="735"/>
      <c r="M8" s="725"/>
      <c r="N8" s="725"/>
      <c r="O8" s="725"/>
      <c r="P8" s="725"/>
      <c r="Q8" s="725"/>
      <c r="R8" s="725"/>
      <c r="S8" s="720"/>
      <c r="T8" s="720"/>
      <c r="U8" s="720"/>
      <c r="V8" s="724"/>
      <c r="W8" s="723"/>
      <c r="X8" s="722"/>
      <c r="Y8" s="723"/>
      <c r="Z8" s="732"/>
      <c r="AA8" s="952"/>
      <c r="AB8" s="740"/>
      <c r="AC8" s="1128" t="s">
        <v>1348</v>
      </c>
      <c r="AD8" s="49" t="s">
        <v>1053</v>
      </c>
      <c r="AE8" s="49" t="s">
        <v>57</v>
      </c>
      <c r="AF8" s="31">
        <f t="shared" si="0"/>
        <v>0.25</v>
      </c>
      <c r="AG8" s="308" t="s">
        <v>216</v>
      </c>
      <c r="AH8" s="22">
        <f t="shared" si="1"/>
        <v>0.15</v>
      </c>
      <c r="AI8" s="22">
        <f t="shared" si="2"/>
        <v>0.4</v>
      </c>
      <c r="AJ8" s="296" t="s">
        <v>24</v>
      </c>
      <c r="AK8" s="322" t="s">
        <v>1054</v>
      </c>
      <c r="AL8" s="308">
        <f>+AM7*AI8</f>
        <v>0.12</v>
      </c>
      <c r="AM8" s="32">
        <f>+AM7-AL8</f>
        <v>0.18</v>
      </c>
      <c r="AN8" s="808"/>
      <c r="AO8" s="734"/>
      <c r="AP8" s="140">
        <v>2</v>
      </c>
      <c r="AQ8" s="1095" t="s">
        <v>1055</v>
      </c>
      <c r="AR8" s="1094" t="s">
        <v>1052</v>
      </c>
    </row>
    <row r="9" spans="1:46" ht="178.5" customHeight="1" thickBot="1" x14ac:dyDescent="0.3">
      <c r="A9" s="777" t="s">
        <v>218</v>
      </c>
      <c r="B9" s="780" t="s">
        <v>110</v>
      </c>
      <c r="C9" s="780" t="s">
        <v>101</v>
      </c>
      <c r="D9" s="780" t="s">
        <v>90</v>
      </c>
      <c r="E9" s="780" t="s">
        <v>19</v>
      </c>
      <c r="F9" s="1113" t="s">
        <v>1056</v>
      </c>
      <c r="G9" s="1114" t="s">
        <v>1057</v>
      </c>
      <c r="H9" s="1114" t="s">
        <v>1349</v>
      </c>
      <c r="I9" s="1113" t="s">
        <v>1350</v>
      </c>
      <c r="J9" s="780" t="s">
        <v>66</v>
      </c>
      <c r="K9" s="780">
        <v>0</v>
      </c>
      <c r="L9" s="790">
        <f>IF(J9="Diaria",+(K9/360),IF(J9="Mensual",+(K9/12),IF(J9="Bimestral",+(K9/6),IF(J9="Trimestral",+(K9/4),IF(J9="Semestral",+(K9/2),IF(J9="Anual",+(K9/1),""))))))</f>
        <v>0</v>
      </c>
      <c r="M9" s="780" t="s">
        <v>30</v>
      </c>
      <c r="N9" s="780">
        <f t="shared" ref="N9:N19" si="3">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80" t="s">
        <v>64</v>
      </c>
      <c r="P9" s="780">
        <f t="shared" ref="P9:P19" si="4">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780" t="s">
        <v>32</v>
      </c>
      <c r="R9" s="780">
        <f t="shared" ref="R9:R18" si="5">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793" t="s">
        <v>27</v>
      </c>
      <c r="T9" s="793" t="s">
        <v>45</v>
      </c>
      <c r="U9" s="793">
        <f t="shared" ref="U9:U18" si="6">+MAX(N9,P9,R9)</f>
        <v>0.6</v>
      </c>
      <c r="V9" s="835" t="str">
        <f>IF(L9&lt;=20%,"Muy baja",IF(L9&lt;=40%,"Baja",IF(L9&lt;=60%,"Media",IF(L9&lt;=80%,"Alta",IF(L9&lt;=100%,"Muy alta",IF(L9&gt;=100%,"Muy alta",""))))))</f>
        <v>Muy baja</v>
      </c>
      <c r="W9" s="1050">
        <v>0.2</v>
      </c>
      <c r="X9" s="799" t="str">
        <f>IF(U9=20%,"Leve",IF(U9=40%,"Menor",IF(U9=60%,"Moderado",IF(U9=80%,"Mayor",IF(U9=100%,"Catastrófico","")))))</f>
        <v>Moderado</v>
      </c>
      <c r="Y9" s="1056">
        <v>0.6</v>
      </c>
      <c r="Z9" s="837" t="s">
        <v>56</v>
      </c>
      <c r="AA9" s="1050">
        <f>IF(Z9="Bajo",25%,IF(Z9="Moderado",50%,IF(Z9="Alto",75%,IF(Z9="Extremo",100%,""))))</f>
        <v>0.5</v>
      </c>
      <c r="AB9" s="783" t="s">
        <v>1058</v>
      </c>
      <c r="AC9" s="1127" t="s">
        <v>1351</v>
      </c>
      <c r="AD9" s="50" t="s">
        <v>1059</v>
      </c>
      <c r="AE9" s="50" t="s">
        <v>57</v>
      </c>
      <c r="AF9" s="22">
        <f t="shared" si="0"/>
        <v>0.25</v>
      </c>
      <c r="AG9" s="307" t="s">
        <v>216</v>
      </c>
      <c r="AH9" s="22">
        <f t="shared" si="1"/>
        <v>0.15</v>
      </c>
      <c r="AI9" s="22">
        <f t="shared" si="2"/>
        <v>0.4</v>
      </c>
      <c r="AJ9" s="285" t="s">
        <v>24</v>
      </c>
      <c r="AK9" s="307" t="s">
        <v>1060</v>
      </c>
      <c r="AL9" s="307">
        <f t="shared" ref="AL9:AL18" si="7">+AI9*AA9</f>
        <v>0.2</v>
      </c>
      <c r="AM9" s="368">
        <f>+AA9-AL9</f>
        <v>0.3</v>
      </c>
      <c r="AN9" s="774" t="str">
        <f>+IF(C9="Corrupción","Moderado",IF(AM10&lt;=25%,"Bajo",IF(AM10&lt;=50%,"Moderado",IF(AM10&lt;=75%,"Alto",IF(AM10&gt;75%,"Extremo","")))))</f>
        <v>Bajo</v>
      </c>
      <c r="AO9" s="1058" t="s">
        <v>59</v>
      </c>
      <c r="AP9" s="140">
        <v>1</v>
      </c>
      <c r="AQ9" s="1095" t="s">
        <v>1061</v>
      </c>
      <c r="AR9" s="1096" t="s">
        <v>1062</v>
      </c>
    </row>
    <row r="10" spans="1:46" ht="178.5" customHeight="1" thickBot="1" x14ac:dyDescent="0.3">
      <c r="A10" s="779"/>
      <c r="B10" s="782"/>
      <c r="C10" s="782"/>
      <c r="D10" s="782"/>
      <c r="E10" s="782"/>
      <c r="F10" s="1115"/>
      <c r="G10" s="1116"/>
      <c r="H10" s="1116"/>
      <c r="I10" s="1115"/>
      <c r="J10" s="782"/>
      <c r="K10" s="782"/>
      <c r="L10" s="792"/>
      <c r="M10" s="782"/>
      <c r="N10" s="782"/>
      <c r="O10" s="782"/>
      <c r="P10" s="782"/>
      <c r="Q10" s="782"/>
      <c r="R10" s="782"/>
      <c r="S10" s="795"/>
      <c r="T10" s="795"/>
      <c r="U10" s="795"/>
      <c r="V10" s="836"/>
      <c r="W10" s="892"/>
      <c r="X10" s="801"/>
      <c r="Y10" s="1057"/>
      <c r="Z10" s="838"/>
      <c r="AA10" s="892"/>
      <c r="AB10" s="785"/>
      <c r="AC10" s="1129" t="s">
        <v>1352</v>
      </c>
      <c r="AD10" s="50"/>
      <c r="AE10" s="50" t="s">
        <v>57</v>
      </c>
      <c r="AF10" s="22"/>
      <c r="AG10" s="307" t="s">
        <v>216</v>
      </c>
      <c r="AH10" s="22"/>
      <c r="AI10" s="22">
        <f t="shared" si="2"/>
        <v>0</v>
      </c>
      <c r="AJ10" s="285" t="s">
        <v>24</v>
      </c>
      <c r="AK10" s="660" t="s">
        <v>1353</v>
      </c>
      <c r="AL10" s="307">
        <f t="shared" si="7"/>
        <v>0</v>
      </c>
      <c r="AM10" s="368">
        <f>+AA10-AL10</f>
        <v>0</v>
      </c>
      <c r="AN10" s="808"/>
      <c r="AO10" s="895"/>
      <c r="AP10" s="1132">
        <v>2</v>
      </c>
      <c r="AQ10" s="1097" t="s">
        <v>1354</v>
      </c>
      <c r="AR10" s="1096" t="s">
        <v>1062</v>
      </c>
    </row>
    <row r="11" spans="1:46" ht="186" customHeight="1" thickBot="1" x14ac:dyDescent="0.3">
      <c r="A11" s="305" t="s">
        <v>218</v>
      </c>
      <c r="B11" s="285" t="s">
        <v>110</v>
      </c>
      <c r="C11" s="285" t="s">
        <v>1212</v>
      </c>
      <c r="D11" s="285" t="s">
        <v>90</v>
      </c>
      <c r="E11" s="285" t="s">
        <v>36</v>
      </c>
      <c r="F11" s="1117" t="s">
        <v>1063</v>
      </c>
      <c r="G11" s="1118" t="s">
        <v>1306</v>
      </c>
      <c r="H11" s="1119" t="s">
        <v>1064</v>
      </c>
      <c r="I11" s="1120" t="s">
        <v>1065</v>
      </c>
      <c r="J11" s="285" t="s">
        <v>33</v>
      </c>
      <c r="K11" s="285">
        <v>72</v>
      </c>
      <c r="L11" s="288">
        <f>IF(J11="Diaria",+(K11/360),IF(J11="Mensual",+(K11/12),IF(J11="Bimestral",+(K11/6),IF(J11="Trimestral",+(K11/4),IF(J11="Semestral",+(K11/2),IF(J11="Anual",+(K11/1),""))))))</f>
        <v>0.2</v>
      </c>
      <c r="M11" s="285" t="s">
        <v>30</v>
      </c>
      <c r="N11" s="285">
        <f t="shared" si="3"/>
        <v>0.2</v>
      </c>
      <c r="O11" s="285" t="s">
        <v>64</v>
      </c>
      <c r="P11" s="285">
        <f t="shared" si="4"/>
        <v>0.6</v>
      </c>
      <c r="Q11" s="285" t="s">
        <v>73</v>
      </c>
      <c r="R11" s="285">
        <f t="shared" si="5"/>
        <v>0</v>
      </c>
      <c r="S11" s="281" t="s">
        <v>73</v>
      </c>
      <c r="T11" s="281" t="s">
        <v>73</v>
      </c>
      <c r="U11" s="281">
        <f t="shared" si="6"/>
        <v>0.6</v>
      </c>
      <c r="V11" s="292" t="str">
        <f>IF(L11&lt;=20%,"Muy baja",IF(L11&lt;=40%,"Baja",IF(L11&lt;=60%,"Media",IF(L11&lt;=80%,"Alta",IF(L11&lt;=100%,"Muy alta",IF(L11&gt;=100%,"Muy alta",""))))))</f>
        <v>Muy baja</v>
      </c>
      <c r="W11" s="153">
        <v>0.2</v>
      </c>
      <c r="X11" s="292" t="str">
        <f>IF(U7=20%,"Leve",IF(U11=40%,"Menor",IF(U11=60%,"Moderado",IF(U11=80%,"Mayor",IF(U11=100%,"Catastrófico","")))))</f>
        <v>Leve</v>
      </c>
      <c r="Y11" s="153">
        <v>0.2</v>
      </c>
      <c r="Z11" s="318" t="s">
        <v>170</v>
      </c>
      <c r="AA11" s="274">
        <f>IF(Z11="Bajo",25%,IF(Z11="Moderado",50%,IF(Z11="Alto",75%,IF(Z11="Extremo",100%,""))))</f>
        <v>0.25</v>
      </c>
      <c r="AB11" s="561" t="s">
        <v>1066</v>
      </c>
      <c r="AC11" s="1130" t="s">
        <v>1045</v>
      </c>
      <c r="AD11" s="50" t="s">
        <v>1067</v>
      </c>
      <c r="AE11" s="50" t="s">
        <v>57</v>
      </c>
      <c r="AF11" s="22">
        <f t="shared" si="0"/>
        <v>0.25</v>
      </c>
      <c r="AG11" s="307" t="s">
        <v>216</v>
      </c>
      <c r="AH11" s="22">
        <f t="shared" si="1"/>
        <v>0.15</v>
      </c>
      <c r="AI11" s="22">
        <f t="shared" si="2"/>
        <v>0.4</v>
      </c>
      <c r="AJ11" s="285" t="s">
        <v>41</v>
      </c>
      <c r="AK11" s="351" t="s">
        <v>305</v>
      </c>
      <c r="AL11" s="307">
        <f t="shared" si="7"/>
        <v>0.1</v>
      </c>
      <c r="AM11" s="368">
        <f>+AA11-AL11</f>
        <v>0.15</v>
      </c>
      <c r="AN11" s="318" t="str">
        <f>+IF(C11="Corrupción","Moderado",IF(AM11&lt;=25%,"Bajo",IF(AM11&lt;=50%,"Moderado",IF(AM11&lt;=75%,"Alto",IF(AM11&gt;75%,"Extremo","")))))</f>
        <v>Bajo</v>
      </c>
      <c r="AO11" s="280" t="s">
        <v>59</v>
      </c>
      <c r="AP11" s="1133">
        <v>1</v>
      </c>
      <c r="AQ11" s="1098" t="s">
        <v>1068</v>
      </c>
      <c r="AR11" s="1099" t="s">
        <v>1052</v>
      </c>
    </row>
    <row r="12" spans="1:46" ht="293.25" customHeight="1" thickBot="1" x14ac:dyDescent="0.3">
      <c r="A12" s="305" t="s">
        <v>218</v>
      </c>
      <c r="B12" s="351" t="s">
        <v>110</v>
      </c>
      <c r="C12" s="285" t="s">
        <v>92</v>
      </c>
      <c r="D12" s="285" t="s">
        <v>79</v>
      </c>
      <c r="E12" s="285" t="s">
        <v>36</v>
      </c>
      <c r="F12" s="1120" t="s">
        <v>598</v>
      </c>
      <c r="G12" s="1121" t="s">
        <v>599</v>
      </c>
      <c r="H12" s="1121" t="s">
        <v>600</v>
      </c>
      <c r="I12" s="1120" t="s">
        <v>601</v>
      </c>
      <c r="J12" s="285" t="s">
        <v>66</v>
      </c>
      <c r="K12" s="285">
        <v>1</v>
      </c>
      <c r="L12" s="288">
        <v>2.7777777777777779E-3</v>
      </c>
      <c r="M12" s="285" t="s">
        <v>30</v>
      </c>
      <c r="N12" s="285">
        <f t="shared" si="3"/>
        <v>0.2</v>
      </c>
      <c r="O12" s="285" t="s">
        <v>64</v>
      </c>
      <c r="P12" s="285">
        <f t="shared" si="4"/>
        <v>0.6</v>
      </c>
      <c r="Q12" s="285" t="s">
        <v>73</v>
      </c>
      <c r="R12" s="285">
        <f t="shared" si="5"/>
        <v>0</v>
      </c>
      <c r="S12" s="281" t="s">
        <v>60</v>
      </c>
      <c r="T12" s="281" t="s">
        <v>45</v>
      </c>
      <c r="U12" s="281">
        <f t="shared" si="6"/>
        <v>0.6</v>
      </c>
      <c r="V12" s="292" t="str">
        <f>IF(L12&lt;=20%,"Muy baja",IF(L12&lt;=40%,"Baja",IF(L12&lt;=60%,"Media",IF(L12&lt;=80%,"Alta",IF(L12&lt;=100%,"Muy alta",IF(L12&gt;=100%,"Muy alta",""))))))</f>
        <v>Muy baja</v>
      </c>
      <c r="W12" s="274">
        <f>+IFERROR(VLOOKUP(V12,[15]Fórmula!$F$1:$G$6,2,FALSE),"")</f>
        <v>0.2</v>
      </c>
      <c r="X12" s="283" t="str">
        <f>IF(U12=20%,"Leve",IF(U12=40%,"Menor",IF(U12=60%,"Moderado",IF(U12=80%,"Mayor",IF(U12=100%,"Catastrófico","")))))</f>
        <v>Moderado</v>
      </c>
      <c r="Y12" s="300" t="s">
        <v>56</v>
      </c>
      <c r="Z12" s="278" t="str">
        <f>+IFERROR(VLOOKUP(V12&amp;X12,[15]Fórmula!$C$2:$D$26,2,FALSE),"")</f>
        <v>Moderado</v>
      </c>
      <c r="AA12" s="274">
        <f>IF(Z12="Bajo",25%,IF(Z12="Moderado",50%,IF(Z12="Alto",75%,IF(Z12="Extremo",100%,""))))</f>
        <v>0.5</v>
      </c>
      <c r="AB12" s="557" t="s">
        <v>602</v>
      </c>
      <c r="AC12" s="1131" t="s">
        <v>644</v>
      </c>
      <c r="AD12" s="50" t="s">
        <v>57</v>
      </c>
      <c r="AE12" s="50" t="s">
        <v>57</v>
      </c>
      <c r="AF12" s="22">
        <f t="shared" si="0"/>
        <v>0.25</v>
      </c>
      <c r="AG12" s="307" t="s">
        <v>216</v>
      </c>
      <c r="AH12" s="22">
        <f t="shared" si="1"/>
        <v>0.15</v>
      </c>
      <c r="AI12" s="22">
        <f t="shared" si="2"/>
        <v>0.4</v>
      </c>
      <c r="AJ12" s="285" t="s">
        <v>24</v>
      </c>
      <c r="AK12" s="532" t="s">
        <v>643</v>
      </c>
      <c r="AL12" s="307">
        <f t="shared" si="7"/>
        <v>0.2</v>
      </c>
      <c r="AM12" s="423">
        <v>0.3</v>
      </c>
      <c r="AN12" s="343" t="s">
        <v>56</v>
      </c>
      <c r="AO12" s="420" t="s">
        <v>59</v>
      </c>
      <c r="AP12" s="1134">
        <v>1</v>
      </c>
      <c r="AQ12" s="1100" t="s">
        <v>775</v>
      </c>
      <c r="AR12" s="1101" t="s">
        <v>1062</v>
      </c>
    </row>
    <row r="13" spans="1:46" ht="181.5" customHeight="1" thickBot="1" x14ac:dyDescent="0.3">
      <c r="A13" s="777" t="s">
        <v>51</v>
      </c>
      <c r="B13" s="780" t="s">
        <v>160</v>
      </c>
      <c r="C13" s="780" t="s">
        <v>1307</v>
      </c>
      <c r="D13" s="780" t="s">
        <v>645</v>
      </c>
      <c r="E13" s="780" t="s">
        <v>80</v>
      </c>
      <c r="F13" s="1120" t="s">
        <v>1069</v>
      </c>
      <c r="G13" s="1110" t="s">
        <v>1070</v>
      </c>
      <c r="H13" s="1122" t="s">
        <v>1071</v>
      </c>
      <c r="I13" s="1123" t="s">
        <v>1072</v>
      </c>
      <c r="J13" s="780" t="s">
        <v>95</v>
      </c>
      <c r="K13" s="780"/>
      <c r="L13" s="833">
        <f>IF(J13="Diaria",+(K13/360),IF(J13="Mensual",+(K13/12),IF(J13="Bimestral",+(K13/6),IF(J13="Trimestral",+(K13/4),IF(J13="Semestral",+(K13/2),IF(J13="Anual",+(K13/1),""))))))</f>
        <v>0</v>
      </c>
      <c r="M13" s="829" t="s">
        <v>73</v>
      </c>
      <c r="N13" s="285">
        <f t="shared" si="3"/>
        <v>0</v>
      </c>
      <c r="O13" s="829" t="s">
        <v>709</v>
      </c>
      <c r="P13" s="285">
        <f t="shared" si="4"/>
        <v>1</v>
      </c>
      <c r="Q13" s="829" t="s">
        <v>73</v>
      </c>
      <c r="R13" s="285">
        <f t="shared" si="5"/>
        <v>0</v>
      </c>
      <c r="S13" s="793" t="s">
        <v>72</v>
      </c>
      <c r="T13" s="793" t="s">
        <v>28</v>
      </c>
      <c r="U13" s="281">
        <f t="shared" si="6"/>
        <v>1</v>
      </c>
      <c r="V13" s="835" t="str">
        <f>IF(L13&lt;=20%,"Muy baja",IF(L13&lt;=40%,"Baja",IF(L13&lt;=60%,"Media",IF(L13&lt;=80%,"Alta",IF(L13&lt;=100%,"Muy alta",IF(L13&gt;=100%,"Muy alta",""))))))</f>
        <v>Muy baja</v>
      </c>
      <c r="W13" s="453">
        <f>+IFERROR(VLOOKUP(V13,[5]Fórmula!$F$1:$G$6,2,FALSE),"")</f>
        <v>0.2</v>
      </c>
      <c r="X13" s="1054" t="str">
        <f>IF(U13=20%,"Leve",IF(U13=40%,"Menor",IF(U13=60%,"Moderado",IF(U13=80%,"Mayor",IF(U13=100%,"Catastrófico","")))))</f>
        <v>Catastrófico</v>
      </c>
      <c r="Y13" s="453">
        <f>+IFERROR(VLOOKUP(X13,[5]Fórmula!$H$1:$I$6,2,FALSE),"")</f>
        <v>1</v>
      </c>
      <c r="Z13" s="837" t="str">
        <f>+IFERROR(VLOOKUP(V13&amp;X13,[5]Fórmula!$C$2:$D$26,2,FALSE),"")</f>
        <v>Extremo</v>
      </c>
      <c r="AA13" s="1051">
        <f t="shared" ref="AA13:AA17" si="8">IF(Z13="Bajo",25%,IF(Z13="Moderado",50%,IF(Z13="Alto",75%,IF(Z13="Extremo",100%,""))))</f>
        <v>1</v>
      </c>
      <c r="AB13" s="841" t="s">
        <v>1073</v>
      </c>
      <c r="AC13" s="1117" t="str">
        <f>'[16]Diseño Controles'!H2</f>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
      <c r="AD13" s="50" t="s">
        <v>39</v>
      </c>
      <c r="AE13" s="50" t="s">
        <v>57</v>
      </c>
      <c r="AF13" s="22">
        <f t="shared" si="0"/>
        <v>0.25</v>
      </c>
      <c r="AG13" s="308" t="s">
        <v>216</v>
      </c>
      <c r="AH13" s="22">
        <f t="shared" si="1"/>
        <v>0.15</v>
      </c>
      <c r="AI13" s="22">
        <f t="shared" si="2"/>
        <v>0.4</v>
      </c>
      <c r="AJ13" s="285" t="s">
        <v>24</v>
      </c>
      <c r="AK13" s="532" t="s">
        <v>712</v>
      </c>
      <c r="AL13" s="307">
        <f t="shared" si="7"/>
        <v>0.4</v>
      </c>
      <c r="AM13" s="423">
        <v>0.3</v>
      </c>
      <c r="AN13" s="278" t="str">
        <f t="shared" ref="AN13:AN18" si="9">+IF(K13="Corrupción","Moderado",IF(AM13&lt;=25%,"Bajo",IF(AM13&lt;=50%,"Moderado",IF(AM13&lt;=75%,"Alto",IF(AM13&gt;75%,"Extremo","")))))</f>
        <v>Moderado</v>
      </c>
      <c r="AO13" s="291" t="s">
        <v>59</v>
      </c>
      <c r="AP13" s="1102"/>
      <c r="AQ13" s="1102"/>
      <c r="AR13" s="1103"/>
    </row>
    <row r="14" spans="1:46" ht="115.5" thickBot="1" x14ac:dyDescent="0.3">
      <c r="A14" s="779"/>
      <c r="B14" s="782"/>
      <c r="C14" s="782"/>
      <c r="D14" s="782"/>
      <c r="E14" s="782"/>
      <c r="F14" s="1120" t="s">
        <v>1074</v>
      </c>
      <c r="G14" s="1110"/>
      <c r="H14" s="1122"/>
      <c r="I14" s="1124"/>
      <c r="J14" s="782"/>
      <c r="K14" s="782"/>
      <c r="L14" s="834"/>
      <c r="M14" s="830"/>
      <c r="N14" s="285" t="str">
        <f t="shared" si="3"/>
        <v/>
      </c>
      <c r="O14" s="830"/>
      <c r="P14" s="285" t="str">
        <f t="shared" si="4"/>
        <v/>
      </c>
      <c r="Q14" s="830"/>
      <c r="R14" s="285" t="str">
        <f t="shared" si="5"/>
        <v/>
      </c>
      <c r="S14" s="795"/>
      <c r="T14" s="795"/>
      <c r="U14" s="281">
        <f t="shared" si="6"/>
        <v>0</v>
      </c>
      <c r="V14" s="836"/>
      <c r="W14" s="453" t="str">
        <f>+IFERROR(VLOOKUP(V14,[5]Fórmula!$F$1:$G$6,2,FALSE),"")</f>
        <v/>
      </c>
      <c r="X14" s="1055"/>
      <c r="Y14" s="453" t="str">
        <f>+IFERROR(VLOOKUP(X14,[5]Fórmula!$H$1:$I$6,2,FALSE),"")</f>
        <v/>
      </c>
      <c r="Z14" s="838"/>
      <c r="AA14" s="1052"/>
      <c r="AB14" s="925"/>
      <c r="AC14" s="1117" t="str">
        <f>'[16]Diseño Controles'!H3</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4" s="50" t="s">
        <v>57</v>
      </c>
      <c r="AE14" s="50" t="s">
        <v>57</v>
      </c>
      <c r="AF14" s="22">
        <f t="shared" si="0"/>
        <v>0.25</v>
      </c>
      <c r="AG14" s="308" t="s">
        <v>216</v>
      </c>
      <c r="AH14" s="22">
        <f t="shared" si="1"/>
        <v>0.15</v>
      </c>
      <c r="AI14" s="22">
        <f t="shared" si="2"/>
        <v>0.4</v>
      </c>
      <c r="AJ14" s="285" t="s">
        <v>24</v>
      </c>
      <c r="AK14" s="532" t="s">
        <v>929</v>
      </c>
      <c r="AL14" s="307">
        <f t="shared" si="7"/>
        <v>0</v>
      </c>
      <c r="AM14" s="456">
        <f t="shared" ref="AM14:AM18" si="10">+AI14-AL14</f>
        <v>0.4</v>
      </c>
      <c r="AN14" s="278" t="str">
        <f t="shared" si="9"/>
        <v>Moderado</v>
      </c>
      <c r="AO14" s="291" t="s">
        <v>59</v>
      </c>
      <c r="AP14" s="1102"/>
      <c r="AQ14" s="1102"/>
      <c r="AR14" s="1103"/>
    </row>
    <row r="15" spans="1:46" ht="115.5" thickBot="1" x14ac:dyDescent="0.3">
      <c r="A15" s="777" t="s">
        <v>51</v>
      </c>
      <c r="B15" s="780" t="s">
        <v>160</v>
      </c>
      <c r="C15" s="780" t="s">
        <v>1307</v>
      </c>
      <c r="D15" s="780" t="s">
        <v>645</v>
      </c>
      <c r="E15" s="780" t="s">
        <v>80</v>
      </c>
      <c r="F15" s="1120" t="s">
        <v>1075</v>
      </c>
      <c r="G15" s="1110" t="s">
        <v>1076</v>
      </c>
      <c r="H15" s="1122" t="s">
        <v>1077</v>
      </c>
      <c r="I15" s="1123" t="s">
        <v>1072</v>
      </c>
      <c r="J15" s="780" t="s">
        <v>95</v>
      </c>
      <c r="K15" s="780"/>
      <c r="L15" s="833">
        <f>IF(J15="Diaria",+(K15/360),IF(J15="Mensual",+(K15/12),IF(J15="Bimestral",+(K15/6),IF(J15="Trimestral",+(K15/4),IF(J15="Semestral",+(K15/2),IF(J15="Anual",+(K15/1),""))))))</f>
        <v>0</v>
      </c>
      <c r="M15" s="829" t="s">
        <v>73</v>
      </c>
      <c r="N15" s="285">
        <f t="shared" si="3"/>
        <v>0</v>
      </c>
      <c r="O15" s="829" t="s">
        <v>709</v>
      </c>
      <c r="P15" s="285">
        <f t="shared" si="4"/>
        <v>1</v>
      </c>
      <c r="Q15" s="829" t="s">
        <v>73</v>
      </c>
      <c r="R15" s="285">
        <f t="shared" si="5"/>
        <v>0</v>
      </c>
      <c r="S15" s="793" t="s">
        <v>72</v>
      </c>
      <c r="T15" s="793" t="s">
        <v>28</v>
      </c>
      <c r="U15" s="281">
        <f t="shared" si="6"/>
        <v>1</v>
      </c>
      <c r="V15" s="835" t="str">
        <f>IF(L15&lt;=20%,"Muy baja",IF(L15&lt;=40%,"Baja",IF(L15&lt;=60%,"Media",IF(L15&lt;=80%,"Alta",IF(L15&lt;=100%,"Muy alta",IF(L15&gt;=100%,"Muy alta",""))))))</f>
        <v>Muy baja</v>
      </c>
      <c r="W15" s="453">
        <f>+IFERROR(VLOOKUP(V15,[5]Fórmula!$F$1:$G$6,2,FALSE),"")</f>
        <v>0.2</v>
      </c>
      <c r="X15" s="1054" t="str">
        <f>IF(U15=20%,"Leve",IF(U15=40%,"Menor",IF(U15=60%,"Moderado",IF(U15=80%,"Mayor",IF(U15=100%,"Catastrófico","")))))</f>
        <v>Catastrófico</v>
      </c>
      <c r="Y15" s="453">
        <f>+IFERROR(VLOOKUP(X15,[5]Fórmula!$H$1:$I$6,2,FALSE),"")</f>
        <v>1</v>
      </c>
      <c r="Z15" s="837" t="str">
        <f>+IFERROR(VLOOKUP(V15&amp;X15,[5]Fórmula!$C$2:$D$26,2,FALSE),"")</f>
        <v>Extremo</v>
      </c>
      <c r="AA15" s="1051">
        <f t="shared" si="8"/>
        <v>1</v>
      </c>
      <c r="AB15" s="841" t="s">
        <v>1078</v>
      </c>
      <c r="AC15" s="1117" t="str">
        <f>'[16]Diseño Controles'!H4</f>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
      <c r="AD15" s="50" t="s">
        <v>39</v>
      </c>
      <c r="AE15" s="50" t="s">
        <v>57</v>
      </c>
      <c r="AF15" s="22">
        <f t="shared" si="0"/>
        <v>0.25</v>
      </c>
      <c r="AG15" s="308" t="s">
        <v>216</v>
      </c>
      <c r="AH15" s="22">
        <f t="shared" si="1"/>
        <v>0.15</v>
      </c>
      <c r="AI15" s="22">
        <f t="shared" si="2"/>
        <v>0.4</v>
      </c>
      <c r="AJ15" s="285" t="s">
        <v>24</v>
      </c>
      <c r="AK15" s="532" t="s">
        <v>1079</v>
      </c>
      <c r="AL15" s="307">
        <f t="shared" si="7"/>
        <v>0.4</v>
      </c>
      <c r="AM15" s="456">
        <f t="shared" si="10"/>
        <v>0</v>
      </c>
      <c r="AN15" s="318" t="str">
        <f t="shared" si="9"/>
        <v>Bajo</v>
      </c>
      <c r="AO15" s="291" t="s">
        <v>59</v>
      </c>
      <c r="AP15" s="1102"/>
      <c r="AQ15" s="1102"/>
      <c r="AR15" s="1103"/>
    </row>
    <row r="16" spans="1:46" ht="186" customHeight="1" thickBot="1" x14ac:dyDescent="0.3">
      <c r="A16" s="779"/>
      <c r="B16" s="782"/>
      <c r="C16" s="782"/>
      <c r="D16" s="782"/>
      <c r="E16" s="782"/>
      <c r="F16" s="1120" t="s">
        <v>1074</v>
      </c>
      <c r="G16" s="1110"/>
      <c r="H16" s="1122"/>
      <c r="I16" s="1124"/>
      <c r="J16" s="782"/>
      <c r="K16" s="782"/>
      <c r="L16" s="834"/>
      <c r="M16" s="830"/>
      <c r="N16" s="285" t="str">
        <f t="shared" si="3"/>
        <v/>
      </c>
      <c r="O16" s="830"/>
      <c r="P16" s="285" t="str">
        <f t="shared" si="4"/>
        <v/>
      </c>
      <c r="Q16" s="830"/>
      <c r="R16" s="285" t="str">
        <f t="shared" si="5"/>
        <v/>
      </c>
      <c r="S16" s="795"/>
      <c r="T16" s="795"/>
      <c r="U16" s="281">
        <f t="shared" si="6"/>
        <v>0</v>
      </c>
      <c r="V16" s="836"/>
      <c r="W16" s="453" t="str">
        <f>+IFERROR(VLOOKUP(V16,[5]Fórmula!$F$1:$G$6,2,FALSE),"")</f>
        <v/>
      </c>
      <c r="X16" s="1055"/>
      <c r="Y16" s="453" t="str">
        <f>+IFERROR(VLOOKUP(X16,[5]Fórmula!$H$1:$I$6,2,FALSE),"")</f>
        <v/>
      </c>
      <c r="Z16" s="838"/>
      <c r="AA16" s="1052"/>
      <c r="AB16" s="925"/>
      <c r="AC16" s="1117" t="str">
        <f>AC14</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6" s="50" t="s">
        <v>57</v>
      </c>
      <c r="AE16" s="50" t="s">
        <v>57</v>
      </c>
      <c r="AF16" s="22">
        <f t="shared" si="0"/>
        <v>0.25</v>
      </c>
      <c r="AG16" s="308" t="s">
        <v>216</v>
      </c>
      <c r="AH16" s="22">
        <f t="shared" si="1"/>
        <v>0.15</v>
      </c>
      <c r="AI16" s="22">
        <f t="shared" si="2"/>
        <v>0.4</v>
      </c>
      <c r="AJ16" s="285" t="s">
        <v>24</v>
      </c>
      <c r="AK16" s="532" t="s">
        <v>929</v>
      </c>
      <c r="AL16" s="307">
        <f t="shared" si="7"/>
        <v>0</v>
      </c>
      <c r="AM16" s="456">
        <f t="shared" si="10"/>
        <v>0.4</v>
      </c>
      <c r="AN16" s="278" t="str">
        <f>+IF(K16="Corrupción","Moderado",IF(AM16&lt;=25%,"Bajo",IF(AM16&lt;=50%,"Moderado",IF(AM16&lt;=75%,"Alto",IF(AM16&gt;75%,"Extremo","")))))</f>
        <v>Moderado</v>
      </c>
      <c r="AO16" s="291" t="s">
        <v>59</v>
      </c>
      <c r="AP16" s="1102"/>
      <c r="AQ16" s="1102"/>
      <c r="AR16" s="1103"/>
    </row>
    <row r="17" spans="1:44" ht="153.75" thickBot="1" x14ac:dyDescent="0.3">
      <c r="A17" s="777" t="s">
        <v>218</v>
      </c>
      <c r="B17" s="780" t="s">
        <v>160</v>
      </c>
      <c r="C17" s="780" t="s">
        <v>1307</v>
      </c>
      <c r="D17" s="780" t="s">
        <v>645</v>
      </c>
      <c r="E17" s="780" t="s">
        <v>80</v>
      </c>
      <c r="F17" s="1120" t="s">
        <v>1080</v>
      </c>
      <c r="G17" s="1110" t="s">
        <v>1081</v>
      </c>
      <c r="H17" s="1122" t="s">
        <v>1082</v>
      </c>
      <c r="I17" s="1123" t="s">
        <v>1072</v>
      </c>
      <c r="J17" s="780" t="s">
        <v>89</v>
      </c>
      <c r="K17" s="780"/>
      <c r="L17" s="833">
        <f>IF(J17="Diaria",+(K17/360),IF(J17="Mensual",+(K17/12),IF(J17="Bimestral",+(K17/6),IF(J17="Trimestral",+(K17/4),IF(J17="Semestral",+(K17/2),IF(J17="Anual",+(K17/1),""))))))</f>
        <v>0</v>
      </c>
      <c r="M17" s="829" t="s">
        <v>73</v>
      </c>
      <c r="N17" s="285">
        <f t="shared" si="3"/>
        <v>0</v>
      </c>
      <c r="O17" s="829" t="s">
        <v>709</v>
      </c>
      <c r="P17" s="285">
        <f t="shared" si="4"/>
        <v>1</v>
      </c>
      <c r="Q17" s="829" t="s">
        <v>73</v>
      </c>
      <c r="R17" s="285">
        <f t="shared" si="5"/>
        <v>0</v>
      </c>
      <c r="S17" s="793" t="s">
        <v>72</v>
      </c>
      <c r="T17" s="793" t="s">
        <v>28</v>
      </c>
      <c r="U17" s="281">
        <f t="shared" si="6"/>
        <v>1</v>
      </c>
      <c r="V17" s="835" t="str">
        <f>IF(L17&lt;=20%,"Muy baja",IF(L17&lt;=40%,"Baja",IF(L17&lt;=60%,"Media",IF(L17&lt;=80%,"Alta",IF(L17&lt;=100%,"Muy alta",IF(L17&gt;=100%,"Muy alta",""))))))</f>
        <v>Muy baja</v>
      </c>
      <c r="W17" s="453">
        <f>+IFERROR(VLOOKUP(V17,[5]Fórmula!$F$1:$G$6,2,FALSE),"")</f>
        <v>0.2</v>
      </c>
      <c r="X17" s="835" t="str">
        <f>IF(U17=20%,"Leve",IF(U17=40%,"Menor",IF(U17=60%,"Moderado",IF(U17=80%,"Mayor",IF(U17=100%,"Catastrófico","")))))</f>
        <v>Catastrófico</v>
      </c>
      <c r="Y17" s="453">
        <f>+IFERROR(VLOOKUP(X17,[5]Fórmula!$H$1:$I$6,2,FALSE),"")</f>
        <v>1</v>
      </c>
      <c r="Z17" s="837" t="str">
        <f>+IFERROR(VLOOKUP(V17&amp;X17,[5]Fórmula!$C$2:$D$26,2,FALSE),"")</f>
        <v>Extremo</v>
      </c>
      <c r="AA17" s="1051">
        <f t="shared" si="8"/>
        <v>1</v>
      </c>
      <c r="AB17" s="841" t="s">
        <v>1083</v>
      </c>
      <c r="AC17" s="1117" t="s">
        <v>1084</v>
      </c>
      <c r="AD17" s="50" t="s">
        <v>39</v>
      </c>
      <c r="AE17" s="50" t="s">
        <v>57</v>
      </c>
      <c r="AF17" s="22">
        <f t="shared" si="0"/>
        <v>0.25</v>
      </c>
      <c r="AG17" s="308" t="s">
        <v>216</v>
      </c>
      <c r="AH17" s="22">
        <f t="shared" si="1"/>
        <v>0.15</v>
      </c>
      <c r="AI17" s="22">
        <f t="shared" si="2"/>
        <v>0.4</v>
      </c>
      <c r="AJ17" s="285" t="s">
        <v>24</v>
      </c>
      <c r="AK17" s="532" t="s">
        <v>712</v>
      </c>
      <c r="AL17" s="307">
        <f t="shared" si="7"/>
        <v>0.4</v>
      </c>
      <c r="AM17" s="456">
        <f t="shared" si="10"/>
        <v>0</v>
      </c>
      <c r="AN17" s="318" t="str">
        <f t="shared" si="9"/>
        <v>Bajo</v>
      </c>
      <c r="AO17" s="291" t="s">
        <v>59</v>
      </c>
      <c r="AP17" s="1102"/>
      <c r="AQ17" s="1102"/>
      <c r="AR17" s="1103"/>
    </row>
    <row r="18" spans="1:44" ht="198.75" customHeight="1" thickBot="1" x14ac:dyDescent="0.3">
      <c r="A18" s="779"/>
      <c r="B18" s="782"/>
      <c r="C18" s="782"/>
      <c r="D18" s="782"/>
      <c r="E18" s="782"/>
      <c r="F18" s="1120" t="s">
        <v>1085</v>
      </c>
      <c r="G18" s="1110"/>
      <c r="H18" s="1122"/>
      <c r="I18" s="1124"/>
      <c r="J18" s="782"/>
      <c r="K18" s="782"/>
      <c r="L18" s="834"/>
      <c r="M18" s="830"/>
      <c r="N18" s="285" t="str">
        <f t="shared" si="3"/>
        <v/>
      </c>
      <c r="O18" s="830"/>
      <c r="P18" s="285" t="str">
        <f t="shared" si="4"/>
        <v/>
      </c>
      <c r="Q18" s="830"/>
      <c r="R18" s="285" t="str">
        <f t="shared" si="5"/>
        <v/>
      </c>
      <c r="S18" s="795"/>
      <c r="T18" s="795"/>
      <c r="U18" s="281">
        <f t="shared" si="6"/>
        <v>0</v>
      </c>
      <c r="V18" s="836"/>
      <c r="W18" s="453" t="str">
        <f>+IFERROR(VLOOKUP(V18,[5]Fórmula!$F$1:$G$6,2,FALSE),"")</f>
        <v/>
      </c>
      <c r="X18" s="836"/>
      <c r="Y18" s="453" t="str">
        <f>+IFERROR(VLOOKUP(X18,[5]Fórmula!$H$1:$I$6,2,FALSE),"")</f>
        <v/>
      </c>
      <c r="Z18" s="838"/>
      <c r="AA18" s="1053"/>
      <c r="AB18" s="925"/>
      <c r="AC18" s="1117" t="str">
        <f>AC16</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8" s="50" t="s">
        <v>57</v>
      </c>
      <c r="AE18" s="50" t="s">
        <v>57</v>
      </c>
      <c r="AF18" s="22">
        <f t="shared" si="0"/>
        <v>0.25</v>
      </c>
      <c r="AG18" s="308" t="s">
        <v>216</v>
      </c>
      <c r="AH18" s="22">
        <f t="shared" si="1"/>
        <v>0.15</v>
      </c>
      <c r="AI18" s="22">
        <f t="shared" si="2"/>
        <v>0.4</v>
      </c>
      <c r="AJ18" s="285" t="s">
        <v>24</v>
      </c>
      <c r="AK18" s="532" t="s">
        <v>929</v>
      </c>
      <c r="AL18" s="307">
        <f t="shared" si="7"/>
        <v>0</v>
      </c>
      <c r="AM18" s="456">
        <f t="shared" si="10"/>
        <v>0.4</v>
      </c>
      <c r="AN18" s="278" t="str">
        <f t="shared" si="9"/>
        <v>Moderado</v>
      </c>
      <c r="AO18" s="291" t="s">
        <v>59</v>
      </c>
      <c r="AP18" s="84"/>
      <c r="AQ18" s="1102"/>
      <c r="AR18" s="1104"/>
    </row>
    <row r="19" spans="1:44" s="621" customFormat="1" ht="409.5" x14ac:dyDescent="0.2">
      <c r="A19" s="606" t="s">
        <v>51</v>
      </c>
      <c r="B19" s="29" t="s">
        <v>1281</v>
      </c>
      <c r="C19" s="29" t="s">
        <v>58</v>
      </c>
      <c r="D19" s="29" t="s">
        <v>79</v>
      </c>
      <c r="E19" s="29" t="s">
        <v>80</v>
      </c>
      <c r="F19" s="1125" t="s">
        <v>1278</v>
      </c>
      <c r="G19" s="1105" t="s">
        <v>534</v>
      </c>
      <c r="H19" s="1126" t="s">
        <v>1279</v>
      </c>
      <c r="I19" s="1125" t="s">
        <v>1280</v>
      </c>
      <c r="J19" s="607" t="s">
        <v>95</v>
      </c>
      <c r="K19" s="608">
        <v>1</v>
      </c>
      <c r="L19" s="609">
        <f>IF(J19="Diaria",+(K19/360),IF(J19="Mensual",+(K19/12),IF(J19="Bimestral",+(K19/6),IF(J19="Trimestral",+(K19/4),IF(J19="Semestral",+(K19/2),IF(J19="Anual",+(K19/1),""))))))</f>
        <v>0.5</v>
      </c>
      <c r="M19" s="608" t="s">
        <v>47</v>
      </c>
      <c r="N19" s="592">
        <f t="shared" si="3"/>
        <v>0.4</v>
      </c>
      <c r="O19" s="610" t="s">
        <v>76</v>
      </c>
      <c r="P19" s="592" t="str">
        <f t="shared" si="4"/>
        <v/>
      </c>
      <c r="Q19" s="608" t="s">
        <v>73</v>
      </c>
      <c r="R19" s="592">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611" t="s">
        <v>60</v>
      </c>
      <c r="T19" s="611" t="s">
        <v>73</v>
      </c>
      <c r="U19" s="612">
        <f>+MAX(N19,P19,R19)</f>
        <v>0.4</v>
      </c>
      <c r="V19" s="613" t="str">
        <f>IF(L19&lt;=20%,"Muy baja",IF(L19&lt;=40%,"Baja",IF(L19&lt;=60%,"Media",IF(L19&lt;=80%,"Alta",IF(L19&lt;=100%,"Muy alta",IF(L19&gt;=100%,"Muy alta",""))))))</f>
        <v>Media</v>
      </c>
      <c r="W19" s="614">
        <f>+IFERROR(VLOOKUP(V19,[3]Fórmula!$F$1:$G$6,2,FALSE),"")</f>
        <v>0.6</v>
      </c>
      <c r="X19" s="615" t="s">
        <v>56</v>
      </c>
      <c r="Y19" s="614">
        <f>+IFERROR(VLOOKUP(X19,[3]Fórmula!$H$1:$I$6,2,FALSE),"")</f>
        <v>0.6</v>
      </c>
      <c r="Z19" s="615" t="str">
        <f>+IFERROR(VLOOKUP(V19&amp;X19,[3]Fórmula!$C$2:$D$26,2,FALSE),"")</f>
        <v>Moderado</v>
      </c>
      <c r="AA19" s="616">
        <f>IF(Z19="Bajo",25%,IF(Z19="Moderado",50%,IF(Z19="Alto",75%,IF(Z19="Extremo",100%,""))))</f>
        <v>0.5</v>
      </c>
      <c r="AB19" s="617"/>
      <c r="AC19" s="1095" t="s">
        <v>1328</v>
      </c>
      <c r="AD19" s="41" t="s">
        <v>57</v>
      </c>
      <c r="AE19" s="593">
        <f t="shared" ref="AE19" si="11">IF(AD19="Preventivo",25%,IF(AD19="Detectivo",15%,IF(AD19="Correctivo",10%,"")))</f>
        <v>0.25</v>
      </c>
      <c r="AF19" s="41" t="s">
        <v>216</v>
      </c>
      <c r="AG19" s="593">
        <f t="shared" ref="AG19" si="12">IF(AF19="Manual",15%,IF(AF19="Automático",25%,""))</f>
        <v>0.15</v>
      </c>
      <c r="AH19" s="593">
        <f t="shared" ref="AH19" si="13">+AG19+AE19</f>
        <v>0.4</v>
      </c>
      <c r="AI19" s="41" t="s">
        <v>217</v>
      </c>
      <c r="AJ19" s="41" t="s">
        <v>24</v>
      </c>
      <c r="AK19" s="41" t="s">
        <v>1329</v>
      </c>
      <c r="AL19" s="29">
        <f>+AA19*AH19</f>
        <v>0.2</v>
      </c>
      <c r="AM19" s="618">
        <f>+AA19-AL19</f>
        <v>0.3</v>
      </c>
      <c r="AN19" s="619" t="str">
        <f>IF(AM19&lt;=25%,"Bajo",IF(AM19&lt;=50%,"Moderado",IF(AM19&lt;=75%,"Alto",IF(AM19&gt;75%,"Extremo",""))))</f>
        <v>Moderado</v>
      </c>
      <c r="AO19" s="620" t="s">
        <v>59</v>
      </c>
      <c r="AP19" s="185"/>
      <c r="AQ19" s="1105"/>
      <c r="AR19" s="1106"/>
    </row>
  </sheetData>
  <sheetProtection formatCells="0" formatColumns="0" formatRows="0"/>
  <mergeCells count="169">
    <mergeCell ref="AB9:AB10"/>
    <mergeCell ref="AN9:AN10"/>
    <mergeCell ref="AO9:AO10"/>
    <mergeCell ref="M9:M10"/>
    <mergeCell ref="O9:O10"/>
    <mergeCell ref="Q9:Q10"/>
    <mergeCell ref="S9:S10"/>
    <mergeCell ref="T9:T10"/>
    <mergeCell ref="N9:N10"/>
    <mergeCell ref="P9:P10"/>
    <mergeCell ref="R9:R10"/>
    <mergeCell ref="V9:V10"/>
    <mergeCell ref="U9:U10"/>
    <mergeCell ref="A9:A10"/>
    <mergeCell ref="B9:B10"/>
    <mergeCell ref="C9:C10"/>
    <mergeCell ref="D9:D10"/>
    <mergeCell ref="E9:E10"/>
    <mergeCell ref="F9:F10"/>
    <mergeCell ref="G9:G10"/>
    <mergeCell ref="H9:H10"/>
    <mergeCell ref="I9:I10"/>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AO7:AO8"/>
    <mergeCell ref="AB7:AB8"/>
    <mergeCell ref="AN7:AN8"/>
    <mergeCell ref="AN5:AN6"/>
    <mergeCell ref="Y5:Y6"/>
    <mergeCell ref="A5:A6"/>
    <mergeCell ref="W7:W8"/>
    <mergeCell ref="Z7:Z8"/>
    <mergeCell ref="Y7:Y8"/>
    <mergeCell ref="A7:A8"/>
    <mergeCell ref="B7:B8"/>
    <mergeCell ref="C7:C8"/>
    <mergeCell ref="D7:D8"/>
    <mergeCell ref="E7:E8"/>
    <mergeCell ref="F7:F8"/>
    <mergeCell ref="G7:G8"/>
    <mergeCell ref="H7:H8"/>
    <mergeCell ref="V7:V8"/>
    <mergeCell ref="X7:X8"/>
    <mergeCell ref="U7:U8"/>
    <mergeCell ref="P7:P8"/>
    <mergeCell ref="R7:R8"/>
    <mergeCell ref="U5:U6"/>
    <mergeCell ref="S7:S8"/>
    <mergeCell ref="Z5:Z6"/>
    <mergeCell ref="K7:K8"/>
    <mergeCell ref="L7:L8"/>
    <mergeCell ref="L13:L14"/>
    <mergeCell ref="W5:W6"/>
    <mergeCell ref="V5:V6"/>
    <mergeCell ref="B5:B6"/>
    <mergeCell ref="AO5:AO6"/>
    <mergeCell ref="C5:C6"/>
    <mergeCell ref="D5:D6"/>
    <mergeCell ref="E5:E6"/>
    <mergeCell ref="F5:F6"/>
    <mergeCell ref="G5:G6"/>
    <mergeCell ref="N5:N6"/>
    <mergeCell ref="J5:J6"/>
    <mergeCell ref="X5:X6"/>
    <mergeCell ref="M5:M6"/>
    <mergeCell ref="K5:K6"/>
    <mergeCell ref="H5:H6"/>
    <mergeCell ref="L5:L6"/>
    <mergeCell ref="T5:T6"/>
    <mergeCell ref="R5:R6"/>
    <mergeCell ref="AA5:AA6"/>
    <mergeCell ref="AB5:AB6"/>
    <mergeCell ref="M7:M8"/>
    <mergeCell ref="Q7:Q8"/>
    <mergeCell ref="I5:I6"/>
    <mergeCell ref="M15:M16"/>
    <mergeCell ref="O15:O16"/>
    <mergeCell ref="Q15:Q16"/>
    <mergeCell ref="T7:T8"/>
    <mergeCell ref="O5:O6"/>
    <mergeCell ref="P5:P6"/>
    <mergeCell ref="S5:S6"/>
    <mergeCell ref="Q5:Q6"/>
    <mergeCell ref="N7:N8"/>
    <mergeCell ref="O7:O8"/>
    <mergeCell ref="J7:J8"/>
    <mergeCell ref="I7:I8"/>
    <mergeCell ref="J13:J14"/>
    <mergeCell ref="K13:K14"/>
    <mergeCell ref="M13:M14"/>
    <mergeCell ref="O13:O14"/>
    <mergeCell ref="Q13:Q14"/>
    <mergeCell ref="S13:S14"/>
    <mergeCell ref="J9:J10"/>
    <mergeCell ref="K9:K10"/>
    <mergeCell ref="L9:L10"/>
    <mergeCell ref="G13:G14"/>
    <mergeCell ref="H13:H14"/>
    <mergeCell ref="I13:I14"/>
    <mergeCell ref="A17:A18"/>
    <mergeCell ref="B17:B18"/>
    <mergeCell ref="C17:C18"/>
    <mergeCell ref="D17:D18"/>
    <mergeCell ref="E17:E18"/>
    <mergeCell ref="A15:A16"/>
    <mergeCell ref="B15:B16"/>
    <mergeCell ref="C15:C16"/>
    <mergeCell ref="D15:D16"/>
    <mergeCell ref="E15:E16"/>
    <mergeCell ref="G17:G18"/>
    <mergeCell ref="H17:H18"/>
    <mergeCell ref="G15:G16"/>
    <mergeCell ref="H15:H16"/>
    <mergeCell ref="I15:I16"/>
    <mergeCell ref="A13:A14"/>
    <mergeCell ref="B13:B14"/>
    <mergeCell ref="C13:C14"/>
    <mergeCell ref="D13:D14"/>
    <mergeCell ref="E13:E14"/>
    <mergeCell ref="I17:I18"/>
    <mergeCell ref="AA7:AA8"/>
    <mergeCell ref="AA13:AA14"/>
    <mergeCell ref="AA15:AA16"/>
    <mergeCell ref="AA17:AA18"/>
    <mergeCell ref="T17:T18"/>
    <mergeCell ref="V17:V18"/>
    <mergeCell ref="X17:X18"/>
    <mergeCell ref="Z17:Z18"/>
    <mergeCell ref="AB17:AB18"/>
    <mergeCell ref="T15:T16"/>
    <mergeCell ref="X15:X16"/>
    <mergeCell ref="Z15:Z16"/>
    <mergeCell ref="AB15:AB16"/>
    <mergeCell ref="T13:T14"/>
    <mergeCell ref="V13:V14"/>
    <mergeCell ref="X13:X14"/>
    <mergeCell ref="AB13:AB14"/>
    <mergeCell ref="Z13:Z14"/>
    <mergeCell ref="V15:V16"/>
    <mergeCell ref="W9:W10"/>
    <mergeCell ref="X9:X10"/>
    <mergeCell ref="Y9:Y10"/>
    <mergeCell ref="Z9:Z10"/>
    <mergeCell ref="AA9:AA10"/>
    <mergeCell ref="J17:J18"/>
    <mergeCell ref="K17:K18"/>
    <mergeCell ref="L15:L16"/>
    <mergeCell ref="S15:S16"/>
    <mergeCell ref="L17:L18"/>
    <mergeCell ref="M17:M18"/>
    <mergeCell ref="O17:O18"/>
    <mergeCell ref="Q17:Q18"/>
    <mergeCell ref="S17:S18"/>
    <mergeCell ref="J15:J16"/>
    <mergeCell ref="K15:K16"/>
  </mergeCells>
  <conditionalFormatting sqref="AD7:AG7 AD9:AG9 AJ9:AM9">
    <cfRule type="containsText" dxfId="385" priority="143" operator="containsText" text="MEDIA">
      <formula>NOT(ISERROR(SEARCH("MEDIA",AD7)))</formula>
    </cfRule>
    <cfRule type="containsText" dxfId="384" priority="144" operator="containsText" text="ALTA">
      <formula>NOT(ISERROR(SEARCH("ALTA",AD7)))</formula>
    </cfRule>
  </conditionalFormatting>
  <conditionalFormatting sqref="AE10:AG10">
    <cfRule type="containsText" dxfId="383" priority="29" operator="containsText" text="BAJA">
      <formula>NOT(ISERROR(SEARCH("BAJA",AE10)))</formula>
    </cfRule>
    <cfRule type="containsText" dxfId="382" priority="30" operator="containsText" text="MEDIA">
      <formula>NOT(ISERROR(SEARCH("MEDIA",AE10)))</formula>
    </cfRule>
    <cfRule type="containsText" dxfId="381" priority="31" operator="containsText" text="ALTA">
      <formula>NOT(ISERROR(SEARCH("ALTA",AE10)))</formula>
    </cfRule>
  </conditionalFormatting>
  <conditionalFormatting sqref="AI19">
    <cfRule type="containsText" dxfId="380" priority="37" operator="containsText" text="ALTA">
      <formula>NOT(ISERROR(SEARCH("ALTA",AI19)))</formula>
    </cfRule>
    <cfRule type="containsText" dxfId="379" priority="35" operator="containsText" text="BAJA">
      <formula>NOT(ISERROR(SEARCH("BAJA",AI19)))</formula>
    </cfRule>
    <cfRule type="containsText" dxfId="378" priority="36" operator="containsText" text="MEDIA">
      <formula>NOT(ISERROR(SEARCH("MEDIA",AI19)))</formula>
    </cfRule>
  </conditionalFormatting>
  <conditionalFormatting sqref="AJ10:AK10">
    <cfRule type="containsText" dxfId="377" priority="9" operator="containsText" text="ALTA">
      <formula>NOT(ISERROR(SEARCH("ALTA",AJ10)))</formula>
    </cfRule>
  </conditionalFormatting>
  <conditionalFormatting sqref="AJ10:AK12">
    <cfRule type="containsText" dxfId="376" priority="7" operator="containsText" text="BAJA">
      <formula>NOT(ISERROR(SEARCH("BAJA",AJ10)))</formula>
    </cfRule>
    <cfRule type="containsText" dxfId="375" priority="8" operator="containsText" text="MEDIA">
      <formula>NOT(ISERROR(SEARCH("MEDIA",AJ10)))</formula>
    </cfRule>
  </conditionalFormatting>
  <conditionalFormatting sqref="AJ12:AK12">
    <cfRule type="containsText" dxfId="374" priority="88" operator="containsText" text="ALTA">
      <formula>NOT(ISERROR(SEARCH("ALTA",AJ12)))</formula>
    </cfRule>
  </conditionalFormatting>
  <conditionalFormatting sqref="AJ9:AM9 AD7:AG7 AD9:AG9">
    <cfRule type="containsText" dxfId="373" priority="142" operator="containsText" text="BAJA">
      <formula>NOT(ISERROR(SEARCH("BAJA",AD7)))</formula>
    </cfRule>
  </conditionalFormatting>
  <conditionalFormatting sqref="AK7">
    <cfRule type="containsText" dxfId="372" priority="32" operator="containsText" text="BAJA">
      <formula>NOT(ISERROR(SEARCH("BAJA",AK7)))</formula>
    </cfRule>
    <cfRule type="containsText" dxfId="371" priority="33" operator="containsText" text="MEDIA">
      <formula>NOT(ISERROR(SEARCH("MEDIA",AK7)))</formula>
    </cfRule>
    <cfRule type="containsText" dxfId="370" priority="34" operator="containsText" text="ALTA">
      <formula>NOT(ISERROR(SEARCH("ALTA",AK7)))</formula>
    </cfRule>
  </conditionalFormatting>
  <conditionalFormatting sqref="AK11">
    <cfRule type="containsText" dxfId="369" priority="50" operator="containsText" text="ALTA">
      <formula>NOT(ISERROR(SEARCH("ALTA",AK11)))</formula>
    </cfRule>
  </conditionalFormatting>
  <conditionalFormatting sqref="AL10">
    <cfRule type="containsText" dxfId="368" priority="19" operator="containsText" text="BAJA">
      <formula>NOT(ISERROR(SEARCH("BAJA",AL10)))</formula>
    </cfRule>
    <cfRule type="containsText" dxfId="367" priority="20" operator="containsText" text="MEDIA">
      <formula>NOT(ISERROR(SEARCH("MEDIA",AL10)))</formula>
    </cfRule>
    <cfRule type="containsText" dxfId="366" priority="21" operator="containsText" text="ALTA">
      <formula>NOT(ISERROR(SEARCH("ALTA",AL10)))</formula>
    </cfRule>
  </conditionalFormatting>
  <conditionalFormatting sqref="AL5:AM9 AD10:AD11 AL11:AM11">
    <cfRule type="containsText" dxfId="365" priority="117" operator="containsText" text="ALTA">
      <formula>NOT(ISERROR(SEARCH("ALTA",AD5)))</formula>
    </cfRule>
    <cfRule type="containsText" dxfId="364" priority="116" operator="containsText" text="MEDIA">
      <formula>NOT(ISERROR(SEARCH("MEDIA",AD5)))</formula>
    </cfRule>
  </conditionalFormatting>
  <conditionalFormatting sqref="AL5:AM9 AL11:AM11 AD10:AD11">
    <cfRule type="containsText" dxfId="363" priority="115" operator="containsText" text="BAJA">
      <formula>NOT(ISERROR(SEARCH("BAJA",AD5)))</formula>
    </cfRule>
  </conditionalFormatting>
  <conditionalFormatting sqref="AL10:AM10">
    <cfRule type="containsText" dxfId="362" priority="13" operator="containsText" text="BAJA">
      <formula>NOT(ISERROR(SEARCH("BAJA",AL10)))</formula>
    </cfRule>
    <cfRule type="containsText" dxfId="361" priority="14" operator="containsText" text="MEDIA">
      <formula>NOT(ISERROR(SEARCH("MEDIA",AL10)))</formula>
    </cfRule>
    <cfRule type="containsText" dxfId="360" priority="15" operator="containsText" text="ALTA">
      <formula>NOT(ISERROR(SEARCH("ALTA",AL10)))</formula>
    </cfRule>
  </conditionalFormatting>
  <conditionalFormatting sqref="AL19:AM19">
    <cfRule type="containsText" dxfId="359" priority="44" operator="containsText" text="ALTA">
      <formula>NOT(ISERROR(SEARCH("ALTA",AL19)))</formula>
    </cfRule>
    <cfRule type="cellIs" dxfId="358" priority="38" operator="greaterThan">
      <formula>75%</formula>
    </cfRule>
    <cfRule type="cellIs" dxfId="357" priority="39" operator="between">
      <formula>51%</formula>
      <formula>75%</formula>
    </cfRule>
    <cfRule type="cellIs" dxfId="356" priority="40" operator="between">
      <formula>26%</formula>
      <formula>50%</formula>
    </cfRule>
    <cfRule type="cellIs" dxfId="355" priority="41" operator="between">
      <formula>0%</formula>
      <formula>25%</formula>
    </cfRule>
    <cfRule type="containsText" dxfId="354" priority="42" operator="containsText" text="BAJA">
      <formula>NOT(ISERROR(SEARCH("BAJA",AL19)))</formula>
    </cfRule>
    <cfRule type="containsText" dxfId="353" priority="43" operator="containsText" text="MEDIA">
      <formula>NOT(ISERROR(SEARCH("MEDIA",AL19)))</formula>
    </cfRule>
  </conditionalFormatting>
  <conditionalFormatting sqref="AM5:AM18">
    <cfRule type="cellIs" dxfId="352" priority="72" operator="greaterThan">
      <formula>75%</formula>
    </cfRule>
    <cfRule type="cellIs" dxfId="351" priority="74" operator="between">
      <formula>26%</formula>
      <formula>50%</formula>
    </cfRule>
    <cfRule type="cellIs" dxfId="350" priority="75" operator="between">
      <formula>0%</formula>
      <formula>25%</formula>
    </cfRule>
    <cfRule type="cellIs" dxfId="349" priority="73" operator="between">
      <formula>51%</formula>
      <formula>75%</formula>
    </cfRule>
  </conditionalFormatting>
  <conditionalFormatting sqref="AM10">
    <cfRule type="containsText" dxfId="348" priority="12" operator="containsText" text="ALTA">
      <formula>NOT(ISERROR(SEARCH("ALTA",AM10)))</formula>
    </cfRule>
    <cfRule type="containsText" dxfId="347" priority="11" operator="containsText" text="MEDIA">
      <formula>NOT(ISERROR(SEARCH("MEDIA",AM10)))</formula>
    </cfRule>
    <cfRule type="containsText" dxfId="346" priority="10" operator="containsText" text="BAJA">
      <formula>NOT(ISERROR(SEARCH("BAJA",AM10)))</formula>
    </cfRule>
  </conditionalFormatting>
  <conditionalFormatting sqref="AM12:AM13 AR12 AL12:AL18">
    <cfRule type="containsText" dxfId="345" priority="99" operator="containsText" text="BAJA">
      <formula>NOT(ISERROR(SEARCH("BAJA",AL12)))</formula>
    </cfRule>
  </conditionalFormatting>
  <conditionalFormatting sqref="AM13:AM18">
    <cfRule type="containsText" dxfId="344" priority="69" operator="containsText" text="BAJA">
      <formula>NOT(ISERROR(SEARCH("BAJA",AM13)))</formula>
    </cfRule>
    <cfRule type="containsText" dxfId="343" priority="70" operator="containsText" text="MEDIA">
      <formula>NOT(ISERROR(SEARCH("MEDIA",AM13)))</formula>
    </cfRule>
    <cfRule type="containsText" dxfId="342" priority="71" operator="containsText" text="ALTA">
      <formula>NOT(ISERROR(SEARCH("ALTA",AM13)))</formula>
    </cfRule>
  </conditionalFormatting>
  <conditionalFormatting sqref="AO9:AR9">
    <cfRule type="containsText" dxfId="341" priority="66" operator="containsText" text="BAJA">
      <formula>NOT(ISERROR(SEARCH("BAJA",AO9)))</formula>
    </cfRule>
    <cfRule type="containsText" dxfId="340" priority="67" operator="containsText" text="MEDIA">
      <formula>NOT(ISERROR(SEARCH("MEDIA",AO9)))</formula>
    </cfRule>
    <cfRule type="containsText" dxfId="339" priority="68" operator="containsText" text="ALTA">
      <formula>NOT(ISERROR(SEARCH("ALTA",AO9)))</formula>
    </cfRule>
  </conditionalFormatting>
  <conditionalFormatting sqref="AP10:AR10">
    <cfRule type="containsText" dxfId="338" priority="6" operator="containsText" text="ALTA">
      <formula>NOT(ISERROR(SEARCH("ALTA",AP10)))</formula>
    </cfRule>
    <cfRule type="containsText" dxfId="337" priority="5" operator="containsText" text="MEDIA">
      <formula>NOT(ISERROR(SEARCH("MEDIA",AP10)))</formula>
    </cfRule>
    <cfRule type="containsText" dxfId="336" priority="4" operator="containsText" text="BAJA">
      <formula>NOT(ISERROR(SEARCH("BAJA",AP10)))</formula>
    </cfRule>
  </conditionalFormatting>
  <conditionalFormatting sqref="AR9:AR10">
    <cfRule type="containsText" dxfId="335" priority="2" operator="containsText" text="MEDIA">
      <formula>NOT(ISERROR(SEARCH("MEDIA",AR9)))</formula>
    </cfRule>
    <cfRule type="containsText" dxfId="334" priority="1" operator="containsText" text="BAJA">
      <formula>NOT(ISERROR(SEARCH("BAJA",AR9)))</formula>
    </cfRule>
    <cfRule type="containsText" dxfId="333" priority="3" operator="containsText" text="ALTA">
      <formula>NOT(ISERROR(SEARCH("ALTA",AR9)))</formula>
    </cfRule>
  </conditionalFormatting>
  <conditionalFormatting sqref="AR12 AM12:AM13 AL12:AL18">
    <cfRule type="containsText" dxfId="332" priority="100" operator="containsText" text="MEDIA">
      <formula>NOT(ISERROR(SEARCH("MEDIA",AL12)))</formula>
    </cfRule>
    <cfRule type="containsText" dxfId="331" priority="101" operator="containsText" text="ALTA">
      <formula>NOT(ISERROR(SEARCH("ALTA",AL12)))</formula>
    </cfRule>
  </conditionalFormatting>
  <dataValidations count="15">
    <dataValidation type="list" allowBlank="1" showInputMessage="1" showErrorMessage="1" sqref="AO13:AO18" xr:uid="{A7034784-924B-4F40-876C-E33261CA9E9D}">
      <formula1>INDIRECT("TRAT[TRATAMIENTO]")</formula1>
    </dataValidation>
    <dataValidation type="list" allowBlank="1" showInputMessage="1" showErrorMessage="1" sqref="AJ13:AJ18" xr:uid="{B02089A2-6F45-47CB-8551-FBB572BCC51F}">
      <formula1>INDIRECT("DOCU[DOCUMENTADO]")</formula1>
    </dataValidation>
    <dataValidation type="list" allowBlank="1" showInputMessage="1" showErrorMessage="1" sqref="T17 T13 T15" xr:uid="{98A30A95-3445-4519-BCD2-AA615D7059C9}">
      <formula1>INDIRECT("CRIT[CRITERIO]")</formula1>
    </dataValidation>
    <dataValidation type="list" allowBlank="1" showInputMessage="1" showErrorMessage="1" sqref="S17 S13 S15" xr:uid="{1CD3DEBB-C73F-4FB0-AEAD-D9E7255ACB5F}">
      <formula1>INDIRECT("ACTI[ACTIVO]")</formula1>
    </dataValidation>
    <dataValidation type="list" allowBlank="1" showInputMessage="1" showErrorMessage="1" sqref="Q17 Q13 Q15" xr:uid="{925288B4-B938-4318-85AC-6CFB16CB84D4}">
      <formula1>INDIRECT("OPER[OPER]")</formula1>
    </dataValidation>
    <dataValidation type="list" allowBlank="1" showInputMessage="1" showErrorMessage="1" sqref="O17 O13 O15" xr:uid="{0A377CAE-3557-4EC9-A97F-ED30908038AF}">
      <formula1>INDIRECT("REPU[REPUT]")</formula1>
    </dataValidation>
    <dataValidation type="list" allowBlank="1" showInputMessage="1" showErrorMessage="1" sqref="M17 M13 M15" xr:uid="{9F2F2363-5CD3-4932-9EDB-4B758061971A}">
      <formula1>INDIRECT("ECON[ECONO]")</formula1>
    </dataValidation>
    <dataValidation type="list" allowBlank="1" showInputMessage="1" showErrorMessage="1" sqref="J13 J15 J17" xr:uid="{37ED62D7-4551-4F19-9606-7226BFC907C8}">
      <formula1>INDIRECT("PERI[PERIODICIDAD]")</formula1>
    </dataValidation>
    <dataValidation type="list" allowBlank="1" showInputMessage="1" showErrorMessage="1" sqref="E13 E15 E17" xr:uid="{34CCC760-1F24-406F-87FD-D381EE515FF6}">
      <formula1>INDIRECT("CLAS[CLASIFICACION]")</formula1>
    </dataValidation>
    <dataValidation type="list" allowBlank="1" showInputMessage="1" showErrorMessage="1" sqref="D13 D15 D17" xr:uid="{FCD17037-C5FB-4F4A-B271-FE42B3AB0CAD}">
      <formula1>INDIRECT("FACT[FACTOR]")</formula1>
    </dataValidation>
    <dataValidation type="list" allowBlank="1" showInputMessage="1" showErrorMessage="1" sqref="B13 B15 B17" xr:uid="{94A480B3-9D36-44BB-BC82-FA710E93FD0B}">
      <formula1>INDIRECT("PROC[PROCESOS]")</formula1>
    </dataValidation>
    <dataValidation type="list" allowBlank="1" showInputMessage="1" showErrorMessage="1" sqref="AD13:AD18" xr:uid="{C10C2ADF-4BA0-4485-A171-494959B79142}">
      <formula1>INDIRECT("CONT[CONTROL]")</formula1>
    </dataValidation>
    <dataValidation type="list" allowBlank="1" showInputMessage="1" showErrorMessage="1" sqref="A5 A7 A15 A17 A19 A9 A11:A13" xr:uid="{00000000-0002-0000-1000-000000000000}">
      <formula1>"SI,NO"</formula1>
    </dataValidation>
    <dataValidation type="list" allowBlank="1" showInputMessage="1" showErrorMessage="1" sqref="AF19 AG5:AG18" xr:uid="{00000000-0002-0000-1000-000004000000}">
      <formula1>"Manual,Automático"</formula1>
    </dataValidation>
    <dataValidation type="list" allowBlank="1" showInputMessage="1" showErrorMessage="1" sqref="AI19" xr:uid="{10ADE35B-83A5-4090-B7B5-E8A3D2B88D66}">
      <formula1>"Confiable,No confiable"</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AT276"/>
  <sheetViews>
    <sheetView topLeftCell="AL1" zoomScale="75" zoomScaleNormal="70" workbookViewId="0">
      <pane ySplit="3" topLeftCell="A4" activePane="bottomLeft" state="frozen"/>
      <selection pane="bottomLeft" activeCell="AS1" sqref="AS1:AT1"/>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4.855468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4" width="11.5703125" style="3" customWidth="1"/>
    <col min="45" max="197" width="11.42578125" style="1"/>
    <col min="198" max="198" width="21.85546875" style="1" customWidth="1"/>
    <col min="199" max="199" width="13.85546875" style="1" customWidth="1"/>
    <col min="200" max="200" width="38.7109375" style="1" customWidth="1"/>
    <col min="201" max="201" width="3" style="1" bestFit="1" customWidth="1"/>
    <col min="202" max="202" width="32.28515625" style="1" customWidth="1"/>
    <col min="203" max="203" width="46.28515625" style="1" customWidth="1"/>
    <col min="204" max="204" width="19" style="1" customWidth="1"/>
    <col min="205" max="205" width="0" style="1" hidden="1" customWidth="1"/>
    <col min="206" max="206" width="17.7109375" style="1" customWidth="1"/>
    <col min="207" max="207" width="0" style="1" hidden="1" customWidth="1"/>
    <col min="208" max="208" width="22.28515625" style="1" customWidth="1"/>
    <col min="209" max="209" width="5.28515625" style="1" customWidth="1"/>
    <col min="210" max="210" width="36.28515625" style="1" customWidth="1"/>
    <col min="211" max="211" width="5.7109375" style="1" customWidth="1"/>
    <col min="212" max="212" width="0" style="1" hidden="1" customWidth="1"/>
    <col min="213" max="213" width="20.7109375" style="1" customWidth="1"/>
    <col min="214" max="214" width="4.85546875" style="1" customWidth="1"/>
    <col min="215" max="215" width="0" style="1" hidden="1" customWidth="1"/>
    <col min="216" max="216" width="24.7109375" style="1" customWidth="1"/>
    <col min="217" max="217" width="12.28515625" style="1" customWidth="1"/>
    <col min="218" max="218" width="0" style="1" hidden="1" customWidth="1"/>
    <col min="219" max="219" width="3.42578125" style="1" customWidth="1"/>
    <col min="220" max="220" width="0" style="1" hidden="1" customWidth="1"/>
    <col min="221" max="221" width="17.7109375" style="1" customWidth="1"/>
    <col min="222" max="222" width="3.42578125" style="1" customWidth="1"/>
    <col min="223" max="223" width="0" style="1" hidden="1" customWidth="1"/>
    <col min="224" max="224" width="23.7109375" style="1" customWidth="1"/>
    <col min="225" max="225" width="10" style="1" customWidth="1"/>
    <col min="226" max="226" width="0" style="1" hidden="1" customWidth="1"/>
    <col min="227" max="228" width="14.7109375" style="1" customWidth="1"/>
    <col min="229" max="229" width="12.85546875" style="1" customWidth="1"/>
    <col min="230" max="230" width="3.28515625" style="1" customWidth="1"/>
    <col min="231" max="231" width="30.28515625" style="1" customWidth="1"/>
    <col min="232" max="232" width="5" style="1" customWidth="1"/>
    <col min="233" max="233" width="0" style="1" hidden="1" customWidth="1"/>
    <col min="234" max="234" width="14.28515625" style="1" customWidth="1"/>
    <col min="235" max="235" width="5.7109375" style="1" customWidth="1"/>
    <col min="236" max="236" width="0" style="1" hidden="1" customWidth="1"/>
    <col min="237" max="237" width="17.28515625" style="1" customWidth="1"/>
    <col min="238" max="238" width="12.7109375" style="1" customWidth="1"/>
    <col min="239" max="239" width="0" style="1" hidden="1" customWidth="1"/>
    <col min="240" max="240" width="5.28515625" style="1" customWidth="1"/>
    <col min="241" max="241" width="0" style="1" hidden="1" customWidth="1"/>
    <col min="242" max="242" width="17" style="1" customWidth="1"/>
    <col min="243" max="243" width="6.28515625" style="1" customWidth="1"/>
    <col min="244" max="244" width="0" style="1" hidden="1" customWidth="1"/>
    <col min="245" max="245" width="14.28515625" style="1" customWidth="1"/>
    <col min="246" max="246" width="7.5703125" style="1" customWidth="1"/>
    <col min="247" max="247" width="0" style="1" hidden="1" customWidth="1"/>
    <col min="248" max="249" width="14.28515625" style="1" customWidth="1"/>
    <col min="250" max="250" width="20.85546875" style="1" customWidth="1"/>
    <col min="251" max="251" width="14.42578125" style="1" customWidth="1"/>
    <col min="252" max="252" width="15" style="1" customWidth="1"/>
    <col min="253" max="253" width="2.7109375" style="1" customWidth="1"/>
    <col min="254" max="254" width="11.7109375" style="1" customWidth="1"/>
    <col min="255" max="255" width="11.5703125" style="1" customWidth="1"/>
    <col min="256" max="256" width="2.28515625" style="1" customWidth="1"/>
    <col min="257" max="257" width="41" style="1" customWidth="1"/>
    <col min="258" max="258" width="14.28515625" style="1" customWidth="1"/>
    <col min="259" max="260" width="11.5703125" style="1" customWidth="1"/>
    <col min="261" max="261" width="21.85546875" style="1" customWidth="1"/>
    <col min="262" max="453" width="11.42578125" style="1"/>
    <col min="454" max="454" width="21.85546875" style="1" customWidth="1"/>
    <col min="455" max="455" width="13.85546875" style="1" customWidth="1"/>
    <col min="456" max="456" width="38.7109375" style="1" customWidth="1"/>
    <col min="457" max="457" width="3" style="1" bestFit="1" customWidth="1"/>
    <col min="458" max="458" width="32.28515625" style="1" customWidth="1"/>
    <col min="459" max="459" width="46.28515625" style="1" customWidth="1"/>
    <col min="460" max="460" width="19" style="1" customWidth="1"/>
    <col min="461" max="461" width="0" style="1" hidden="1" customWidth="1"/>
    <col min="462" max="462" width="17.7109375" style="1" customWidth="1"/>
    <col min="463" max="463" width="0" style="1" hidden="1" customWidth="1"/>
    <col min="464" max="464" width="22.28515625" style="1" customWidth="1"/>
    <col min="465" max="465" width="5.28515625" style="1" customWidth="1"/>
    <col min="466" max="466" width="36.28515625" style="1" customWidth="1"/>
    <col min="467" max="467" width="5.7109375" style="1" customWidth="1"/>
    <col min="468" max="468" width="0" style="1" hidden="1" customWidth="1"/>
    <col min="469" max="469" width="20.7109375" style="1" customWidth="1"/>
    <col min="470" max="470" width="4.85546875" style="1" customWidth="1"/>
    <col min="471" max="471" width="0" style="1" hidden="1" customWidth="1"/>
    <col min="472" max="472" width="24.7109375" style="1" customWidth="1"/>
    <col min="473" max="473" width="12.28515625" style="1" customWidth="1"/>
    <col min="474" max="474" width="0" style="1" hidden="1" customWidth="1"/>
    <col min="475" max="475" width="3.42578125" style="1" customWidth="1"/>
    <col min="476" max="476" width="0" style="1" hidden="1" customWidth="1"/>
    <col min="477" max="477" width="17.7109375" style="1" customWidth="1"/>
    <col min="478" max="478" width="3.42578125" style="1" customWidth="1"/>
    <col min="479" max="479" width="0" style="1" hidden="1" customWidth="1"/>
    <col min="480" max="480" width="23.7109375" style="1" customWidth="1"/>
    <col min="481" max="481" width="10" style="1" customWidth="1"/>
    <col min="482" max="482" width="0" style="1" hidden="1" customWidth="1"/>
    <col min="483" max="484" width="14.7109375" style="1" customWidth="1"/>
    <col min="485" max="485" width="12.85546875" style="1" customWidth="1"/>
    <col min="486" max="486" width="3.28515625" style="1" customWidth="1"/>
    <col min="487" max="487" width="30.28515625" style="1" customWidth="1"/>
    <col min="488" max="488" width="5" style="1" customWidth="1"/>
    <col min="489" max="489" width="0" style="1" hidden="1" customWidth="1"/>
    <col min="490" max="490" width="14.28515625" style="1" customWidth="1"/>
    <col min="491" max="491" width="5.7109375" style="1" customWidth="1"/>
    <col min="492" max="492" width="0" style="1" hidden="1" customWidth="1"/>
    <col min="493" max="493" width="17.28515625" style="1" customWidth="1"/>
    <col min="494" max="494" width="12.7109375" style="1" customWidth="1"/>
    <col min="495" max="495" width="0" style="1" hidden="1" customWidth="1"/>
    <col min="496" max="496" width="5.28515625" style="1" customWidth="1"/>
    <col min="497" max="497" width="0" style="1" hidden="1" customWidth="1"/>
    <col min="498" max="498" width="17" style="1" customWidth="1"/>
    <col min="499" max="499" width="6.28515625" style="1" customWidth="1"/>
    <col min="500" max="500" width="0" style="1" hidden="1" customWidth="1"/>
    <col min="501" max="501" width="14.28515625" style="1" customWidth="1"/>
    <col min="502" max="502" width="7.5703125" style="1" customWidth="1"/>
    <col min="503" max="503" width="0" style="1" hidden="1" customWidth="1"/>
    <col min="504" max="505" width="14.28515625" style="1" customWidth="1"/>
    <col min="506" max="506" width="20.85546875" style="1" customWidth="1"/>
    <col min="507" max="507" width="14.42578125" style="1" customWidth="1"/>
    <col min="508" max="508" width="15" style="1" customWidth="1"/>
    <col min="509" max="509" width="2.7109375" style="1" customWidth="1"/>
    <col min="510" max="510" width="11.7109375" style="1" customWidth="1"/>
    <col min="511" max="511" width="11.5703125" style="1" customWidth="1"/>
    <col min="512" max="512" width="2.28515625" style="1" customWidth="1"/>
    <col min="513" max="513" width="41" style="1" customWidth="1"/>
    <col min="514" max="514" width="14.28515625" style="1" customWidth="1"/>
    <col min="515" max="516" width="11.5703125" style="1" customWidth="1"/>
    <col min="517" max="517" width="21.85546875" style="1" customWidth="1"/>
    <col min="518" max="709" width="11.42578125" style="1"/>
    <col min="710" max="710" width="21.85546875" style="1" customWidth="1"/>
    <col min="711" max="711" width="13.85546875" style="1" customWidth="1"/>
    <col min="712" max="712" width="38.7109375" style="1" customWidth="1"/>
    <col min="713" max="713" width="3" style="1" bestFit="1" customWidth="1"/>
    <col min="714" max="714" width="32.28515625" style="1" customWidth="1"/>
    <col min="715" max="715" width="46.28515625" style="1" customWidth="1"/>
    <col min="716" max="716" width="19" style="1" customWidth="1"/>
    <col min="717" max="717" width="0" style="1" hidden="1" customWidth="1"/>
    <col min="718" max="718" width="17.7109375" style="1" customWidth="1"/>
    <col min="719" max="719" width="0" style="1" hidden="1" customWidth="1"/>
    <col min="720" max="720" width="22.28515625" style="1" customWidth="1"/>
    <col min="721" max="721" width="5.28515625" style="1" customWidth="1"/>
    <col min="722" max="722" width="36.28515625" style="1" customWidth="1"/>
    <col min="723" max="723" width="5.7109375" style="1" customWidth="1"/>
    <col min="724" max="724" width="0" style="1" hidden="1" customWidth="1"/>
    <col min="725" max="725" width="20.7109375" style="1" customWidth="1"/>
    <col min="726" max="726" width="4.85546875" style="1" customWidth="1"/>
    <col min="727" max="727" width="0" style="1" hidden="1" customWidth="1"/>
    <col min="728" max="728" width="24.7109375" style="1" customWidth="1"/>
    <col min="729" max="729" width="12.28515625" style="1" customWidth="1"/>
    <col min="730" max="730" width="0" style="1" hidden="1" customWidth="1"/>
    <col min="731" max="731" width="3.42578125" style="1" customWidth="1"/>
    <col min="732" max="732" width="0" style="1" hidden="1" customWidth="1"/>
    <col min="733" max="733" width="17.7109375" style="1" customWidth="1"/>
    <col min="734" max="734" width="3.42578125" style="1" customWidth="1"/>
    <col min="735" max="735" width="0" style="1" hidden="1" customWidth="1"/>
    <col min="736" max="736" width="23.7109375" style="1" customWidth="1"/>
    <col min="737" max="737" width="10" style="1" customWidth="1"/>
    <col min="738" max="738" width="0" style="1" hidden="1" customWidth="1"/>
    <col min="739" max="740" width="14.7109375" style="1" customWidth="1"/>
    <col min="741" max="741" width="12.85546875" style="1" customWidth="1"/>
    <col min="742" max="742" width="3.28515625" style="1" customWidth="1"/>
    <col min="743" max="743" width="30.28515625" style="1" customWidth="1"/>
    <col min="744" max="744" width="5" style="1" customWidth="1"/>
    <col min="745" max="745" width="0" style="1" hidden="1" customWidth="1"/>
    <col min="746" max="746" width="14.28515625" style="1" customWidth="1"/>
    <col min="747" max="747" width="5.7109375" style="1" customWidth="1"/>
    <col min="748" max="748" width="0" style="1" hidden="1" customWidth="1"/>
    <col min="749" max="749" width="17.28515625" style="1" customWidth="1"/>
    <col min="750" max="750" width="12.7109375" style="1" customWidth="1"/>
    <col min="751" max="751" width="0" style="1" hidden="1" customWidth="1"/>
    <col min="752" max="752" width="5.28515625" style="1" customWidth="1"/>
    <col min="753" max="753" width="0" style="1" hidden="1" customWidth="1"/>
    <col min="754" max="754" width="17" style="1" customWidth="1"/>
    <col min="755" max="755" width="6.28515625" style="1" customWidth="1"/>
    <col min="756" max="756" width="0" style="1" hidden="1" customWidth="1"/>
    <col min="757" max="757" width="14.28515625" style="1" customWidth="1"/>
    <col min="758" max="758" width="7.5703125" style="1" customWidth="1"/>
    <col min="759" max="759" width="0" style="1" hidden="1" customWidth="1"/>
    <col min="760" max="761" width="14.28515625" style="1" customWidth="1"/>
    <col min="762" max="762" width="20.85546875" style="1" customWidth="1"/>
    <col min="763" max="763" width="14.42578125" style="1" customWidth="1"/>
    <col min="764" max="764" width="15" style="1" customWidth="1"/>
    <col min="765" max="765" width="2.7109375" style="1" customWidth="1"/>
    <col min="766" max="766" width="11.7109375" style="1" customWidth="1"/>
    <col min="767" max="767" width="11.5703125" style="1" customWidth="1"/>
    <col min="768" max="768" width="2.28515625" style="1" customWidth="1"/>
    <col min="769" max="769" width="41" style="1" customWidth="1"/>
    <col min="770" max="770" width="14.28515625" style="1" customWidth="1"/>
    <col min="771" max="772" width="11.5703125" style="1" customWidth="1"/>
    <col min="773" max="773" width="21.85546875" style="1" customWidth="1"/>
    <col min="774" max="965" width="11.42578125" style="1"/>
    <col min="966" max="966" width="21.85546875" style="1" customWidth="1"/>
    <col min="967" max="967" width="13.85546875" style="1" customWidth="1"/>
    <col min="968" max="968" width="38.7109375" style="1" customWidth="1"/>
    <col min="969" max="969" width="3" style="1" bestFit="1" customWidth="1"/>
    <col min="970" max="970" width="32.28515625" style="1" customWidth="1"/>
    <col min="971" max="971" width="46.28515625" style="1" customWidth="1"/>
    <col min="972" max="972" width="19" style="1" customWidth="1"/>
    <col min="973" max="973" width="0" style="1" hidden="1" customWidth="1"/>
    <col min="974" max="974" width="17.7109375" style="1" customWidth="1"/>
    <col min="975" max="975" width="0" style="1" hidden="1" customWidth="1"/>
    <col min="976" max="976" width="22.28515625" style="1" customWidth="1"/>
    <col min="977" max="977" width="5.28515625" style="1" customWidth="1"/>
    <col min="978" max="978" width="36.28515625" style="1" customWidth="1"/>
    <col min="979" max="979" width="5.7109375" style="1" customWidth="1"/>
    <col min="980" max="980" width="0" style="1" hidden="1" customWidth="1"/>
    <col min="981" max="981" width="20.7109375" style="1" customWidth="1"/>
    <col min="982" max="982" width="4.85546875" style="1" customWidth="1"/>
    <col min="983" max="983" width="0" style="1" hidden="1" customWidth="1"/>
    <col min="984" max="984" width="24.7109375" style="1" customWidth="1"/>
    <col min="985" max="985" width="12.28515625" style="1" customWidth="1"/>
    <col min="986" max="986" width="0" style="1" hidden="1" customWidth="1"/>
    <col min="987" max="987" width="3.42578125" style="1" customWidth="1"/>
    <col min="988" max="988" width="0" style="1" hidden="1" customWidth="1"/>
    <col min="989" max="989" width="17.7109375" style="1" customWidth="1"/>
    <col min="990" max="990" width="3.42578125" style="1" customWidth="1"/>
    <col min="991" max="991" width="0" style="1" hidden="1" customWidth="1"/>
    <col min="992" max="992" width="23.7109375" style="1" customWidth="1"/>
    <col min="993" max="993" width="10" style="1" customWidth="1"/>
    <col min="994" max="994" width="0" style="1" hidden="1" customWidth="1"/>
    <col min="995" max="996" width="14.7109375" style="1" customWidth="1"/>
    <col min="997" max="997" width="12.85546875" style="1" customWidth="1"/>
    <col min="998" max="998" width="3.28515625" style="1" customWidth="1"/>
    <col min="999" max="999" width="30.28515625" style="1" customWidth="1"/>
    <col min="1000" max="1000" width="5" style="1" customWidth="1"/>
    <col min="1001" max="1001" width="0" style="1" hidden="1" customWidth="1"/>
    <col min="1002" max="1002" width="14.28515625" style="1" customWidth="1"/>
    <col min="1003" max="1003" width="5.7109375" style="1" customWidth="1"/>
    <col min="1004" max="1004" width="0" style="1" hidden="1" customWidth="1"/>
    <col min="1005" max="1005" width="17.28515625" style="1" customWidth="1"/>
    <col min="1006" max="1006" width="12.7109375" style="1" customWidth="1"/>
    <col min="1007" max="1007" width="0" style="1" hidden="1" customWidth="1"/>
    <col min="1008" max="1008" width="5.28515625" style="1" customWidth="1"/>
    <col min="1009" max="1009" width="0" style="1" hidden="1" customWidth="1"/>
    <col min="1010" max="1010" width="17" style="1" customWidth="1"/>
    <col min="1011" max="1011" width="6.28515625" style="1" customWidth="1"/>
    <col min="1012" max="1012" width="0" style="1" hidden="1" customWidth="1"/>
    <col min="1013" max="1013" width="14.28515625" style="1" customWidth="1"/>
    <col min="1014" max="1014" width="7.5703125" style="1" customWidth="1"/>
    <col min="1015" max="1015" width="0" style="1" hidden="1" customWidth="1"/>
    <col min="1016" max="1017" width="14.28515625" style="1" customWidth="1"/>
    <col min="1018" max="1018" width="20.85546875" style="1" customWidth="1"/>
    <col min="1019" max="1019" width="14.42578125" style="1" customWidth="1"/>
    <col min="1020" max="1020" width="15" style="1" customWidth="1"/>
    <col min="1021" max="1021" width="2.7109375" style="1" customWidth="1"/>
    <col min="1022" max="1022" width="11.7109375" style="1" customWidth="1"/>
    <col min="1023" max="1023" width="11.5703125" style="1" customWidth="1"/>
    <col min="1024" max="1024" width="2.28515625" style="1" customWidth="1"/>
    <col min="1025" max="1025" width="41" style="1" customWidth="1"/>
    <col min="1026" max="1026" width="14.28515625" style="1" customWidth="1"/>
    <col min="1027" max="1028" width="11.5703125" style="1" customWidth="1"/>
    <col min="1029" max="1029" width="21.85546875" style="1" customWidth="1"/>
    <col min="1030" max="1221" width="11.42578125" style="1"/>
    <col min="1222" max="1222" width="21.85546875" style="1" customWidth="1"/>
    <col min="1223" max="1223" width="13.85546875" style="1" customWidth="1"/>
    <col min="1224" max="1224" width="38.7109375" style="1" customWidth="1"/>
    <col min="1225" max="1225" width="3" style="1" bestFit="1" customWidth="1"/>
    <col min="1226" max="1226" width="32.28515625" style="1" customWidth="1"/>
    <col min="1227" max="1227" width="46.28515625" style="1" customWidth="1"/>
    <col min="1228" max="1228" width="19" style="1" customWidth="1"/>
    <col min="1229" max="1229" width="0" style="1" hidden="1" customWidth="1"/>
    <col min="1230" max="1230" width="17.7109375" style="1" customWidth="1"/>
    <col min="1231" max="1231" width="0" style="1" hidden="1" customWidth="1"/>
    <col min="1232" max="1232" width="22.28515625" style="1" customWidth="1"/>
    <col min="1233" max="1233" width="5.28515625" style="1" customWidth="1"/>
    <col min="1234" max="1234" width="36.28515625" style="1" customWidth="1"/>
    <col min="1235" max="1235" width="5.7109375" style="1" customWidth="1"/>
    <col min="1236" max="1236" width="0" style="1" hidden="1" customWidth="1"/>
    <col min="1237" max="1237" width="20.7109375" style="1" customWidth="1"/>
    <col min="1238" max="1238" width="4.85546875" style="1" customWidth="1"/>
    <col min="1239" max="1239" width="0" style="1" hidden="1" customWidth="1"/>
    <col min="1240" max="1240" width="24.7109375" style="1" customWidth="1"/>
    <col min="1241" max="1241" width="12.28515625" style="1" customWidth="1"/>
    <col min="1242" max="1242" width="0" style="1" hidden="1" customWidth="1"/>
    <col min="1243" max="1243" width="3.42578125" style="1" customWidth="1"/>
    <col min="1244" max="1244" width="0" style="1" hidden="1" customWidth="1"/>
    <col min="1245" max="1245" width="17.7109375" style="1" customWidth="1"/>
    <col min="1246" max="1246" width="3.42578125" style="1" customWidth="1"/>
    <col min="1247" max="1247" width="0" style="1" hidden="1" customWidth="1"/>
    <col min="1248" max="1248" width="23.7109375" style="1" customWidth="1"/>
    <col min="1249" max="1249" width="10" style="1" customWidth="1"/>
    <col min="1250" max="1250" width="0" style="1" hidden="1" customWidth="1"/>
    <col min="1251" max="1252" width="14.7109375" style="1" customWidth="1"/>
    <col min="1253" max="1253" width="12.85546875" style="1" customWidth="1"/>
    <col min="1254" max="1254" width="3.28515625" style="1" customWidth="1"/>
    <col min="1255" max="1255" width="30.28515625" style="1" customWidth="1"/>
    <col min="1256" max="1256" width="5" style="1" customWidth="1"/>
    <col min="1257" max="1257" width="0" style="1" hidden="1" customWidth="1"/>
    <col min="1258" max="1258" width="14.28515625" style="1" customWidth="1"/>
    <col min="1259" max="1259" width="5.7109375" style="1" customWidth="1"/>
    <col min="1260" max="1260" width="0" style="1" hidden="1" customWidth="1"/>
    <col min="1261" max="1261" width="17.28515625" style="1" customWidth="1"/>
    <col min="1262" max="1262" width="12.7109375" style="1" customWidth="1"/>
    <col min="1263" max="1263" width="0" style="1" hidden="1" customWidth="1"/>
    <col min="1264" max="1264" width="5.28515625" style="1" customWidth="1"/>
    <col min="1265" max="1265" width="0" style="1" hidden="1" customWidth="1"/>
    <col min="1266" max="1266" width="17" style="1" customWidth="1"/>
    <col min="1267" max="1267" width="6.28515625" style="1" customWidth="1"/>
    <col min="1268" max="1268" width="0" style="1" hidden="1" customWidth="1"/>
    <col min="1269" max="1269" width="14.28515625" style="1" customWidth="1"/>
    <col min="1270" max="1270" width="7.5703125" style="1" customWidth="1"/>
    <col min="1271" max="1271" width="0" style="1" hidden="1" customWidth="1"/>
    <col min="1272" max="1273" width="14.28515625" style="1" customWidth="1"/>
    <col min="1274" max="1274" width="20.85546875" style="1" customWidth="1"/>
    <col min="1275" max="1275" width="14.42578125" style="1" customWidth="1"/>
    <col min="1276" max="1276" width="15" style="1" customWidth="1"/>
    <col min="1277" max="1277" width="2.7109375" style="1" customWidth="1"/>
    <col min="1278" max="1278" width="11.7109375" style="1" customWidth="1"/>
    <col min="1279" max="1279" width="11.5703125" style="1" customWidth="1"/>
    <col min="1280" max="1280" width="2.28515625" style="1" customWidth="1"/>
    <col min="1281" max="1281" width="41" style="1" customWidth="1"/>
    <col min="1282" max="1282" width="14.28515625" style="1" customWidth="1"/>
    <col min="1283" max="1284" width="11.5703125" style="1" customWidth="1"/>
    <col min="1285" max="1285" width="21.85546875" style="1" customWidth="1"/>
    <col min="1286" max="1477" width="11.42578125" style="1"/>
    <col min="1478" max="1478" width="21.85546875" style="1" customWidth="1"/>
    <col min="1479" max="1479" width="13.85546875" style="1" customWidth="1"/>
    <col min="1480" max="1480" width="38.7109375" style="1" customWidth="1"/>
    <col min="1481" max="1481" width="3" style="1" bestFit="1" customWidth="1"/>
    <col min="1482" max="1482" width="32.28515625" style="1" customWidth="1"/>
    <col min="1483" max="1483" width="46.28515625" style="1" customWidth="1"/>
    <col min="1484" max="1484" width="19" style="1" customWidth="1"/>
    <col min="1485" max="1485" width="0" style="1" hidden="1" customWidth="1"/>
    <col min="1486" max="1486" width="17.7109375" style="1" customWidth="1"/>
    <col min="1487" max="1487" width="0" style="1" hidden="1" customWidth="1"/>
    <col min="1488" max="1488" width="22.28515625" style="1" customWidth="1"/>
    <col min="1489" max="1489" width="5.28515625" style="1" customWidth="1"/>
    <col min="1490" max="1490" width="36.28515625" style="1" customWidth="1"/>
    <col min="1491" max="1491" width="5.7109375" style="1" customWidth="1"/>
    <col min="1492" max="1492" width="0" style="1" hidden="1" customWidth="1"/>
    <col min="1493" max="1493" width="20.7109375" style="1" customWidth="1"/>
    <col min="1494" max="1494" width="4.85546875" style="1" customWidth="1"/>
    <col min="1495" max="1495" width="0" style="1" hidden="1" customWidth="1"/>
    <col min="1496" max="1496" width="24.7109375" style="1" customWidth="1"/>
    <col min="1497" max="1497" width="12.28515625" style="1" customWidth="1"/>
    <col min="1498" max="1498" width="0" style="1" hidden="1" customWidth="1"/>
    <col min="1499" max="1499" width="3.42578125" style="1" customWidth="1"/>
    <col min="1500" max="1500" width="0" style="1" hidden="1" customWidth="1"/>
    <col min="1501" max="1501" width="17.7109375" style="1" customWidth="1"/>
    <col min="1502" max="1502" width="3.42578125" style="1" customWidth="1"/>
    <col min="1503" max="1503" width="0" style="1" hidden="1" customWidth="1"/>
    <col min="1504" max="1504" width="23.7109375" style="1" customWidth="1"/>
    <col min="1505" max="1505" width="10" style="1" customWidth="1"/>
    <col min="1506" max="1506" width="0" style="1" hidden="1" customWidth="1"/>
    <col min="1507" max="1508" width="14.7109375" style="1" customWidth="1"/>
    <col min="1509" max="1509" width="12.85546875" style="1" customWidth="1"/>
    <col min="1510" max="1510" width="3.28515625" style="1" customWidth="1"/>
    <col min="1511" max="1511" width="30.28515625" style="1" customWidth="1"/>
    <col min="1512" max="1512" width="5" style="1" customWidth="1"/>
    <col min="1513" max="1513" width="0" style="1" hidden="1" customWidth="1"/>
    <col min="1514" max="1514" width="14.28515625" style="1" customWidth="1"/>
    <col min="1515" max="1515" width="5.7109375" style="1" customWidth="1"/>
    <col min="1516" max="1516" width="0" style="1" hidden="1" customWidth="1"/>
    <col min="1517" max="1517" width="17.28515625" style="1" customWidth="1"/>
    <col min="1518" max="1518" width="12.7109375" style="1" customWidth="1"/>
    <col min="1519" max="1519" width="0" style="1" hidden="1" customWidth="1"/>
    <col min="1520" max="1520" width="5.28515625" style="1" customWidth="1"/>
    <col min="1521" max="1521" width="0" style="1" hidden="1" customWidth="1"/>
    <col min="1522" max="1522" width="17" style="1" customWidth="1"/>
    <col min="1523" max="1523" width="6.28515625" style="1" customWidth="1"/>
    <col min="1524" max="1524" width="0" style="1" hidden="1" customWidth="1"/>
    <col min="1525" max="1525" width="14.28515625" style="1" customWidth="1"/>
    <col min="1526" max="1526" width="7.5703125" style="1" customWidth="1"/>
    <col min="1527" max="1527" width="0" style="1" hidden="1" customWidth="1"/>
    <col min="1528" max="1529" width="14.28515625" style="1" customWidth="1"/>
    <col min="1530" max="1530" width="20.85546875" style="1" customWidth="1"/>
    <col min="1531" max="1531" width="14.42578125" style="1" customWidth="1"/>
    <col min="1532" max="1532" width="15" style="1" customWidth="1"/>
    <col min="1533" max="1533" width="2.7109375" style="1" customWidth="1"/>
    <col min="1534" max="1534" width="11.7109375" style="1" customWidth="1"/>
    <col min="1535" max="1535" width="11.5703125" style="1" customWidth="1"/>
    <col min="1536" max="1536" width="2.28515625" style="1" customWidth="1"/>
    <col min="1537" max="1537" width="41" style="1" customWidth="1"/>
    <col min="1538" max="1538" width="14.28515625" style="1" customWidth="1"/>
    <col min="1539" max="1540" width="11.5703125" style="1" customWidth="1"/>
    <col min="1541" max="1541" width="21.85546875" style="1" customWidth="1"/>
    <col min="1542" max="1733" width="11.42578125" style="1"/>
    <col min="1734" max="1734" width="21.85546875" style="1" customWidth="1"/>
    <col min="1735" max="1735" width="13.85546875" style="1" customWidth="1"/>
    <col min="1736" max="1736" width="38.7109375" style="1" customWidth="1"/>
    <col min="1737" max="1737" width="3" style="1" bestFit="1" customWidth="1"/>
    <col min="1738" max="1738" width="32.28515625" style="1" customWidth="1"/>
    <col min="1739" max="1739" width="46.28515625" style="1" customWidth="1"/>
    <col min="1740" max="1740" width="19" style="1" customWidth="1"/>
    <col min="1741" max="1741" width="0" style="1" hidden="1" customWidth="1"/>
    <col min="1742" max="1742" width="17.7109375" style="1" customWidth="1"/>
    <col min="1743" max="1743" width="0" style="1" hidden="1" customWidth="1"/>
    <col min="1744" max="1744" width="22.28515625" style="1" customWidth="1"/>
    <col min="1745" max="1745" width="5.28515625" style="1" customWidth="1"/>
    <col min="1746" max="1746" width="36.28515625" style="1" customWidth="1"/>
    <col min="1747" max="1747" width="5.7109375" style="1" customWidth="1"/>
    <col min="1748" max="1748" width="0" style="1" hidden="1" customWidth="1"/>
    <col min="1749" max="1749" width="20.7109375" style="1" customWidth="1"/>
    <col min="1750" max="1750" width="4.85546875" style="1" customWidth="1"/>
    <col min="1751" max="1751" width="0" style="1" hidden="1" customWidth="1"/>
    <col min="1752" max="1752" width="24.7109375" style="1" customWidth="1"/>
    <col min="1753" max="1753" width="12.28515625" style="1" customWidth="1"/>
    <col min="1754" max="1754" width="0" style="1" hidden="1" customWidth="1"/>
    <col min="1755" max="1755" width="3.42578125" style="1" customWidth="1"/>
    <col min="1756" max="1756" width="0" style="1" hidden="1" customWidth="1"/>
    <col min="1757" max="1757" width="17.7109375" style="1" customWidth="1"/>
    <col min="1758" max="1758" width="3.42578125" style="1" customWidth="1"/>
    <col min="1759" max="1759" width="0" style="1" hidden="1" customWidth="1"/>
    <col min="1760" max="1760" width="23.7109375" style="1" customWidth="1"/>
    <col min="1761" max="1761" width="10" style="1" customWidth="1"/>
    <col min="1762" max="1762" width="0" style="1" hidden="1" customWidth="1"/>
    <col min="1763" max="1764" width="14.7109375" style="1" customWidth="1"/>
    <col min="1765" max="1765" width="12.85546875" style="1" customWidth="1"/>
    <col min="1766" max="1766" width="3.28515625" style="1" customWidth="1"/>
    <col min="1767" max="1767" width="30.28515625" style="1" customWidth="1"/>
    <col min="1768" max="1768" width="5" style="1" customWidth="1"/>
    <col min="1769" max="1769" width="0" style="1" hidden="1" customWidth="1"/>
    <col min="1770" max="1770" width="14.28515625" style="1" customWidth="1"/>
    <col min="1771" max="1771" width="5.7109375" style="1" customWidth="1"/>
    <col min="1772" max="1772" width="0" style="1" hidden="1" customWidth="1"/>
    <col min="1773" max="1773" width="17.28515625" style="1" customWidth="1"/>
    <col min="1774" max="1774" width="12.7109375" style="1" customWidth="1"/>
    <col min="1775" max="1775" width="0" style="1" hidden="1" customWidth="1"/>
    <col min="1776" max="1776" width="5.28515625" style="1" customWidth="1"/>
    <col min="1777" max="1777" width="0" style="1" hidden="1" customWidth="1"/>
    <col min="1778" max="1778" width="17" style="1" customWidth="1"/>
    <col min="1779" max="1779" width="6.28515625" style="1" customWidth="1"/>
    <col min="1780" max="1780" width="0" style="1" hidden="1" customWidth="1"/>
    <col min="1781" max="1781" width="14.28515625" style="1" customWidth="1"/>
    <col min="1782" max="1782" width="7.5703125" style="1" customWidth="1"/>
    <col min="1783" max="1783" width="0" style="1" hidden="1" customWidth="1"/>
    <col min="1784" max="1785" width="14.28515625" style="1" customWidth="1"/>
    <col min="1786" max="1786" width="20.85546875" style="1" customWidth="1"/>
    <col min="1787" max="1787" width="14.42578125" style="1" customWidth="1"/>
    <col min="1788" max="1788" width="15" style="1" customWidth="1"/>
    <col min="1789" max="1789" width="2.7109375" style="1" customWidth="1"/>
    <col min="1790" max="1790" width="11.7109375" style="1" customWidth="1"/>
    <col min="1791" max="1791" width="11.5703125" style="1" customWidth="1"/>
    <col min="1792" max="1792" width="2.28515625" style="1" customWidth="1"/>
    <col min="1793" max="1793" width="41" style="1" customWidth="1"/>
    <col min="1794" max="1794" width="14.28515625" style="1" customWidth="1"/>
    <col min="1795" max="1796" width="11.5703125" style="1" customWidth="1"/>
    <col min="1797" max="1797" width="21.85546875" style="1" customWidth="1"/>
    <col min="1798" max="1989" width="11.42578125" style="1"/>
    <col min="1990" max="1990" width="21.85546875" style="1" customWidth="1"/>
    <col min="1991" max="1991" width="13.85546875" style="1" customWidth="1"/>
    <col min="1992" max="1992" width="38.7109375" style="1" customWidth="1"/>
    <col min="1993" max="1993" width="3" style="1" bestFit="1" customWidth="1"/>
    <col min="1994" max="1994" width="32.28515625" style="1" customWidth="1"/>
    <col min="1995" max="1995" width="46.28515625" style="1" customWidth="1"/>
    <col min="1996" max="1996" width="19" style="1" customWidth="1"/>
    <col min="1997" max="1997" width="0" style="1" hidden="1" customWidth="1"/>
    <col min="1998" max="1998" width="17.7109375" style="1" customWidth="1"/>
    <col min="1999" max="1999" width="0" style="1" hidden="1" customWidth="1"/>
    <col min="2000" max="2000" width="22.28515625" style="1" customWidth="1"/>
    <col min="2001" max="2001" width="5.28515625" style="1" customWidth="1"/>
    <col min="2002" max="2002" width="36.28515625" style="1" customWidth="1"/>
    <col min="2003" max="2003" width="5.7109375" style="1" customWidth="1"/>
    <col min="2004" max="2004" width="0" style="1" hidden="1" customWidth="1"/>
    <col min="2005" max="2005" width="20.7109375" style="1" customWidth="1"/>
    <col min="2006" max="2006" width="4.85546875" style="1" customWidth="1"/>
    <col min="2007" max="2007" width="0" style="1" hidden="1" customWidth="1"/>
    <col min="2008" max="2008" width="24.7109375" style="1" customWidth="1"/>
    <col min="2009" max="2009" width="12.28515625" style="1" customWidth="1"/>
    <col min="2010" max="2010" width="0" style="1" hidden="1" customWidth="1"/>
    <col min="2011" max="2011" width="3.42578125" style="1" customWidth="1"/>
    <col min="2012" max="2012" width="0" style="1" hidden="1" customWidth="1"/>
    <col min="2013" max="2013" width="17.7109375" style="1" customWidth="1"/>
    <col min="2014" max="2014" width="3.42578125" style="1" customWidth="1"/>
    <col min="2015" max="2015" width="0" style="1" hidden="1" customWidth="1"/>
    <col min="2016" max="2016" width="23.7109375" style="1" customWidth="1"/>
    <col min="2017" max="2017" width="10" style="1" customWidth="1"/>
    <col min="2018" max="2018" width="0" style="1" hidden="1" customWidth="1"/>
    <col min="2019" max="2020" width="14.7109375" style="1" customWidth="1"/>
    <col min="2021" max="2021" width="12.85546875" style="1" customWidth="1"/>
    <col min="2022" max="2022" width="3.28515625" style="1" customWidth="1"/>
    <col min="2023" max="2023" width="30.28515625" style="1" customWidth="1"/>
    <col min="2024" max="2024" width="5" style="1" customWidth="1"/>
    <col min="2025" max="2025" width="0" style="1" hidden="1" customWidth="1"/>
    <col min="2026" max="2026" width="14.28515625" style="1" customWidth="1"/>
    <col min="2027" max="2027" width="5.7109375" style="1" customWidth="1"/>
    <col min="2028" max="2028" width="0" style="1" hidden="1" customWidth="1"/>
    <col min="2029" max="2029" width="17.28515625" style="1" customWidth="1"/>
    <col min="2030" max="2030" width="12.7109375" style="1" customWidth="1"/>
    <col min="2031" max="2031" width="0" style="1" hidden="1" customWidth="1"/>
    <col min="2032" max="2032" width="5.28515625" style="1" customWidth="1"/>
    <col min="2033" max="2033" width="0" style="1" hidden="1" customWidth="1"/>
    <col min="2034" max="2034" width="17" style="1" customWidth="1"/>
    <col min="2035" max="2035" width="6.28515625" style="1" customWidth="1"/>
    <col min="2036" max="2036" width="0" style="1" hidden="1" customWidth="1"/>
    <col min="2037" max="2037" width="14.28515625" style="1" customWidth="1"/>
    <col min="2038" max="2038" width="7.5703125" style="1" customWidth="1"/>
    <col min="2039" max="2039" width="0" style="1" hidden="1" customWidth="1"/>
    <col min="2040" max="2041" width="14.28515625" style="1" customWidth="1"/>
    <col min="2042" max="2042" width="20.85546875" style="1" customWidth="1"/>
    <col min="2043" max="2043" width="14.42578125" style="1" customWidth="1"/>
    <col min="2044" max="2044" width="15" style="1" customWidth="1"/>
    <col min="2045" max="2045" width="2.7109375" style="1" customWidth="1"/>
    <col min="2046" max="2046" width="11.7109375" style="1" customWidth="1"/>
    <col min="2047" max="2047" width="11.5703125" style="1" customWidth="1"/>
    <col min="2048" max="2048" width="2.28515625" style="1" customWidth="1"/>
    <col min="2049" max="2049" width="41" style="1" customWidth="1"/>
    <col min="2050" max="2050" width="14.28515625" style="1" customWidth="1"/>
    <col min="2051" max="2052" width="11.5703125" style="1" customWidth="1"/>
    <col min="2053" max="2053" width="21.85546875" style="1" customWidth="1"/>
    <col min="2054" max="2245" width="11.42578125" style="1"/>
    <col min="2246" max="2246" width="21.85546875" style="1" customWidth="1"/>
    <col min="2247" max="2247" width="13.85546875" style="1" customWidth="1"/>
    <col min="2248" max="2248" width="38.7109375" style="1" customWidth="1"/>
    <col min="2249" max="2249" width="3" style="1" bestFit="1" customWidth="1"/>
    <col min="2250" max="2250" width="32.28515625" style="1" customWidth="1"/>
    <col min="2251" max="2251" width="46.28515625" style="1" customWidth="1"/>
    <col min="2252" max="2252" width="19" style="1" customWidth="1"/>
    <col min="2253" max="2253" width="0" style="1" hidden="1" customWidth="1"/>
    <col min="2254" max="2254" width="17.7109375" style="1" customWidth="1"/>
    <col min="2255" max="2255" width="0" style="1" hidden="1" customWidth="1"/>
    <col min="2256" max="2256" width="22.28515625" style="1" customWidth="1"/>
    <col min="2257" max="2257" width="5.28515625" style="1" customWidth="1"/>
    <col min="2258" max="2258" width="36.28515625" style="1" customWidth="1"/>
    <col min="2259" max="2259" width="5.7109375" style="1" customWidth="1"/>
    <col min="2260" max="2260" width="0" style="1" hidden="1" customWidth="1"/>
    <col min="2261" max="2261" width="20.7109375" style="1" customWidth="1"/>
    <col min="2262" max="2262" width="4.85546875" style="1" customWidth="1"/>
    <col min="2263" max="2263" width="0" style="1" hidden="1" customWidth="1"/>
    <col min="2264" max="2264" width="24.7109375" style="1" customWidth="1"/>
    <col min="2265" max="2265" width="12.28515625" style="1" customWidth="1"/>
    <col min="2266" max="2266" width="0" style="1" hidden="1" customWidth="1"/>
    <col min="2267" max="2267" width="3.42578125" style="1" customWidth="1"/>
    <col min="2268" max="2268" width="0" style="1" hidden="1" customWidth="1"/>
    <col min="2269" max="2269" width="17.7109375" style="1" customWidth="1"/>
    <col min="2270" max="2270" width="3.42578125" style="1" customWidth="1"/>
    <col min="2271" max="2271" width="0" style="1" hidden="1" customWidth="1"/>
    <col min="2272" max="2272" width="23.7109375" style="1" customWidth="1"/>
    <col min="2273" max="2273" width="10" style="1" customWidth="1"/>
    <col min="2274" max="2274" width="0" style="1" hidden="1" customWidth="1"/>
    <col min="2275" max="2276" width="14.7109375" style="1" customWidth="1"/>
    <col min="2277" max="2277" width="12.85546875" style="1" customWidth="1"/>
    <col min="2278" max="2278" width="3.28515625" style="1" customWidth="1"/>
    <col min="2279" max="2279" width="30.28515625" style="1" customWidth="1"/>
    <col min="2280" max="2280" width="5" style="1" customWidth="1"/>
    <col min="2281" max="2281" width="0" style="1" hidden="1" customWidth="1"/>
    <col min="2282" max="2282" width="14.28515625" style="1" customWidth="1"/>
    <col min="2283" max="2283" width="5.7109375" style="1" customWidth="1"/>
    <col min="2284" max="2284" width="0" style="1" hidden="1" customWidth="1"/>
    <col min="2285" max="2285" width="17.28515625" style="1" customWidth="1"/>
    <col min="2286" max="2286" width="12.7109375" style="1" customWidth="1"/>
    <col min="2287" max="2287" width="0" style="1" hidden="1" customWidth="1"/>
    <col min="2288" max="2288" width="5.28515625" style="1" customWidth="1"/>
    <col min="2289" max="2289" width="0" style="1" hidden="1" customWidth="1"/>
    <col min="2290" max="2290" width="17" style="1" customWidth="1"/>
    <col min="2291" max="2291" width="6.28515625" style="1" customWidth="1"/>
    <col min="2292" max="2292" width="0" style="1" hidden="1" customWidth="1"/>
    <col min="2293" max="2293" width="14.28515625" style="1" customWidth="1"/>
    <col min="2294" max="2294" width="7.5703125" style="1" customWidth="1"/>
    <col min="2295" max="2295" width="0" style="1" hidden="1" customWidth="1"/>
    <col min="2296" max="2297" width="14.28515625" style="1" customWidth="1"/>
    <col min="2298" max="2298" width="20.85546875" style="1" customWidth="1"/>
    <col min="2299" max="2299" width="14.42578125" style="1" customWidth="1"/>
    <col min="2300" max="2300" width="15" style="1" customWidth="1"/>
    <col min="2301" max="2301" width="2.7109375" style="1" customWidth="1"/>
    <col min="2302" max="2302" width="11.7109375" style="1" customWidth="1"/>
    <col min="2303" max="2303" width="11.5703125" style="1" customWidth="1"/>
    <col min="2304" max="2304" width="2.28515625" style="1" customWidth="1"/>
    <col min="2305" max="2305" width="41" style="1" customWidth="1"/>
    <col min="2306" max="2306" width="14.28515625" style="1" customWidth="1"/>
    <col min="2307" max="2308" width="11.5703125" style="1" customWidth="1"/>
    <col min="2309" max="2309" width="21.85546875" style="1" customWidth="1"/>
    <col min="2310" max="2501" width="11.42578125" style="1"/>
    <col min="2502" max="2502" width="21.85546875" style="1" customWidth="1"/>
    <col min="2503" max="2503" width="13.85546875" style="1" customWidth="1"/>
    <col min="2504" max="2504" width="38.7109375" style="1" customWidth="1"/>
    <col min="2505" max="2505" width="3" style="1" bestFit="1" customWidth="1"/>
    <col min="2506" max="2506" width="32.28515625" style="1" customWidth="1"/>
    <col min="2507" max="2507" width="46.28515625" style="1" customWidth="1"/>
    <col min="2508" max="2508" width="19" style="1" customWidth="1"/>
    <col min="2509" max="2509" width="0" style="1" hidden="1" customWidth="1"/>
    <col min="2510" max="2510" width="17.7109375" style="1" customWidth="1"/>
    <col min="2511" max="2511" width="0" style="1" hidden="1" customWidth="1"/>
    <col min="2512" max="2512" width="22.28515625" style="1" customWidth="1"/>
    <col min="2513" max="2513" width="5.28515625" style="1" customWidth="1"/>
    <col min="2514" max="2514" width="36.28515625" style="1" customWidth="1"/>
    <col min="2515" max="2515" width="5.7109375" style="1" customWidth="1"/>
    <col min="2516" max="2516" width="0" style="1" hidden="1" customWidth="1"/>
    <col min="2517" max="2517" width="20.7109375" style="1" customWidth="1"/>
    <col min="2518" max="2518" width="4.85546875" style="1" customWidth="1"/>
    <col min="2519" max="2519" width="0" style="1" hidden="1" customWidth="1"/>
    <col min="2520" max="2520" width="24.7109375" style="1" customWidth="1"/>
    <col min="2521" max="2521" width="12.28515625" style="1" customWidth="1"/>
    <col min="2522" max="2522" width="0" style="1" hidden="1" customWidth="1"/>
    <col min="2523" max="2523" width="3.42578125" style="1" customWidth="1"/>
    <col min="2524" max="2524" width="0" style="1" hidden="1" customWidth="1"/>
    <col min="2525" max="2525" width="17.7109375" style="1" customWidth="1"/>
    <col min="2526" max="2526" width="3.42578125" style="1" customWidth="1"/>
    <col min="2527" max="2527" width="0" style="1" hidden="1" customWidth="1"/>
    <col min="2528" max="2528" width="23.7109375" style="1" customWidth="1"/>
    <col min="2529" max="2529" width="10" style="1" customWidth="1"/>
    <col min="2530" max="2530" width="0" style="1" hidden="1" customWidth="1"/>
    <col min="2531" max="2532" width="14.7109375" style="1" customWidth="1"/>
    <col min="2533" max="2533" width="12.85546875" style="1" customWidth="1"/>
    <col min="2534" max="2534" width="3.28515625" style="1" customWidth="1"/>
    <col min="2535" max="2535" width="30.28515625" style="1" customWidth="1"/>
    <col min="2536" max="2536" width="5" style="1" customWidth="1"/>
    <col min="2537" max="2537" width="0" style="1" hidden="1" customWidth="1"/>
    <col min="2538" max="2538" width="14.28515625" style="1" customWidth="1"/>
    <col min="2539" max="2539" width="5.7109375" style="1" customWidth="1"/>
    <col min="2540" max="2540" width="0" style="1" hidden="1" customWidth="1"/>
    <col min="2541" max="2541" width="17.28515625" style="1" customWidth="1"/>
    <col min="2542" max="2542" width="12.7109375" style="1" customWidth="1"/>
    <col min="2543" max="2543" width="0" style="1" hidden="1" customWidth="1"/>
    <col min="2544" max="2544" width="5.28515625" style="1" customWidth="1"/>
    <col min="2545" max="2545" width="0" style="1" hidden="1" customWidth="1"/>
    <col min="2546" max="2546" width="17" style="1" customWidth="1"/>
    <col min="2547" max="2547" width="6.28515625" style="1" customWidth="1"/>
    <col min="2548" max="2548" width="0" style="1" hidden="1" customWidth="1"/>
    <col min="2549" max="2549" width="14.28515625" style="1" customWidth="1"/>
    <col min="2550" max="2550" width="7.5703125" style="1" customWidth="1"/>
    <col min="2551" max="2551" width="0" style="1" hidden="1" customWidth="1"/>
    <col min="2552" max="2553" width="14.28515625" style="1" customWidth="1"/>
    <col min="2554" max="2554" width="20.85546875" style="1" customWidth="1"/>
    <col min="2555" max="2555" width="14.42578125" style="1" customWidth="1"/>
    <col min="2556" max="2556" width="15" style="1" customWidth="1"/>
    <col min="2557" max="2557" width="2.7109375" style="1" customWidth="1"/>
    <col min="2558" max="2558" width="11.7109375" style="1" customWidth="1"/>
    <col min="2559" max="2559" width="11.5703125" style="1" customWidth="1"/>
    <col min="2560" max="2560" width="2.28515625" style="1" customWidth="1"/>
    <col min="2561" max="2561" width="41" style="1" customWidth="1"/>
    <col min="2562" max="2562" width="14.28515625" style="1" customWidth="1"/>
    <col min="2563" max="2564" width="11.5703125" style="1" customWidth="1"/>
    <col min="2565" max="2565" width="21.85546875" style="1" customWidth="1"/>
    <col min="2566" max="2757" width="11.42578125" style="1"/>
    <col min="2758" max="2758" width="21.85546875" style="1" customWidth="1"/>
    <col min="2759" max="2759" width="13.85546875" style="1" customWidth="1"/>
    <col min="2760" max="2760" width="38.7109375" style="1" customWidth="1"/>
    <col min="2761" max="2761" width="3" style="1" bestFit="1" customWidth="1"/>
    <col min="2762" max="2762" width="32.28515625" style="1" customWidth="1"/>
    <col min="2763" max="2763" width="46.28515625" style="1" customWidth="1"/>
    <col min="2764" max="2764" width="19" style="1" customWidth="1"/>
    <col min="2765" max="2765" width="0" style="1" hidden="1" customWidth="1"/>
    <col min="2766" max="2766" width="17.7109375" style="1" customWidth="1"/>
    <col min="2767" max="2767" width="0" style="1" hidden="1" customWidth="1"/>
    <col min="2768" max="2768" width="22.28515625" style="1" customWidth="1"/>
    <col min="2769" max="2769" width="5.28515625" style="1" customWidth="1"/>
    <col min="2770" max="2770" width="36.28515625" style="1" customWidth="1"/>
    <col min="2771" max="2771" width="5.7109375" style="1" customWidth="1"/>
    <col min="2772" max="2772" width="0" style="1" hidden="1" customWidth="1"/>
    <col min="2773" max="2773" width="20.7109375" style="1" customWidth="1"/>
    <col min="2774" max="2774" width="4.85546875" style="1" customWidth="1"/>
    <col min="2775" max="2775" width="0" style="1" hidden="1" customWidth="1"/>
    <col min="2776" max="2776" width="24.7109375" style="1" customWidth="1"/>
    <col min="2777" max="2777" width="12.28515625" style="1" customWidth="1"/>
    <col min="2778" max="2778" width="0" style="1" hidden="1" customWidth="1"/>
    <col min="2779" max="2779" width="3.42578125" style="1" customWidth="1"/>
    <col min="2780" max="2780" width="0" style="1" hidden="1" customWidth="1"/>
    <col min="2781" max="2781" width="17.7109375" style="1" customWidth="1"/>
    <col min="2782" max="2782" width="3.42578125" style="1" customWidth="1"/>
    <col min="2783" max="2783" width="0" style="1" hidden="1" customWidth="1"/>
    <col min="2784" max="2784" width="23.7109375" style="1" customWidth="1"/>
    <col min="2785" max="2785" width="10" style="1" customWidth="1"/>
    <col min="2786" max="2786" width="0" style="1" hidden="1" customWidth="1"/>
    <col min="2787" max="2788" width="14.7109375" style="1" customWidth="1"/>
    <col min="2789" max="2789" width="12.85546875" style="1" customWidth="1"/>
    <col min="2790" max="2790" width="3.28515625" style="1" customWidth="1"/>
    <col min="2791" max="2791" width="30.28515625" style="1" customWidth="1"/>
    <col min="2792" max="2792" width="5" style="1" customWidth="1"/>
    <col min="2793" max="2793" width="0" style="1" hidden="1" customWidth="1"/>
    <col min="2794" max="2794" width="14.28515625" style="1" customWidth="1"/>
    <col min="2795" max="2795" width="5.7109375" style="1" customWidth="1"/>
    <col min="2796" max="2796" width="0" style="1" hidden="1" customWidth="1"/>
    <col min="2797" max="2797" width="17.28515625" style="1" customWidth="1"/>
    <col min="2798" max="2798" width="12.7109375" style="1" customWidth="1"/>
    <col min="2799" max="2799" width="0" style="1" hidden="1" customWidth="1"/>
    <col min="2800" max="2800" width="5.28515625" style="1" customWidth="1"/>
    <col min="2801" max="2801" width="0" style="1" hidden="1" customWidth="1"/>
    <col min="2802" max="2802" width="17" style="1" customWidth="1"/>
    <col min="2803" max="2803" width="6.28515625" style="1" customWidth="1"/>
    <col min="2804" max="2804" width="0" style="1" hidden="1" customWidth="1"/>
    <col min="2805" max="2805" width="14.28515625" style="1" customWidth="1"/>
    <col min="2806" max="2806" width="7.5703125" style="1" customWidth="1"/>
    <col min="2807" max="2807" width="0" style="1" hidden="1" customWidth="1"/>
    <col min="2808" max="2809" width="14.28515625" style="1" customWidth="1"/>
    <col min="2810" max="2810" width="20.85546875" style="1" customWidth="1"/>
    <col min="2811" max="2811" width="14.42578125" style="1" customWidth="1"/>
    <col min="2812" max="2812" width="15" style="1" customWidth="1"/>
    <col min="2813" max="2813" width="2.7109375" style="1" customWidth="1"/>
    <col min="2814" max="2814" width="11.7109375" style="1" customWidth="1"/>
    <col min="2815" max="2815" width="11.5703125" style="1" customWidth="1"/>
    <col min="2816" max="2816" width="2.28515625" style="1" customWidth="1"/>
    <col min="2817" max="2817" width="41" style="1" customWidth="1"/>
    <col min="2818" max="2818" width="14.28515625" style="1" customWidth="1"/>
    <col min="2819" max="2820" width="11.5703125" style="1" customWidth="1"/>
    <col min="2821" max="2821" width="21.85546875" style="1" customWidth="1"/>
    <col min="2822" max="3013" width="11.42578125" style="1"/>
    <col min="3014" max="3014" width="21.85546875" style="1" customWidth="1"/>
    <col min="3015" max="3015" width="13.85546875" style="1" customWidth="1"/>
    <col min="3016" max="3016" width="38.7109375" style="1" customWidth="1"/>
    <col min="3017" max="3017" width="3" style="1" bestFit="1" customWidth="1"/>
    <col min="3018" max="3018" width="32.28515625" style="1" customWidth="1"/>
    <col min="3019" max="3019" width="46.28515625" style="1" customWidth="1"/>
    <col min="3020" max="3020" width="19" style="1" customWidth="1"/>
    <col min="3021" max="3021" width="0" style="1" hidden="1" customWidth="1"/>
    <col min="3022" max="3022" width="17.7109375" style="1" customWidth="1"/>
    <col min="3023" max="3023" width="0" style="1" hidden="1" customWidth="1"/>
    <col min="3024" max="3024" width="22.28515625" style="1" customWidth="1"/>
    <col min="3025" max="3025" width="5.28515625" style="1" customWidth="1"/>
    <col min="3026" max="3026" width="36.28515625" style="1" customWidth="1"/>
    <col min="3027" max="3027" width="5.7109375" style="1" customWidth="1"/>
    <col min="3028" max="3028" width="0" style="1" hidden="1" customWidth="1"/>
    <col min="3029" max="3029" width="20.7109375" style="1" customWidth="1"/>
    <col min="3030" max="3030" width="4.85546875" style="1" customWidth="1"/>
    <col min="3031" max="3031" width="0" style="1" hidden="1" customWidth="1"/>
    <col min="3032" max="3032" width="24.7109375" style="1" customWidth="1"/>
    <col min="3033" max="3033" width="12.28515625" style="1" customWidth="1"/>
    <col min="3034" max="3034" width="0" style="1" hidden="1" customWidth="1"/>
    <col min="3035" max="3035" width="3.42578125" style="1" customWidth="1"/>
    <col min="3036" max="3036" width="0" style="1" hidden="1" customWidth="1"/>
    <col min="3037" max="3037" width="17.7109375" style="1" customWidth="1"/>
    <col min="3038" max="3038" width="3.42578125" style="1" customWidth="1"/>
    <col min="3039" max="3039" width="0" style="1" hidden="1" customWidth="1"/>
    <col min="3040" max="3040" width="23.7109375" style="1" customWidth="1"/>
    <col min="3041" max="3041" width="10" style="1" customWidth="1"/>
    <col min="3042" max="3042" width="0" style="1" hidden="1" customWidth="1"/>
    <col min="3043" max="3044" width="14.7109375" style="1" customWidth="1"/>
    <col min="3045" max="3045" width="12.85546875" style="1" customWidth="1"/>
    <col min="3046" max="3046" width="3.28515625" style="1" customWidth="1"/>
    <col min="3047" max="3047" width="30.28515625" style="1" customWidth="1"/>
    <col min="3048" max="3048" width="5" style="1" customWidth="1"/>
    <col min="3049" max="3049" width="0" style="1" hidden="1" customWidth="1"/>
    <col min="3050" max="3050" width="14.28515625" style="1" customWidth="1"/>
    <col min="3051" max="3051" width="5.7109375" style="1" customWidth="1"/>
    <col min="3052" max="3052" width="0" style="1" hidden="1" customWidth="1"/>
    <col min="3053" max="3053" width="17.28515625" style="1" customWidth="1"/>
    <col min="3054" max="3054" width="12.7109375" style="1" customWidth="1"/>
    <col min="3055" max="3055" width="0" style="1" hidden="1" customWidth="1"/>
    <col min="3056" max="3056" width="5.28515625" style="1" customWidth="1"/>
    <col min="3057" max="3057" width="0" style="1" hidden="1" customWidth="1"/>
    <col min="3058" max="3058" width="17" style="1" customWidth="1"/>
    <col min="3059" max="3059" width="6.28515625" style="1" customWidth="1"/>
    <col min="3060" max="3060" width="0" style="1" hidden="1" customWidth="1"/>
    <col min="3061" max="3061" width="14.28515625" style="1" customWidth="1"/>
    <col min="3062" max="3062" width="7.5703125" style="1" customWidth="1"/>
    <col min="3063" max="3063" width="0" style="1" hidden="1" customWidth="1"/>
    <col min="3064" max="3065" width="14.28515625" style="1" customWidth="1"/>
    <col min="3066" max="3066" width="20.85546875" style="1" customWidth="1"/>
    <col min="3067" max="3067" width="14.42578125" style="1" customWidth="1"/>
    <col min="3068" max="3068" width="15" style="1" customWidth="1"/>
    <col min="3069" max="3069" width="2.7109375" style="1" customWidth="1"/>
    <col min="3070" max="3070" width="11.7109375" style="1" customWidth="1"/>
    <col min="3071" max="3071" width="11.5703125" style="1" customWidth="1"/>
    <col min="3072" max="3072" width="2.28515625" style="1" customWidth="1"/>
    <col min="3073" max="3073" width="41" style="1" customWidth="1"/>
    <col min="3074" max="3074" width="14.28515625" style="1" customWidth="1"/>
    <col min="3075" max="3076" width="11.5703125" style="1" customWidth="1"/>
    <col min="3077" max="3077" width="21.85546875" style="1" customWidth="1"/>
    <col min="3078" max="3269" width="11.42578125" style="1"/>
    <col min="3270" max="3270" width="21.85546875" style="1" customWidth="1"/>
    <col min="3271" max="3271" width="13.85546875" style="1" customWidth="1"/>
    <col min="3272" max="3272" width="38.7109375" style="1" customWidth="1"/>
    <col min="3273" max="3273" width="3" style="1" bestFit="1" customWidth="1"/>
    <col min="3274" max="3274" width="32.28515625" style="1" customWidth="1"/>
    <col min="3275" max="3275" width="46.28515625" style="1" customWidth="1"/>
    <col min="3276" max="3276" width="19" style="1" customWidth="1"/>
    <col min="3277" max="3277" width="0" style="1" hidden="1" customWidth="1"/>
    <col min="3278" max="3278" width="17.7109375" style="1" customWidth="1"/>
    <col min="3279" max="3279" width="0" style="1" hidden="1" customWidth="1"/>
    <col min="3280" max="3280" width="22.28515625" style="1" customWidth="1"/>
    <col min="3281" max="3281" width="5.28515625" style="1" customWidth="1"/>
    <col min="3282" max="3282" width="36.28515625" style="1" customWidth="1"/>
    <col min="3283" max="3283" width="5.7109375" style="1" customWidth="1"/>
    <col min="3284" max="3284" width="0" style="1" hidden="1" customWidth="1"/>
    <col min="3285" max="3285" width="20.7109375" style="1" customWidth="1"/>
    <col min="3286" max="3286" width="4.85546875" style="1" customWidth="1"/>
    <col min="3287" max="3287" width="0" style="1" hidden="1" customWidth="1"/>
    <col min="3288" max="3288" width="24.7109375" style="1" customWidth="1"/>
    <col min="3289" max="3289" width="12.28515625" style="1" customWidth="1"/>
    <col min="3290" max="3290" width="0" style="1" hidden="1" customWidth="1"/>
    <col min="3291" max="3291" width="3.42578125" style="1" customWidth="1"/>
    <col min="3292" max="3292" width="0" style="1" hidden="1" customWidth="1"/>
    <col min="3293" max="3293" width="17.7109375" style="1" customWidth="1"/>
    <col min="3294" max="3294" width="3.42578125" style="1" customWidth="1"/>
    <col min="3295" max="3295" width="0" style="1" hidden="1" customWidth="1"/>
    <col min="3296" max="3296" width="23.7109375" style="1" customWidth="1"/>
    <col min="3297" max="3297" width="10" style="1" customWidth="1"/>
    <col min="3298" max="3298" width="0" style="1" hidden="1" customWidth="1"/>
    <col min="3299" max="3300" width="14.7109375" style="1" customWidth="1"/>
    <col min="3301" max="3301" width="12.85546875" style="1" customWidth="1"/>
    <col min="3302" max="3302" width="3.28515625" style="1" customWidth="1"/>
    <col min="3303" max="3303" width="30.28515625" style="1" customWidth="1"/>
    <col min="3304" max="3304" width="5" style="1" customWidth="1"/>
    <col min="3305" max="3305" width="0" style="1" hidden="1" customWidth="1"/>
    <col min="3306" max="3306" width="14.28515625" style="1" customWidth="1"/>
    <col min="3307" max="3307" width="5.7109375" style="1" customWidth="1"/>
    <col min="3308" max="3308" width="0" style="1" hidden="1" customWidth="1"/>
    <col min="3309" max="3309" width="17.28515625" style="1" customWidth="1"/>
    <col min="3310" max="3310" width="12.7109375" style="1" customWidth="1"/>
    <col min="3311" max="3311" width="0" style="1" hidden="1" customWidth="1"/>
    <col min="3312" max="3312" width="5.28515625" style="1" customWidth="1"/>
    <col min="3313" max="3313" width="0" style="1" hidden="1" customWidth="1"/>
    <col min="3314" max="3314" width="17" style="1" customWidth="1"/>
    <col min="3315" max="3315" width="6.28515625" style="1" customWidth="1"/>
    <col min="3316" max="3316" width="0" style="1" hidden="1" customWidth="1"/>
    <col min="3317" max="3317" width="14.28515625" style="1" customWidth="1"/>
    <col min="3318" max="3318" width="7.5703125" style="1" customWidth="1"/>
    <col min="3319" max="3319" width="0" style="1" hidden="1" customWidth="1"/>
    <col min="3320" max="3321" width="14.28515625" style="1" customWidth="1"/>
    <col min="3322" max="3322" width="20.85546875" style="1" customWidth="1"/>
    <col min="3323" max="3323" width="14.42578125" style="1" customWidth="1"/>
    <col min="3324" max="3324" width="15" style="1" customWidth="1"/>
    <col min="3325" max="3325" width="2.7109375" style="1" customWidth="1"/>
    <col min="3326" max="3326" width="11.7109375" style="1" customWidth="1"/>
    <col min="3327" max="3327" width="11.5703125" style="1" customWidth="1"/>
    <col min="3328" max="3328" width="2.28515625" style="1" customWidth="1"/>
    <col min="3329" max="3329" width="41" style="1" customWidth="1"/>
    <col min="3330" max="3330" width="14.28515625" style="1" customWidth="1"/>
    <col min="3331" max="3332" width="11.5703125" style="1" customWidth="1"/>
    <col min="3333" max="3333" width="21.85546875" style="1" customWidth="1"/>
    <col min="3334" max="3525" width="11.42578125" style="1"/>
    <col min="3526" max="3526" width="21.85546875" style="1" customWidth="1"/>
    <col min="3527" max="3527" width="13.85546875" style="1" customWidth="1"/>
    <col min="3528" max="3528" width="38.7109375" style="1" customWidth="1"/>
    <col min="3529" max="3529" width="3" style="1" bestFit="1" customWidth="1"/>
    <col min="3530" max="3530" width="32.28515625" style="1" customWidth="1"/>
    <col min="3531" max="3531" width="46.28515625" style="1" customWidth="1"/>
    <col min="3532" max="3532" width="19" style="1" customWidth="1"/>
    <col min="3533" max="3533" width="0" style="1" hidden="1" customWidth="1"/>
    <col min="3534" max="3534" width="17.7109375" style="1" customWidth="1"/>
    <col min="3535" max="3535" width="0" style="1" hidden="1" customWidth="1"/>
    <col min="3536" max="3536" width="22.28515625" style="1" customWidth="1"/>
    <col min="3537" max="3537" width="5.28515625" style="1" customWidth="1"/>
    <col min="3538" max="3538" width="36.28515625" style="1" customWidth="1"/>
    <col min="3539" max="3539" width="5.7109375" style="1" customWidth="1"/>
    <col min="3540" max="3540" width="0" style="1" hidden="1" customWidth="1"/>
    <col min="3541" max="3541" width="20.7109375" style="1" customWidth="1"/>
    <col min="3542" max="3542" width="4.85546875" style="1" customWidth="1"/>
    <col min="3543" max="3543" width="0" style="1" hidden="1" customWidth="1"/>
    <col min="3544" max="3544" width="24.7109375" style="1" customWidth="1"/>
    <col min="3545" max="3545" width="12.28515625" style="1" customWidth="1"/>
    <col min="3546" max="3546" width="0" style="1" hidden="1" customWidth="1"/>
    <col min="3547" max="3547" width="3.42578125" style="1" customWidth="1"/>
    <col min="3548" max="3548" width="0" style="1" hidden="1" customWidth="1"/>
    <col min="3549" max="3549" width="17.7109375" style="1" customWidth="1"/>
    <col min="3550" max="3550" width="3.42578125" style="1" customWidth="1"/>
    <col min="3551" max="3551" width="0" style="1" hidden="1" customWidth="1"/>
    <col min="3552" max="3552" width="23.7109375" style="1" customWidth="1"/>
    <col min="3553" max="3553" width="10" style="1" customWidth="1"/>
    <col min="3554" max="3554" width="0" style="1" hidden="1" customWidth="1"/>
    <col min="3555" max="3556" width="14.7109375" style="1" customWidth="1"/>
    <col min="3557" max="3557" width="12.85546875" style="1" customWidth="1"/>
    <col min="3558" max="3558" width="3.28515625" style="1" customWidth="1"/>
    <col min="3559" max="3559" width="30.28515625" style="1" customWidth="1"/>
    <col min="3560" max="3560" width="5" style="1" customWidth="1"/>
    <col min="3561" max="3561" width="0" style="1" hidden="1" customWidth="1"/>
    <col min="3562" max="3562" width="14.28515625" style="1" customWidth="1"/>
    <col min="3563" max="3563" width="5.7109375" style="1" customWidth="1"/>
    <col min="3564" max="3564" width="0" style="1" hidden="1" customWidth="1"/>
    <col min="3565" max="3565" width="17.28515625" style="1" customWidth="1"/>
    <col min="3566" max="3566" width="12.7109375" style="1" customWidth="1"/>
    <col min="3567" max="3567" width="0" style="1" hidden="1" customWidth="1"/>
    <col min="3568" max="3568" width="5.28515625" style="1" customWidth="1"/>
    <col min="3569" max="3569" width="0" style="1" hidden="1" customWidth="1"/>
    <col min="3570" max="3570" width="17" style="1" customWidth="1"/>
    <col min="3571" max="3571" width="6.28515625" style="1" customWidth="1"/>
    <col min="3572" max="3572" width="0" style="1" hidden="1" customWidth="1"/>
    <col min="3573" max="3573" width="14.28515625" style="1" customWidth="1"/>
    <col min="3574" max="3574" width="7.5703125" style="1" customWidth="1"/>
    <col min="3575" max="3575" width="0" style="1" hidden="1" customWidth="1"/>
    <col min="3576" max="3577" width="14.28515625" style="1" customWidth="1"/>
    <col min="3578" max="3578" width="20.85546875" style="1" customWidth="1"/>
    <col min="3579" max="3579" width="14.42578125" style="1" customWidth="1"/>
    <col min="3580" max="3580" width="15" style="1" customWidth="1"/>
    <col min="3581" max="3581" width="2.7109375" style="1" customWidth="1"/>
    <col min="3582" max="3582" width="11.7109375" style="1" customWidth="1"/>
    <col min="3583" max="3583" width="11.5703125" style="1" customWidth="1"/>
    <col min="3584" max="3584" width="2.28515625" style="1" customWidth="1"/>
    <col min="3585" max="3585" width="41" style="1" customWidth="1"/>
    <col min="3586" max="3586" width="14.28515625" style="1" customWidth="1"/>
    <col min="3587" max="3588" width="11.5703125" style="1" customWidth="1"/>
    <col min="3589" max="3589" width="21.85546875" style="1" customWidth="1"/>
    <col min="3590" max="3781" width="11.42578125" style="1"/>
    <col min="3782" max="3782" width="21.85546875" style="1" customWidth="1"/>
    <col min="3783" max="3783" width="13.85546875" style="1" customWidth="1"/>
    <col min="3784" max="3784" width="38.7109375" style="1" customWidth="1"/>
    <col min="3785" max="3785" width="3" style="1" bestFit="1" customWidth="1"/>
    <col min="3786" max="3786" width="32.28515625" style="1" customWidth="1"/>
    <col min="3787" max="3787" width="46.28515625" style="1" customWidth="1"/>
    <col min="3788" max="3788" width="19" style="1" customWidth="1"/>
    <col min="3789" max="3789" width="0" style="1" hidden="1" customWidth="1"/>
    <col min="3790" max="3790" width="17.7109375" style="1" customWidth="1"/>
    <col min="3791" max="3791" width="0" style="1" hidden="1" customWidth="1"/>
    <col min="3792" max="3792" width="22.28515625" style="1" customWidth="1"/>
    <col min="3793" max="3793" width="5.28515625" style="1" customWidth="1"/>
    <col min="3794" max="3794" width="36.28515625" style="1" customWidth="1"/>
    <col min="3795" max="3795" width="5.7109375" style="1" customWidth="1"/>
    <col min="3796" max="3796" width="0" style="1" hidden="1" customWidth="1"/>
    <col min="3797" max="3797" width="20.7109375" style="1" customWidth="1"/>
    <col min="3798" max="3798" width="4.85546875" style="1" customWidth="1"/>
    <col min="3799" max="3799" width="0" style="1" hidden="1" customWidth="1"/>
    <col min="3800" max="3800" width="24.7109375" style="1" customWidth="1"/>
    <col min="3801" max="3801" width="12.28515625" style="1" customWidth="1"/>
    <col min="3802" max="3802" width="0" style="1" hidden="1" customWidth="1"/>
    <col min="3803" max="3803" width="3.42578125" style="1" customWidth="1"/>
    <col min="3804" max="3804" width="0" style="1" hidden="1" customWidth="1"/>
    <col min="3805" max="3805" width="17.7109375" style="1" customWidth="1"/>
    <col min="3806" max="3806" width="3.42578125" style="1" customWidth="1"/>
    <col min="3807" max="3807" width="0" style="1" hidden="1" customWidth="1"/>
    <col min="3808" max="3808" width="23.7109375" style="1" customWidth="1"/>
    <col min="3809" max="3809" width="10" style="1" customWidth="1"/>
    <col min="3810" max="3810" width="0" style="1" hidden="1" customWidth="1"/>
    <col min="3811" max="3812" width="14.7109375" style="1" customWidth="1"/>
    <col min="3813" max="3813" width="12.85546875" style="1" customWidth="1"/>
    <col min="3814" max="3814" width="3.28515625" style="1" customWidth="1"/>
    <col min="3815" max="3815" width="30.28515625" style="1" customWidth="1"/>
    <col min="3816" max="3816" width="5" style="1" customWidth="1"/>
    <col min="3817" max="3817" width="0" style="1" hidden="1" customWidth="1"/>
    <col min="3818" max="3818" width="14.28515625" style="1" customWidth="1"/>
    <col min="3819" max="3819" width="5.7109375" style="1" customWidth="1"/>
    <col min="3820" max="3820" width="0" style="1" hidden="1" customWidth="1"/>
    <col min="3821" max="3821" width="17.28515625" style="1" customWidth="1"/>
    <col min="3822" max="3822" width="12.7109375" style="1" customWidth="1"/>
    <col min="3823" max="3823" width="0" style="1" hidden="1" customWidth="1"/>
    <col min="3824" max="3824" width="5.28515625" style="1" customWidth="1"/>
    <col min="3825" max="3825" width="0" style="1" hidden="1" customWidth="1"/>
    <col min="3826" max="3826" width="17" style="1" customWidth="1"/>
    <col min="3827" max="3827" width="6.28515625" style="1" customWidth="1"/>
    <col min="3828" max="3828" width="0" style="1" hidden="1" customWidth="1"/>
    <col min="3829" max="3829" width="14.28515625" style="1" customWidth="1"/>
    <col min="3830" max="3830" width="7.5703125" style="1" customWidth="1"/>
    <col min="3831" max="3831" width="0" style="1" hidden="1" customWidth="1"/>
    <col min="3832" max="3833" width="14.28515625" style="1" customWidth="1"/>
    <col min="3834" max="3834" width="20.85546875" style="1" customWidth="1"/>
    <col min="3835" max="3835" width="14.42578125" style="1" customWidth="1"/>
    <col min="3836" max="3836" width="15" style="1" customWidth="1"/>
    <col min="3837" max="3837" width="2.7109375" style="1" customWidth="1"/>
    <col min="3838" max="3838" width="11.7109375" style="1" customWidth="1"/>
    <col min="3839" max="3839" width="11.5703125" style="1" customWidth="1"/>
    <col min="3840" max="3840" width="2.28515625" style="1" customWidth="1"/>
    <col min="3841" max="3841" width="41" style="1" customWidth="1"/>
    <col min="3842" max="3842" width="14.28515625" style="1" customWidth="1"/>
    <col min="3843" max="3844" width="11.5703125" style="1" customWidth="1"/>
    <col min="3845" max="3845" width="21.85546875" style="1" customWidth="1"/>
    <col min="3846" max="4037" width="11.42578125" style="1"/>
    <col min="4038" max="4038" width="21.85546875" style="1" customWidth="1"/>
    <col min="4039" max="4039" width="13.85546875" style="1" customWidth="1"/>
    <col min="4040" max="4040" width="38.7109375" style="1" customWidth="1"/>
    <col min="4041" max="4041" width="3" style="1" bestFit="1" customWidth="1"/>
    <col min="4042" max="4042" width="32.28515625" style="1" customWidth="1"/>
    <col min="4043" max="4043" width="46.28515625" style="1" customWidth="1"/>
    <col min="4044" max="4044" width="19" style="1" customWidth="1"/>
    <col min="4045" max="4045" width="0" style="1" hidden="1" customWidth="1"/>
    <col min="4046" max="4046" width="17.7109375" style="1" customWidth="1"/>
    <col min="4047" max="4047" width="0" style="1" hidden="1" customWidth="1"/>
    <col min="4048" max="4048" width="22.28515625" style="1" customWidth="1"/>
    <col min="4049" max="4049" width="5.28515625" style="1" customWidth="1"/>
    <col min="4050" max="4050" width="36.28515625" style="1" customWidth="1"/>
    <col min="4051" max="4051" width="5.7109375" style="1" customWidth="1"/>
    <col min="4052" max="4052" width="0" style="1" hidden="1" customWidth="1"/>
    <col min="4053" max="4053" width="20.7109375" style="1" customWidth="1"/>
    <col min="4054" max="4054" width="4.85546875" style="1" customWidth="1"/>
    <col min="4055" max="4055" width="0" style="1" hidden="1" customWidth="1"/>
    <col min="4056" max="4056" width="24.7109375" style="1" customWidth="1"/>
    <col min="4057" max="4057" width="12.28515625" style="1" customWidth="1"/>
    <col min="4058" max="4058" width="0" style="1" hidden="1" customWidth="1"/>
    <col min="4059" max="4059" width="3.42578125" style="1" customWidth="1"/>
    <col min="4060" max="4060" width="0" style="1" hidden="1" customWidth="1"/>
    <col min="4061" max="4061" width="17.7109375" style="1" customWidth="1"/>
    <col min="4062" max="4062" width="3.42578125" style="1" customWidth="1"/>
    <col min="4063" max="4063" width="0" style="1" hidden="1" customWidth="1"/>
    <col min="4064" max="4064" width="23.7109375" style="1" customWidth="1"/>
    <col min="4065" max="4065" width="10" style="1" customWidth="1"/>
    <col min="4066" max="4066" width="0" style="1" hidden="1" customWidth="1"/>
    <col min="4067" max="4068" width="14.7109375" style="1" customWidth="1"/>
    <col min="4069" max="4069" width="12.85546875" style="1" customWidth="1"/>
    <col min="4070" max="4070" width="3.28515625" style="1" customWidth="1"/>
    <col min="4071" max="4071" width="30.28515625" style="1" customWidth="1"/>
    <col min="4072" max="4072" width="5" style="1" customWidth="1"/>
    <col min="4073" max="4073" width="0" style="1" hidden="1" customWidth="1"/>
    <col min="4074" max="4074" width="14.28515625" style="1" customWidth="1"/>
    <col min="4075" max="4075" width="5.7109375" style="1" customWidth="1"/>
    <col min="4076" max="4076" width="0" style="1" hidden="1" customWidth="1"/>
    <col min="4077" max="4077" width="17.28515625" style="1" customWidth="1"/>
    <col min="4078" max="4078" width="12.7109375" style="1" customWidth="1"/>
    <col min="4079" max="4079" width="0" style="1" hidden="1" customWidth="1"/>
    <col min="4080" max="4080" width="5.28515625" style="1" customWidth="1"/>
    <col min="4081" max="4081" width="0" style="1" hidden="1" customWidth="1"/>
    <col min="4082" max="4082" width="17" style="1" customWidth="1"/>
    <col min="4083" max="4083" width="6.28515625" style="1" customWidth="1"/>
    <col min="4084" max="4084" width="0" style="1" hidden="1" customWidth="1"/>
    <col min="4085" max="4085" width="14.28515625" style="1" customWidth="1"/>
    <col min="4086" max="4086" width="7.5703125" style="1" customWidth="1"/>
    <col min="4087" max="4087" width="0" style="1" hidden="1" customWidth="1"/>
    <col min="4088" max="4089" width="14.28515625" style="1" customWidth="1"/>
    <col min="4090" max="4090" width="20.85546875" style="1" customWidth="1"/>
    <col min="4091" max="4091" width="14.42578125" style="1" customWidth="1"/>
    <col min="4092" max="4092" width="15" style="1" customWidth="1"/>
    <col min="4093" max="4093" width="2.7109375" style="1" customWidth="1"/>
    <col min="4094" max="4094" width="11.7109375" style="1" customWidth="1"/>
    <col min="4095" max="4095" width="11.5703125" style="1" customWidth="1"/>
    <col min="4096" max="4096" width="2.28515625" style="1" customWidth="1"/>
    <col min="4097" max="4097" width="41" style="1" customWidth="1"/>
    <col min="4098" max="4098" width="14.28515625" style="1" customWidth="1"/>
    <col min="4099" max="4100" width="11.5703125" style="1" customWidth="1"/>
    <col min="4101" max="4101" width="21.85546875" style="1" customWidth="1"/>
    <col min="4102" max="4293" width="11.42578125" style="1"/>
    <col min="4294" max="4294" width="21.85546875" style="1" customWidth="1"/>
    <col min="4295" max="4295" width="13.85546875" style="1" customWidth="1"/>
    <col min="4296" max="4296" width="38.7109375" style="1" customWidth="1"/>
    <col min="4297" max="4297" width="3" style="1" bestFit="1" customWidth="1"/>
    <col min="4298" max="4298" width="32.28515625" style="1" customWidth="1"/>
    <col min="4299" max="4299" width="46.28515625" style="1" customWidth="1"/>
    <col min="4300" max="4300" width="19" style="1" customWidth="1"/>
    <col min="4301" max="4301" width="0" style="1" hidden="1" customWidth="1"/>
    <col min="4302" max="4302" width="17.7109375" style="1" customWidth="1"/>
    <col min="4303" max="4303" width="0" style="1" hidden="1" customWidth="1"/>
    <col min="4304" max="4304" width="22.28515625" style="1" customWidth="1"/>
    <col min="4305" max="4305" width="5.28515625" style="1" customWidth="1"/>
    <col min="4306" max="4306" width="36.28515625" style="1" customWidth="1"/>
    <col min="4307" max="4307" width="5.7109375" style="1" customWidth="1"/>
    <col min="4308" max="4308" width="0" style="1" hidden="1" customWidth="1"/>
    <col min="4309" max="4309" width="20.7109375" style="1" customWidth="1"/>
    <col min="4310" max="4310" width="4.85546875" style="1" customWidth="1"/>
    <col min="4311" max="4311" width="0" style="1" hidden="1" customWidth="1"/>
    <col min="4312" max="4312" width="24.7109375" style="1" customWidth="1"/>
    <col min="4313" max="4313" width="12.28515625" style="1" customWidth="1"/>
    <col min="4314" max="4314" width="0" style="1" hidden="1" customWidth="1"/>
    <col min="4315" max="4315" width="3.42578125" style="1" customWidth="1"/>
    <col min="4316" max="4316" width="0" style="1" hidden="1" customWidth="1"/>
    <col min="4317" max="4317" width="17.7109375" style="1" customWidth="1"/>
    <col min="4318" max="4318" width="3.42578125" style="1" customWidth="1"/>
    <col min="4319" max="4319" width="0" style="1" hidden="1" customWidth="1"/>
    <col min="4320" max="4320" width="23.7109375" style="1" customWidth="1"/>
    <col min="4321" max="4321" width="10" style="1" customWidth="1"/>
    <col min="4322" max="4322" width="0" style="1" hidden="1" customWidth="1"/>
    <col min="4323" max="4324" width="14.7109375" style="1" customWidth="1"/>
    <col min="4325" max="4325" width="12.85546875" style="1" customWidth="1"/>
    <col min="4326" max="4326" width="3.28515625" style="1" customWidth="1"/>
    <col min="4327" max="4327" width="30.28515625" style="1" customWidth="1"/>
    <col min="4328" max="4328" width="5" style="1" customWidth="1"/>
    <col min="4329" max="4329" width="0" style="1" hidden="1" customWidth="1"/>
    <col min="4330" max="4330" width="14.28515625" style="1" customWidth="1"/>
    <col min="4331" max="4331" width="5.7109375" style="1" customWidth="1"/>
    <col min="4332" max="4332" width="0" style="1" hidden="1" customWidth="1"/>
    <col min="4333" max="4333" width="17.28515625" style="1" customWidth="1"/>
    <col min="4334" max="4334" width="12.7109375" style="1" customWidth="1"/>
    <col min="4335" max="4335" width="0" style="1" hidden="1" customWidth="1"/>
    <col min="4336" max="4336" width="5.28515625" style="1" customWidth="1"/>
    <col min="4337" max="4337" width="0" style="1" hidden="1" customWidth="1"/>
    <col min="4338" max="4338" width="17" style="1" customWidth="1"/>
    <col min="4339" max="4339" width="6.28515625" style="1" customWidth="1"/>
    <col min="4340" max="4340" width="0" style="1" hidden="1" customWidth="1"/>
    <col min="4341" max="4341" width="14.28515625" style="1" customWidth="1"/>
    <col min="4342" max="4342" width="7.5703125" style="1" customWidth="1"/>
    <col min="4343" max="4343" width="0" style="1" hidden="1" customWidth="1"/>
    <col min="4344" max="4345" width="14.28515625" style="1" customWidth="1"/>
    <col min="4346" max="4346" width="20.85546875" style="1" customWidth="1"/>
    <col min="4347" max="4347" width="14.42578125" style="1" customWidth="1"/>
    <col min="4348" max="4348" width="15" style="1" customWidth="1"/>
    <col min="4349" max="4349" width="2.7109375" style="1" customWidth="1"/>
    <col min="4350" max="4350" width="11.7109375" style="1" customWidth="1"/>
    <col min="4351" max="4351" width="11.5703125" style="1" customWidth="1"/>
    <col min="4352" max="4352" width="2.28515625" style="1" customWidth="1"/>
    <col min="4353" max="4353" width="41" style="1" customWidth="1"/>
    <col min="4354" max="4354" width="14.28515625" style="1" customWidth="1"/>
    <col min="4355" max="4356" width="11.5703125" style="1" customWidth="1"/>
    <col min="4357" max="4357" width="21.85546875" style="1" customWidth="1"/>
    <col min="4358" max="4549" width="11.42578125" style="1"/>
    <col min="4550" max="4550" width="21.85546875" style="1" customWidth="1"/>
    <col min="4551" max="4551" width="13.85546875" style="1" customWidth="1"/>
    <col min="4552" max="4552" width="38.7109375" style="1" customWidth="1"/>
    <col min="4553" max="4553" width="3" style="1" bestFit="1" customWidth="1"/>
    <col min="4554" max="4554" width="32.28515625" style="1" customWidth="1"/>
    <col min="4555" max="4555" width="46.28515625" style="1" customWidth="1"/>
    <col min="4556" max="4556" width="19" style="1" customWidth="1"/>
    <col min="4557" max="4557" width="0" style="1" hidden="1" customWidth="1"/>
    <col min="4558" max="4558" width="17.7109375" style="1" customWidth="1"/>
    <col min="4559" max="4559" width="0" style="1" hidden="1" customWidth="1"/>
    <col min="4560" max="4560" width="22.28515625" style="1" customWidth="1"/>
    <col min="4561" max="4561" width="5.28515625" style="1" customWidth="1"/>
    <col min="4562" max="4562" width="36.28515625" style="1" customWidth="1"/>
    <col min="4563" max="4563" width="5.7109375" style="1" customWidth="1"/>
    <col min="4564" max="4564" width="0" style="1" hidden="1" customWidth="1"/>
    <col min="4565" max="4565" width="20.7109375" style="1" customWidth="1"/>
    <col min="4566" max="4566" width="4.85546875" style="1" customWidth="1"/>
    <col min="4567" max="4567" width="0" style="1" hidden="1" customWidth="1"/>
    <col min="4568" max="4568" width="24.7109375" style="1" customWidth="1"/>
    <col min="4569" max="4569" width="12.28515625" style="1" customWidth="1"/>
    <col min="4570" max="4570" width="0" style="1" hidden="1" customWidth="1"/>
    <col min="4571" max="4571" width="3.42578125" style="1" customWidth="1"/>
    <col min="4572" max="4572" width="0" style="1" hidden="1" customWidth="1"/>
    <col min="4573" max="4573" width="17.7109375" style="1" customWidth="1"/>
    <col min="4574" max="4574" width="3.42578125" style="1" customWidth="1"/>
    <col min="4575" max="4575" width="0" style="1" hidden="1" customWidth="1"/>
    <col min="4576" max="4576" width="23.7109375" style="1" customWidth="1"/>
    <col min="4577" max="4577" width="10" style="1" customWidth="1"/>
    <col min="4578" max="4578" width="0" style="1" hidden="1" customWidth="1"/>
    <col min="4579" max="4580" width="14.7109375" style="1" customWidth="1"/>
    <col min="4581" max="4581" width="12.85546875" style="1" customWidth="1"/>
    <col min="4582" max="4582" width="3.28515625" style="1" customWidth="1"/>
    <col min="4583" max="4583" width="30.28515625" style="1" customWidth="1"/>
    <col min="4584" max="4584" width="5" style="1" customWidth="1"/>
    <col min="4585" max="4585" width="0" style="1" hidden="1" customWidth="1"/>
    <col min="4586" max="4586" width="14.28515625" style="1" customWidth="1"/>
    <col min="4587" max="4587" width="5.7109375" style="1" customWidth="1"/>
    <col min="4588" max="4588" width="0" style="1" hidden="1" customWidth="1"/>
    <col min="4589" max="4589" width="17.28515625" style="1" customWidth="1"/>
    <col min="4590" max="4590" width="12.7109375" style="1" customWidth="1"/>
    <col min="4591" max="4591" width="0" style="1" hidden="1" customWidth="1"/>
    <col min="4592" max="4592" width="5.28515625" style="1" customWidth="1"/>
    <col min="4593" max="4593" width="0" style="1" hidden="1" customWidth="1"/>
    <col min="4594" max="4594" width="17" style="1" customWidth="1"/>
    <col min="4595" max="4595" width="6.28515625" style="1" customWidth="1"/>
    <col min="4596" max="4596" width="0" style="1" hidden="1" customWidth="1"/>
    <col min="4597" max="4597" width="14.28515625" style="1" customWidth="1"/>
    <col min="4598" max="4598" width="7.5703125" style="1" customWidth="1"/>
    <col min="4599" max="4599" width="0" style="1" hidden="1" customWidth="1"/>
    <col min="4600" max="4601" width="14.28515625" style="1" customWidth="1"/>
    <col min="4602" max="4602" width="20.85546875" style="1" customWidth="1"/>
    <col min="4603" max="4603" width="14.42578125" style="1" customWidth="1"/>
    <col min="4604" max="4604" width="15" style="1" customWidth="1"/>
    <col min="4605" max="4605" width="2.7109375" style="1" customWidth="1"/>
    <col min="4606" max="4606" width="11.7109375" style="1" customWidth="1"/>
    <col min="4607" max="4607" width="11.5703125" style="1" customWidth="1"/>
    <col min="4608" max="4608" width="2.28515625" style="1" customWidth="1"/>
    <col min="4609" max="4609" width="41" style="1" customWidth="1"/>
    <col min="4610" max="4610" width="14.28515625" style="1" customWidth="1"/>
    <col min="4611" max="4612" width="11.5703125" style="1" customWidth="1"/>
    <col min="4613" max="4613" width="21.85546875" style="1" customWidth="1"/>
    <col min="4614" max="4805" width="11.42578125" style="1"/>
    <col min="4806" max="4806" width="21.85546875" style="1" customWidth="1"/>
    <col min="4807" max="4807" width="13.85546875" style="1" customWidth="1"/>
    <col min="4808" max="4808" width="38.7109375" style="1" customWidth="1"/>
    <col min="4809" max="4809" width="3" style="1" bestFit="1" customWidth="1"/>
    <col min="4810" max="4810" width="32.28515625" style="1" customWidth="1"/>
    <col min="4811" max="4811" width="46.28515625" style="1" customWidth="1"/>
    <col min="4812" max="4812" width="19" style="1" customWidth="1"/>
    <col min="4813" max="4813" width="0" style="1" hidden="1" customWidth="1"/>
    <col min="4814" max="4814" width="17.7109375" style="1" customWidth="1"/>
    <col min="4815" max="4815" width="0" style="1" hidden="1" customWidth="1"/>
    <col min="4816" max="4816" width="22.28515625" style="1" customWidth="1"/>
    <col min="4817" max="4817" width="5.28515625" style="1" customWidth="1"/>
    <col min="4818" max="4818" width="36.28515625" style="1" customWidth="1"/>
    <col min="4819" max="4819" width="5.7109375" style="1" customWidth="1"/>
    <col min="4820" max="4820" width="0" style="1" hidden="1" customWidth="1"/>
    <col min="4821" max="4821" width="20.7109375" style="1" customWidth="1"/>
    <col min="4822" max="4822" width="4.85546875" style="1" customWidth="1"/>
    <col min="4823" max="4823" width="0" style="1" hidden="1" customWidth="1"/>
    <col min="4824" max="4824" width="24.7109375" style="1" customWidth="1"/>
    <col min="4825" max="4825" width="12.28515625" style="1" customWidth="1"/>
    <col min="4826" max="4826" width="0" style="1" hidden="1" customWidth="1"/>
    <col min="4827" max="4827" width="3.42578125" style="1" customWidth="1"/>
    <col min="4828" max="4828" width="0" style="1" hidden="1" customWidth="1"/>
    <col min="4829" max="4829" width="17.7109375" style="1" customWidth="1"/>
    <col min="4830" max="4830" width="3.42578125" style="1" customWidth="1"/>
    <col min="4831" max="4831" width="0" style="1" hidden="1" customWidth="1"/>
    <col min="4832" max="4832" width="23.7109375" style="1" customWidth="1"/>
    <col min="4833" max="4833" width="10" style="1" customWidth="1"/>
    <col min="4834" max="4834" width="0" style="1" hidden="1" customWidth="1"/>
    <col min="4835" max="4836" width="14.7109375" style="1" customWidth="1"/>
    <col min="4837" max="4837" width="12.85546875" style="1" customWidth="1"/>
    <col min="4838" max="4838" width="3.28515625" style="1" customWidth="1"/>
    <col min="4839" max="4839" width="30.28515625" style="1" customWidth="1"/>
    <col min="4840" max="4840" width="5" style="1" customWidth="1"/>
    <col min="4841" max="4841" width="0" style="1" hidden="1" customWidth="1"/>
    <col min="4842" max="4842" width="14.28515625" style="1" customWidth="1"/>
    <col min="4843" max="4843" width="5.7109375" style="1" customWidth="1"/>
    <col min="4844" max="4844" width="0" style="1" hidden="1" customWidth="1"/>
    <col min="4845" max="4845" width="17.28515625" style="1" customWidth="1"/>
    <col min="4846" max="4846" width="12.7109375" style="1" customWidth="1"/>
    <col min="4847" max="4847" width="0" style="1" hidden="1" customWidth="1"/>
    <col min="4848" max="4848" width="5.28515625" style="1" customWidth="1"/>
    <col min="4849" max="4849" width="0" style="1" hidden="1" customWidth="1"/>
    <col min="4850" max="4850" width="17" style="1" customWidth="1"/>
    <col min="4851" max="4851" width="6.28515625" style="1" customWidth="1"/>
    <col min="4852" max="4852" width="0" style="1" hidden="1" customWidth="1"/>
    <col min="4853" max="4853" width="14.28515625" style="1" customWidth="1"/>
    <col min="4854" max="4854" width="7.5703125" style="1" customWidth="1"/>
    <col min="4855" max="4855" width="0" style="1" hidden="1" customWidth="1"/>
    <col min="4856" max="4857" width="14.28515625" style="1" customWidth="1"/>
    <col min="4858" max="4858" width="20.85546875" style="1" customWidth="1"/>
    <col min="4859" max="4859" width="14.42578125" style="1" customWidth="1"/>
    <col min="4860" max="4860" width="15" style="1" customWidth="1"/>
    <col min="4861" max="4861" width="2.7109375" style="1" customWidth="1"/>
    <col min="4862" max="4862" width="11.7109375" style="1" customWidth="1"/>
    <col min="4863" max="4863" width="11.5703125" style="1" customWidth="1"/>
    <col min="4864" max="4864" width="2.28515625" style="1" customWidth="1"/>
    <col min="4865" max="4865" width="41" style="1" customWidth="1"/>
    <col min="4866" max="4866" width="14.28515625" style="1" customWidth="1"/>
    <col min="4867" max="4868" width="11.5703125" style="1" customWidth="1"/>
    <col min="4869" max="4869" width="21.85546875" style="1" customWidth="1"/>
    <col min="4870" max="5061" width="11.42578125" style="1"/>
    <col min="5062" max="5062" width="21.85546875" style="1" customWidth="1"/>
    <col min="5063" max="5063" width="13.85546875" style="1" customWidth="1"/>
    <col min="5064" max="5064" width="38.7109375" style="1" customWidth="1"/>
    <col min="5065" max="5065" width="3" style="1" bestFit="1" customWidth="1"/>
    <col min="5066" max="5066" width="32.28515625" style="1" customWidth="1"/>
    <col min="5067" max="5067" width="46.28515625" style="1" customWidth="1"/>
    <col min="5068" max="5068" width="19" style="1" customWidth="1"/>
    <col min="5069" max="5069" width="0" style="1" hidden="1" customWidth="1"/>
    <col min="5070" max="5070" width="17.7109375" style="1" customWidth="1"/>
    <col min="5071" max="5071" width="0" style="1" hidden="1" customWidth="1"/>
    <col min="5072" max="5072" width="22.28515625" style="1" customWidth="1"/>
    <col min="5073" max="5073" width="5.28515625" style="1" customWidth="1"/>
    <col min="5074" max="5074" width="36.28515625" style="1" customWidth="1"/>
    <col min="5075" max="5075" width="5.7109375" style="1" customWidth="1"/>
    <col min="5076" max="5076" width="0" style="1" hidden="1" customWidth="1"/>
    <col min="5077" max="5077" width="20.7109375" style="1" customWidth="1"/>
    <col min="5078" max="5078" width="4.85546875" style="1" customWidth="1"/>
    <col min="5079" max="5079" width="0" style="1" hidden="1" customWidth="1"/>
    <col min="5080" max="5080" width="24.7109375" style="1" customWidth="1"/>
    <col min="5081" max="5081" width="12.28515625" style="1" customWidth="1"/>
    <col min="5082" max="5082" width="0" style="1" hidden="1" customWidth="1"/>
    <col min="5083" max="5083" width="3.42578125" style="1" customWidth="1"/>
    <col min="5084" max="5084" width="0" style="1" hidden="1" customWidth="1"/>
    <col min="5085" max="5085" width="17.7109375" style="1" customWidth="1"/>
    <col min="5086" max="5086" width="3.42578125" style="1" customWidth="1"/>
    <col min="5087" max="5087" width="0" style="1" hidden="1" customWidth="1"/>
    <col min="5088" max="5088" width="23.7109375" style="1" customWidth="1"/>
    <col min="5089" max="5089" width="10" style="1" customWidth="1"/>
    <col min="5090" max="5090" width="0" style="1" hidden="1" customWidth="1"/>
    <col min="5091" max="5092" width="14.7109375" style="1" customWidth="1"/>
    <col min="5093" max="5093" width="12.85546875" style="1" customWidth="1"/>
    <col min="5094" max="5094" width="3.28515625" style="1" customWidth="1"/>
    <col min="5095" max="5095" width="30.28515625" style="1" customWidth="1"/>
    <col min="5096" max="5096" width="5" style="1" customWidth="1"/>
    <col min="5097" max="5097" width="0" style="1" hidden="1" customWidth="1"/>
    <col min="5098" max="5098" width="14.28515625" style="1" customWidth="1"/>
    <col min="5099" max="5099" width="5.7109375" style="1" customWidth="1"/>
    <col min="5100" max="5100" width="0" style="1" hidden="1" customWidth="1"/>
    <col min="5101" max="5101" width="17.28515625" style="1" customWidth="1"/>
    <col min="5102" max="5102" width="12.7109375" style="1" customWidth="1"/>
    <col min="5103" max="5103" width="0" style="1" hidden="1" customWidth="1"/>
    <col min="5104" max="5104" width="5.28515625" style="1" customWidth="1"/>
    <col min="5105" max="5105" width="0" style="1" hidden="1" customWidth="1"/>
    <col min="5106" max="5106" width="17" style="1" customWidth="1"/>
    <col min="5107" max="5107" width="6.28515625" style="1" customWidth="1"/>
    <col min="5108" max="5108" width="0" style="1" hidden="1" customWidth="1"/>
    <col min="5109" max="5109" width="14.28515625" style="1" customWidth="1"/>
    <col min="5110" max="5110" width="7.5703125" style="1" customWidth="1"/>
    <col min="5111" max="5111" width="0" style="1" hidden="1" customWidth="1"/>
    <col min="5112" max="5113" width="14.28515625" style="1" customWidth="1"/>
    <col min="5114" max="5114" width="20.85546875" style="1" customWidth="1"/>
    <col min="5115" max="5115" width="14.42578125" style="1" customWidth="1"/>
    <col min="5116" max="5116" width="15" style="1" customWidth="1"/>
    <col min="5117" max="5117" width="2.7109375" style="1" customWidth="1"/>
    <col min="5118" max="5118" width="11.7109375" style="1" customWidth="1"/>
    <col min="5119" max="5119" width="11.5703125" style="1" customWidth="1"/>
    <col min="5120" max="5120" width="2.28515625" style="1" customWidth="1"/>
    <col min="5121" max="5121" width="41" style="1" customWidth="1"/>
    <col min="5122" max="5122" width="14.28515625" style="1" customWidth="1"/>
    <col min="5123" max="5124" width="11.5703125" style="1" customWidth="1"/>
    <col min="5125" max="5125" width="21.85546875" style="1" customWidth="1"/>
    <col min="5126" max="5317" width="11.42578125" style="1"/>
    <col min="5318" max="5318" width="21.85546875" style="1" customWidth="1"/>
    <col min="5319" max="5319" width="13.85546875" style="1" customWidth="1"/>
    <col min="5320" max="5320" width="38.7109375" style="1" customWidth="1"/>
    <col min="5321" max="5321" width="3" style="1" bestFit="1" customWidth="1"/>
    <col min="5322" max="5322" width="32.28515625" style="1" customWidth="1"/>
    <col min="5323" max="5323" width="46.28515625" style="1" customWidth="1"/>
    <col min="5324" max="5324" width="19" style="1" customWidth="1"/>
    <col min="5325" max="5325" width="0" style="1" hidden="1" customWidth="1"/>
    <col min="5326" max="5326" width="17.7109375" style="1" customWidth="1"/>
    <col min="5327" max="5327" width="0" style="1" hidden="1" customWidth="1"/>
    <col min="5328" max="5328" width="22.28515625" style="1" customWidth="1"/>
    <col min="5329" max="5329" width="5.28515625" style="1" customWidth="1"/>
    <col min="5330" max="5330" width="36.28515625" style="1" customWidth="1"/>
    <col min="5331" max="5331" width="5.7109375" style="1" customWidth="1"/>
    <col min="5332" max="5332" width="0" style="1" hidden="1" customWidth="1"/>
    <col min="5333" max="5333" width="20.7109375" style="1" customWidth="1"/>
    <col min="5334" max="5334" width="4.85546875" style="1" customWidth="1"/>
    <col min="5335" max="5335" width="0" style="1" hidden="1" customWidth="1"/>
    <col min="5336" max="5336" width="24.7109375" style="1" customWidth="1"/>
    <col min="5337" max="5337" width="12.28515625" style="1" customWidth="1"/>
    <col min="5338" max="5338" width="0" style="1" hidden="1" customWidth="1"/>
    <col min="5339" max="5339" width="3.42578125" style="1" customWidth="1"/>
    <col min="5340" max="5340" width="0" style="1" hidden="1" customWidth="1"/>
    <col min="5341" max="5341" width="17.7109375" style="1" customWidth="1"/>
    <col min="5342" max="5342" width="3.42578125" style="1" customWidth="1"/>
    <col min="5343" max="5343" width="0" style="1" hidden="1" customWidth="1"/>
    <col min="5344" max="5344" width="23.7109375" style="1" customWidth="1"/>
    <col min="5345" max="5345" width="10" style="1" customWidth="1"/>
    <col min="5346" max="5346" width="0" style="1" hidden="1" customWidth="1"/>
    <col min="5347" max="5348" width="14.7109375" style="1" customWidth="1"/>
    <col min="5349" max="5349" width="12.85546875" style="1" customWidth="1"/>
    <col min="5350" max="5350" width="3.28515625" style="1" customWidth="1"/>
    <col min="5351" max="5351" width="30.28515625" style="1" customWidth="1"/>
    <col min="5352" max="5352" width="5" style="1" customWidth="1"/>
    <col min="5353" max="5353" width="0" style="1" hidden="1" customWidth="1"/>
    <col min="5354" max="5354" width="14.28515625" style="1" customWidth="1"/>
    <col min="5355" max="5355" width="5.7109375" style="1" customWidth="1"/>
    <col min="5356" max="5356" width="0" style="1" hidden="1" customWidth="1"/>
    <col min="5357" max="5357" width="17.28515625" style="1" customWidth="1"/>
    <col min="5358" max="5358" width="12.7109375" style="1" customWidth="1"/>
    <col min="5359" max="5359" width="0" style="1" hidden="1" customWidth="1"/>
    <col min="5360" max="5360" width="5.28515625" style="1" customWidth="1"/>
    <col min="5361" max="5361" width="0" style="1" hidden="1" customWidth="1"/>
    <col min="5362" max="5362" width="17" style="1" customWidth="1"/>
    <col min="5363" max="5363" width="6.28515625" style="1" customWidth="1"/>
    <col min="5364" max="5364" width="0" style="1" hidden="1" customWidth="1"/>
    <col min="5365" max="5365" width="14.28515625" style="1" customWidth="1"/>
    <col min="5366" max="5366" width="7.5703125" style="1" customWidth="1"/>
    <col min="5367" max="5367" width="0" style="1" hidden="1" customWidth="1"/>
    <col min="5368" max="5369" width="14.28515625" style="1" customWidth="1"/>
    <col min="5370" max="5370" width="20.85546875" style="1" customWidth="1"/>
    <col min="5371" max="5371" width="14.42578125" style="1" customWidth="1"/>
    <col min="5372" max="5372" width="15" style="1" customWidth="1"/>
    <col min="5373" max="5373" width="2.7109375" style="1" customWidth="1"/>
    <col min="5374" max="5374" width="11.7109375" style="1" customWidth="1"/>
    <col min="5375" max="5375" width="11.5703125" style="1" customWidth="1"/>
    <col min="5376" max="5376" width="2.28515625" style="1" customWidth="1"/>
    <col min="5377" max="5377" width="41" style="1" customWidth="1"/>
    <col min="5378" max="5378" width="14.28515625" style="1" customWidth="1"/>
    <col min="5379" max="5380" width="11.5703125" style="1" customWidth="1"/>
    <col min="5381" max="5381" width="21.85546875" style="1" customWidth="1"/>
    <col min="5382" max="5573" width="11.42578125" style="1"/>
    <col min="5574" max="5574" width="21.85546875" style="1" customWidth="1"/>
    <col min="5575" max="5575" width="13.85546875" style="1" customWidth="1"/>
    <col min="5576" max="5576" width="38.7109375" style="1" customWidth="1"/>
    <col min="5577" max="5577" width="3" style="1" bestFit="1" customWidth="1"/>
    <col min="5578" max="5578" width="32.28515625" style="1" customWidth="1"/>
    <col min="5579" max="5579" width="46.28515625" style="1" customWidth="1"/>
    <col min="5580" max="5580" width="19" style="1" customWidth="1"/>
    <col min="5581" max="5581" width="0" style="1" hidden="1" customWidth="1"/>
    <col min="5582" max="5582" width="17.7109375" style="1" customWidth="1"/>
    <col min="5583" max="5583" width="0" style="1" hidden="1" customWidth="1"/>
    <col min="5584" max="5584" width="22.28515625" style="1" customWidth="1"/>
    <col min="5585" max="5585" width="5.28515625" style="1" customWidth="1"/>
    <col min="5586" max="5586" width="36.28515625" style="1" customWidth="1"/>
    <col min="5587" max="5587" width="5.7109375" style="1" customWidth="1"/>
    <col min="5588" max="5588" width="0" style="1" hidden="1" customWidth="1"/>
    <col min="5589" max="5589" width="20.7109375" style="1" customWidth="1"/>
    <col min="5590" max="5590" width="4.85546875" style="1" customWidth="1"/>
    <col min="5591" max="5591" width="0" style="1" hidden="1" customWidth="1"/>
    <col min="5592" max="5592" width="24.7109375" style="1" customWidth="1"/>
    <col min="5593" max="5593" width="12.28515625" style="1" customWidth="1"/>
    <col min="5594" max="5594" width="0" style="1" hidden="1" customWidth="1"/>
    <col min="5595" max="5595" width="3.42578125" style="1" customWidth="1"/>
    <col min="5596" max="5596" width="0" style="1" hidden="1" customWidth="1"/>
    <col min="5597" max="5597" width="17.7109375" style="1" customWidth="1"/>
    <col min="5598" max="5598" width="3.42578125" style="1" customWidth="1"/>
    <col min="5599" max="5599" width="0" style="1" hidden="1" customWidth="1"/>
    <col min="5600" max="5600" width="23.7109375" style="1" customWidth="1"/>
    <col min="5601" max="5601" width="10" style="1" customWidth="1"/>
    <col min="5602" max="5602" width="0" style="1" hidden="1" customWidth="1"/>
    <col min="5603" max="5604" width="14.7109375" style="1" customWidth="1"/>
    <col min="5605" max="5605" width="12.85546875" style="1" customWidth="1"/>
    <col min="5606" max="5606" width="3.28515625" style="1" customWidth="1"/>
    <col min="5607" max="5607" width="30.28515625" style="1" customWidth="1"/>
    <col min="5608" max="5608" width="5" style="1" customWidth="1"/>
    <col min="5609" max="5609" width="0" style="1" hidden="1" customWidth="1"/>
    <col min="5610" max="5610" width="14.28515625" style="1" customWidth="1"/>
    <col min="5611" max="5611" width="5.7109375" style="1" customWidth="1"/>
    <col min="5612" max="5612" width="0" style="1" hidden="1" customWidth="1"/>
    <col min="5613" max="5613" width="17.28515625" style="1" customWidth="1"/>
    <col min="5614" max="5614" width="12.7109375" style="1" customWidth="1"/>
    <col min="5615" max="5615" width="0" style="1" hidden="1" customWidth="1"/>
    <col min="5616" max="5616" width="5.28515625" style="1" customWidth="1"/>
    <col min="5617" max="5617" width="0" style="1" hidden="1" customWidth="1"/>
    <col min="5618" max="5618" width="17" style="1" customWidth="1"/>
    <col min="5619" max="5619" width="6.28515625" style="1" customWidth="1"/>
    <col min="5620" max="5620" width="0" style="1" hidden="1" customWidth="1"/>
    <col min="5621" max="5621" width="14.28515625" style="1" customWidth="1"/>
    <col min="5622" max="5622" width="7.5703125" style="1" customWidth="1"/>
    <col min="5623" max="5623" width="0" style="1" hidden="1" customWidth="1"/>
    <col min="5624" max="5625" width="14.28515625" style="1" customWidth="1"/>
    <col min="5626" max="5626" width="20.85546875" style="1" customWidth="1"/>
    <col min="5627" max="5627" width="14.42578125" style="1" customWidth="1"/>
    <col min="5628" max="5628" width="15" style="1" customWidth="1"/>
    <col min="5629" max="5629" width="2.7109375" style="1" customWidth="1"/>
    <col min="5630" max="5630" width="11.7109375" style="1" customWidth="1"/>
    <col min="5631" max="5631" width="11.5703125" style="1" customWidth="1"/>
    <col min="5632" max="5632" width="2.28515625" style="1" customWidth="1"/>
    <col min="5633" max="5633" width="41" style="1" customWidth="1"/>
    <col min="5634" max="5634" width="14.28515625" style="1" customWidth="1"/>
    <col min="5635" max="5636" width="11.5703125" style="1" customWidth="1"/>
    <col min="5637" max="5637" width="21.85546875" style="1" customWidth="1"/>
    <col min="5638" max="5829" width="11.42578125" style="1"/>
    <col min="5830" max="5830" width="21.85546875" style="1" customWidth="1"/>
    <col min="5831" max="5831" width="13.85546875" style="1" customWidth="1"/>
    <col min="5832" max="5832" width="38.7109375" style="1" customWidth="1"/>
    <col min="5833" max="5833" width="3" style="1" bestFit="1" customWidth="1"/>
    <col min="5834" max="5834" width="32.28515625" style="1" customWidth="1"/>
    <col min="5835" max="5835" width="46.28515625" style="1" customWidth="1"/>
    <col min="5836" max="5836" width="19" style="1" customWidth="1"/>
    <col min="5837" max="5837" width="0" style="1" hidden="1" customWidth="1"/>
    <col min="5838" max="5838" width="17.7109375" style="1" customWidth="1"/>
    <col min="5839" max="5839" width="0" style="1" hidden="1" customWidth="1"/>
    <col min="5840" max="5840" width="22.28515625" style="1" customWidth="1"/>
    <col min="5841" max="5841" width="5.28515625" style="1" customWidth="1"/>
    <col min="5842" max="5842" width="36.28515625" style="1" customWidth="1"/>
    <col min="5843" max="5843" width="5.7109375" style="1" customWidth="1"/>
    <col min="5844" max="5844" width="0" style="1" hidden="1" customWidth="1"/>
    <col min="5845" max="5845" width="20.7109375" style="1" customWidth="1"/>
    <col min="5846" max="5846" width="4.85546875" style="1" customWidth="1"/>
    <col min="5847" max="5847" width="0" style="1" hidden="1" customWidth="1"/>
    <col min="5848" max="5848" width="24.7109375" style="1" customWidth="1"/>
    <col min="5849" max="5849" width="12.28515625" style="1" customWidth="1"/>
    <col min="5850" max="5850" width="0" style="1" hidden="1" customWidth="1"/>
    <col min="5851" max="5851" width="3.42578125" style="1" customWidth="1"/>
    <col min="5852" max="5852" width="0" style="1" hidden="1" customWidth="1"/>
    <col min="5853" max="5853" width="17.7109375" style="1" customWidth="1"/>
    <col min="5854" max="5854" width="3.42578125" style="1" customWidth="1"/>
    <col min="5855" max="5855" width="0" style="1" hidden="1" customWidth="1"/>
    <col min="5856" max="5856" width="23.7109375" style="1" customWidth="1"/>
    <col min="5857" max="5857" width="10" style="1" customWidth="1"/>
    <col min="5858" max="5858" width="0" style="1" hidden="1" customWidth="1"/>
    <col min="5859" max="5860" width="14.7109375" style="1" customWidth="1"/>
    <col min="5861" max="5861" width="12.85546875" style="1" customWidth="1"/>
    <col min="5862" max="5862" width="3.28515625" style="1" customWidth="1"/>
    <col min="5863" max="5863" width="30.28515625" style="1" customWidth="1"/>
    <col min="5864" max="5864" width="5" style="1" customWidth="1"/>
    <col min="5865" max="5865" width="0" style="1" hidden="1" customWidth="1"/>
    <col min="5866" max="5866" width="14.28515625" style="1" customWidth="1"/>
    <col min="5867" max="5867" width="5.7109375" style="1" customWidth="1"/>
    <col min="5868" max="5868" width="0" style="1" hidden="1" customWidth="1"/>
    <col min="5869" max="5869" width="17.28515625" style="1" customWidth="1"/>
    <col min="5870" max="5870" width="12.7109375" style="1" customWidth="1"/>
    <col min="5871" max="5871" width="0" style="1" hidden="1" customWidth="1"/>
    <col min="5872" max="5872" width="5.28515625" style="1" customWidth="1"/>
    <col min="5873" max="5873" width="0" style="1" hidden="1" customWidth="1"/>
    <col min="5874" max="5874" width="17" style="1" customWidth="1"/>
    <col min="5875" max="5875" width="6.28515625" style="1" customWidth="1"/>
    <col min="5876" max="5876" width="0" style="1" hidden="1" customWidth="1"/>
    <col min="5877" max="5877" width="14.28515625" style="1" customWidth="1"/>
    <col min="5878" max="5878" width="7.5703125" style="1" customWidth="1"/>
    <col min="5879" max="5879" width="0" style="1" hidden="1" customWidth="1"/>
    <col min="5880" max="5881" width="14.28515625" style="1" customWidth="1"/>
    <col min="5882" max="5882" width="20.85546875" style="1" customWidth="1"/>
    <col min="5883" max="5883" width="14.42578125" style="1" customWidth="1"/>
    <col min="5884" max="5884" width="15" style="1" customWidth="1"/>
    <col min="5885" max="5885" width="2.7109375" style="1" customWidth="1"/>
    <col min="5886" max="5886" width="11.7109375" style="1" customWidth="1"/>
    <col min="5887" max="5887" width="11.5703125" style="1" customWidth="1"/>
    <col min="5888" max="5888" width="2.28515625" style="1" customWidth="1"/>
    <col min="5889" max="5889" width="41" style="1" customWidth="1"/>
    <col min="5890" max="5890" width="14.28515625" style="1" customWidth="1"/>
    <col min="5891" max="5892" width="11.5703125" style="1" customWidth="1"/>
    <col min="5893" max="5893" width="21.85546875" style="1" customWidth="1"/>
    <col min="5894" max="6085" width="11.42578125" style="1"/>
    <col min="6086" max="6086" width="21.85546875" style="1" customWidth="1"/>
    <col min="6087" max="6087" width="13.85546875" style="1" customWidth="1"/>
    <col min="6088" max="6088" width="38.7109375" style="1" customWidth="1"/>
    <col min="6089" max="6089" width="3" style="1" bestFit="1" customWidth="1"/>
    <col min="6090" max="6090" width="32.28515625" style="1" customWidth="1"/>
    <col min="6091" max="6091" width="46.28515625" style="1" customWidth="1"/>
    <col min="6092" max="6092" width="19" style="1" customWidth="1"/>
    <col min="6093" max="6093" width="0" style="1" hidden="1" customWidth="1"/>
    <col min="6094" max="6094" width="17.7109375" style="1" customWidth="1"/>
    <col min="6095" max="6095" width="0" style="1" hidden="1" customWidth="1"/>
    <col min="6096" max="6096" width="22.28515625" style="1" customWidth="1"/>
    <col min="6097" max="6097" width="5.28515625" style="1" customWidth="1"/>
    <col min="6098" max="6098" width="36.28515625" style="1" customWidth="1"/>
    <col min="6099" max="6099" width="5.7109375" style="1" customWidth="1"/>
    <col min="6100" max="6100" width="0" style="1" hidden="1" customWidth="1"/>
    <col min="6101" max="6101" width="20.7109375" style="1" customWidth="1"/>
    <col min="6102" max="6102" width="4.85546875" style="1" customWidth="1"/>
    <col min="6103" max="6103" width="0" style="1" hidden="1" customWidth="1"/>
    <col min="6104" max="6104" width="24.7109375" style="1" customWidth="1"/>
    <col min="6105" max="6105" width="12.28515625" style="1" customWidth="1"/>
    <col min="6106" max="6106" width="0" style="1" hidden="1" customWidth="1"/>
    <col min="6107" max="6107" width="3.42578125" style="1" customWidth="1"/>
    <col min="6108" max="6108" width="0" style="1" hidden="1" customWidth="1"/>
    <col min="6109" max="6109" width="17.7109375" style="1" customWidth="1"/>
    <col min="6110" max="6110" width="3.42578125" style="1" customWidth="1"/>
    <col min="6111" max="6111" width="0" style="1" hidden="1" customWidth="1"/>
    <col min="6112" max="6112" width="23.7109375" style="1" customWidth="1"/>
    <col min="6113" max="6113" width="10" style="1" customWidth="1"/>
    <col min="6114" max="6114" width="0" style="1" hidden="1" customWidth="1"/>
    <col min="6115" max="6116" width="14.7109375" style="1" customWidth="1"/>
    <col min="6117" max="6117" width="12.85546875" style="1" customWidth="1"/>
    <col min="6118" max="6118" width="3.28515625" style="1" customWidth="1"/>
    <col min="6119" max="6119" width="30.28515625" style="1" customWidth="1"/>
    <col min="6120" max="6120" width="5" style="1" customWidth="1"/>
    <col min="6121" max="6121" width="0" style="1" hidden="1" customWidth="1"/>
    <col min="6122" max="6122" width="14.28515625" style="1" customWidth="1"/>
    <col min="6123" max="6123" width="5.7109375" style="1" customWidth="1"/>
    <col min="6124" max="6124" width="0" style="1" hidden="1" customWidth="1"/>
    <col min="6125" max="6125" width="17.28515625" style="1" customWidth="1"/>
    <col min="6126" max="6126" width="12.7109375" style="1" customWidth="1"/>
    <col min="6127" max="6127" width="0" style="1" hidden="1" customWidth="1"/>
    <col min="6128" max="6128" width="5.28515625" style="1" customWidth="1"/>
    <col min="6129" max="6129" width="0" style="1" hidden="1" customWidth="1"/>
    <col min="6130" max="6130" width="17" style="1" customWidth="1"/>
    <col min="6131" max="6131" width="6.28515625" style="1" customWidth="1"/>
    <col min="6132" max="6132" width="0" style="1" hidden="1" customWidth="1"/>
    <col min="6133" max="6133" width="14.28515625" style="1" customWidth="1"/>
    <col min="6134" max="6134" width="7.5703125" style="1" customWidth="1"/>
    <col min="6135" max="6135" width="0" style="1" hidden="1" customWidth="1"/>
    <col min="6136" max="6137" width="14.28515625" style="1" customWidth="1"/>
    <col min="6138" max="6138" width="20.85546875" style="1" customWidth="1"/>
    <col min="6139" max="6139" width="14.42578125" style="1" customWidth="1"/>
    <col min="6140" max="6140" width="15" style="1" customWidth="1"/>
    <col min="6141" max="6141" width="2.7109375" style="1" customWidth="1"/>
    <col min="6142" max="6142" width="11.7109375" style="1" customWidth="1"/>
    <col min="6143" max="6143" width="11.5703125" style="1" customWidth="1"/>
    <col min="6144" max="6144" width="2.28515625" style="1" customWidth="1"/>
    <col min="6145" max="6145" width="41" style="1" customWidth="1"/>
    <col min="6146" max="6146" width="14.28515625" style="1" customWidth="1"/>
    <col min="6147" max="6148" width="11.5703125" style="1" customWidth="1"/>
    <col min="6149" max="6149" width="21.85546875" style="1" customWidth="1"/>
    <col min="6150" max="6341" width="11.42578125" style="1"/>
    <col min="6342" max="6342" width="21.85546875" style="1" customWidth="1"/>
    <col min="6343" max="6343" width="13.85546875" style="1" customWidth="1"/>
    <col min="6344" max="6344" width="38.7109375" style="1" customWidth="1"/>
    <col min="6345" max="6345" width="3" style="1" bestFit="1" customWidth="1"/>
    <col min="6346" max="6346" width="32.28515625" style="1" customWidth="1"/>
    <col min="6347" max="6347" width="46.28515625" style="1" customWidth="1"/>
    <col min="6348" max="6348" width="19" style="1" customWidth="1"/>
    <col min="6349" max="6349" width="0" style="1" hidden="1" customWidth="1"/>
    <col min="6350" max="6350" width="17.7109375" style="1" customWidth="1"/>
    <col min="6351" max="6351" width="0" style="1" hidden="1" customWidth="1"/>
    <col min="6352" max="6352" width="22.28515625" style="1" customWidth="1"/>
    <col min="6353" max="6353" width="5.28515625" style="1" customWidth="1"/>
    <col min="6354" max="6354" width="36.28515625" style="1" customWidth="1"/>
    <col min="6355" max="6355" width="5.7109375" style="1" customWidth="1"/>
    <col min="6356" max="6356" width="0" style="1" hidden="1" customWidth="1"/>
    <col min="6357" max="6357" width="20.7109375" style="1" customWidth="1"/>
    <col min="6358" max="6358" width="4.85546875" style="1" customWidth="1"/>
    <col min="6359" max="6359" width="0" style="1" hidden="1" customWidth="1"/>
    <col min="6360" max="6360" width="24.7109375" style="1" customWidth="1"/>
    <col min="6361" max="6361" width="12.28515625" style="1" customWidth="1"/>
    <col min="6362" max="6362" width="0" style="1" hidden="1" customWidth="1"/>
    <col min="6363" max="6363" width="3.42578125" style="1" customWidth="1"/>
    <col min="6364" max="6364" width="0" style="1" hidden="1" customWidth="1"/>
    <col min="6365" max="6365" width="17.7109375" style="1" customWidth="1"/>
    <col min="6366" max="6366" width="3.42578125" style="1" customWidth="1"/>
    <col min="6367" max="6367" width="0" style="1" hidden="1" customWidth="1"/>
    <col min="6368" max="6368" width="23.7109375" style="1" customWidth="1"/>
    <col min="6369" max="6369" width="10" style="1" customWidth="1"/>
    <col min="6370" max="6370" width="0" style="1" hidden="1" customWidth="1"/>
    <col min="6371" max="6372" width="14.7109375" style="1" customWidth="1"/>
    <col min="6373" max="6373" width="12.85546875" style="1" customWidth="1"/>
    <col min="6374" max="6374" width="3.28515625" style="1" customWidth="1"/>
    <col min="6375" max="6375" width="30.28515625" style="1" customWidth="1"/>
    <col min="6376" max="6376" width="5" style="1" customWidth="1"/>
    <col min="6377" max="6377" width="0" style="1" hidden="1" customWidth="1"/>
    <col min="6378" max="6378" width="14.28515625" style="1" customWidth="1"/>
    <col min="6379" max="6379" width="5.7109375" style="1" customWidth="1"/>
    <col min="6380" max="6380" width="0" style="1" hidden="1" customWidth="1"/>
    <col min="6381" max="6381" width="17.28515625" style="1" customWidth="1"/>
    <col min="6382" max="6382" width="12.7109375" style="1" customWidth="1"/>
    <col min="6383" max="6383" width="0" style="1" hidden="1" customWidth="1"/>
    <col min="6384" max="6384" width="5.28515625" style="1" customWidth="1"/>
    <col min="6385" max="6385" width="0" style="1" hidden="1" customWidth="1"/>
    <col min="6386" max="6386" width="17" style="1" customWidth="1"/>
    <col min="6387" max="6387" width="6.28515625" style="1" customWidth="1"/>
    <col min="6388" max="6388" width="0" style="1" hidden="1" customWidth="1"/>
    <col min="6389" max="6389" width="14.28515625" style="1" customWidth="1"/>
    <col min="6390" max="6390" width="7.5703125" style="1" customWidth="1"/>
    <col min="6391" max="6391" width="0" style="1" hidden="1" customWidth="1"/>
    <col min="6392" max="6393" width="14.28515625" style="1" customWidth="1"/>
    <col min="6394" max="6394" width="20.85546875" style="1" customWidth="1"/>
    <col min="6395" max="6395" width="14.42578125" style="1" customWidth="1"/>
    <col min="6396" max="6396" width="15" style="1" customWidth="1"/>
    <col min="6397" max="6397" width="2.7109375" style="1" customWidth="1"/>
    <col min="6398" max="6398" width="11.7109375" style="1" customWidth="1"/>
    <col min="6399" max="6399" width="11.5703125" style="1" customWidth="1"/>
    <col min="6400" max="6400" width="2.28515625" style="1" customWidth="1"/>
    <col min="6401" max="6401" width="41" style="1" customWidth="1"/>
    <col min="6402" max="6402" width="14.28515625" style="1" customWidth="1"/>
    <col min="6403" max="6404" width="11.5703125" style="1" customWidth="1"/>
    <col min="6405" max="6405" width="21.85546875" style="1" customWidth="1"/>
    <col min="6406" max="6597" width="11.42578125" style="1"/>
    <col min="6598" max="6598" width="21.85546875" style="1" customWidth="1"/>
    <col min="6599" max="6599" width="13.85546875" style="1" customWidth="1"/>
    <col min="6600" max="6600" width="38.7109375" style="1" customWidth="1"/>
    <col min="6601" max="6601" width="3" style="1" bestFit="1" customWidth="1"/>
    <col min="6602" max="6602" width="32.28515625" style="1" customWidth="1"/>
    <col min="6603" max="6603" width="46.28515625" style="1" customWidth="1"/>
    <col min="6604" max="6604" width="19" style="1" customWidth="1"/>
    <col min="6605" max="6605" width="0" style="1" hidden="1" customWidth="1"/>
    <col min="6606" max="6606" width="17.7109375" style="1" customWidth="1"/>
    <col min="6607" max="6607" width="0" style="1" hidden="1" customWidth="1"/>
    <col min="6608" max="6608" width="22.28515625" style="1" customWidth="1"/>
    <col min="6609" max="6609" width="5.28515625" style="1" customWidth="1"/>
    <col min="6610" max="6610" width="36.28515625" style="1" customWidth="1"/>
    <col min="6611" max="6611" width="5.7109375" style="1" customWidth="1"/>
    <col min="6612" max="6612" width="0" style="1" hidden="1" customWidth="1"/>
    <col min="6613" max="6613" width="20.7109375" style="1" customWidth="1"/>
    <col min="6614" max="6614" width="4.85546875" style="1" customWidth="1"/>
    <col min="6615" max="6615" width="0" style="1" hidden="1" customWidth="1"/>
    <col min="6616" max="6616" width="24.7109375" style="1" customWidth="1"/>
    <col min="6617" max="6617" width="12.28515625" style="1" customWidth="1"/>
    <col min="6618" max="6618" width="0" style="1" hidden="1" customWidth="1"/>
    <col min="6619" max="6619" width="3.42578125" style="1" customWidth="1"/>
    <col min="6620" max="6620" width="0" style="1" hidden="1" customWidth="1"/>
    <col min="6621" max="6621" width="17.7109375" style="1" customWidth="1"/>
    <col min="6622" max="6622" width="3.42578125" style="1" customWidth="1"/>
    <col min="6623" max="6623" width="0" style="1" hidden="1" customWidth="1"/>
    <col min="6624" max="6624" width="23.7109375" style="1" customWidth="1"/>
    <col min="6625" max="6625" width="10" style="1" customWidth="1"/>
    <col min="6626" max="6626" width="0" style="1" hidden="1" customWidth="1"/>
    <col min="6627" max="6628" width="14.7109375" style="1" customWidth="1"/>
    <col min="6629" max="6629" width="12.85546875" style="1" customWidth="1"/>
    <col min="6630" max="6630" width="3.28515625" style="1" customWidth="1"/>
    <col min="6631" max="6631" width="30.28515625" style="1" customWidth="1"/>
    <col min="6632" max="6632" width="5" style="1" customWidth="1"/>
    <col min="6633" max="6633" width="0" style="1" hidden="1" customWidth="1"/>
    <col min="6634" max="6634" width="14.28515625" style="1" customWidth="1"/>
    <col min="6635" max="6635" width="5.7109375" style="1" customWidth="1"/>
    <col min="6636" max="6636" width="0" style="1" hidden="1" customWidth="1"/>
    <col min="6637" max="6637" width="17.28515625" style="1" customWidth="1"/>
    <col min="6638" max="6638" width="12.7109375" style="1" customWidth="1"/>
    <col min="6639" max="6639" width="0" style="1" hidden="1" customWidth="1"/>
    <col min="6640" max="6640" width="5.28515625" style="1" customWidth="1"/>
    <col min="6641" max="6641" width="0" style="1" hidden="1" customWidth="1"/>
    <col min="6642" max="6642" width="17" style="1" customWidth="1"/>
    <col min="6643" max="6643" width="6.28515625" style="1" customWidth="1"/>
    <col min="6644" max="6644" width="0" style="1" hidden="1" customWidth="1"/>
    <col min="6645" max="6645" width="14.28515625" style="1" customWidth="1"/>
    <col min="6646" max="6646" width="7.5703125" style="1" customWidth="1"/>
    <col min="6647" max="6647" width="0" style="1" hidden="1" customWidth="1"/>
    <col min="6648" max="6649" width="14.28515625" style="1" customWidth="1"/>
    <col min="6650" max="6650" width="20.85546875" style="1" customWidth="1"/>
    <col min="6651" max="6651" width="14.42578125" style="1" customWidth="1"/>
    <col min="6652" max="6652" width="15" style="1" customWidth="1"/>
    <col min="6653" max="6653" width="2.7109375" style="1" customWidth="1"/>
    <col min="6654" max="6654" width="11.7109375" style="1" customWidth="1"/>
    <col min="6655" max="6655" width="11.5703125" style="1" customWidth="1"/>
    <col min="6656" max="6656" width="2.28515625" style="1" customWidth="1"/>
    <col min="6657" max="6657" width="41" style="1" customWidth="1"/>
    <col min="6658" max="6658" width="14.28515625" style="1" customWidth="1"/>
    <col min="6659" max="6660" width="11.5703125" style="1" customWidth="1"/>
    <col min="6661" max="6661" width="21.85546875" style="1" customWidth="1"/>
    <col min="6662" max="6853" width="11.42578125" style="1"/>
    <col min="6854" max="6854" width="21.85546875" style="1" customWidth="1"/>
    <col min="6855" max="6855" width="13.85546875" style="1" customWidth="1"/>
    <col min="6856" max="6856" width="38.7109375" style="1" customWidth="1"/>
    <col min="6857" max="6857" width="3" style="1" bestFit="1" customWidth="1"/>
    <col min="6858" max="6858" width="32.28515625" style="1" customWidth="1"/>
    <col min="6859" max="6859" width="46.28515625" style="1" customWidth="1"/>
    <col min="6860" max="6860" width="19" style="1" customWidth="1"/>
    <col min="6861" max="6861" width="0" style="1" hidden="1" customWidth="1"/>
    <col min="6862" max="6862" width="17.7109375" style="1" customWidth="1"/>
    <col min="6863" max="6863" width="0" style="1" hidden="1" customWidth="1"/>
    <col min="6864" max="6864" width="22.28515625" style="1" customWidth="1"/>
    <col min="6865" max="6865" width="5.28515625" style="1" customWidth="1"/>
    <col min="6866" max="6866" width="36.28515625" style="1" customWidth="1"/>
    <col min="6867" max="6867" width="5.7109375" style="1" customWidth="1"/>
    <col min="6868" max="6868" width="0" style="1" hidden="1" customWidth="1"/>
    <col min="6869" max="6869" width="20.7109375" style="1" customWidth="1"/>
    <col min="6870" max="6870" width="4.85546875" style="1" customWidth="1"/>
    <col min="6871" max="6871" width="0" style="1" hidden="1" customWidth="1"/>
    <col min="6872" max="6872" width="24.7109375" style="1" customWidth="1"/>
    <col min="6873" max="6873" width="12.28515625" style="1" customWidth="1"/>
    <col min="6874" max="6874" width="0" style="1" hidden="1" customWidth="1"/>
    <col min="6875" max="6875" width="3.42578125" style="1" customWidth="1"/>
    <col min="6876" max="6876" width="0" style="1" hidden="1" customWidth="1"/>
    <col min="6877" max="6877" width="17.7109375" style="1" customWidth="1"/>
    <col min="6878" max="6878" width="3.42578125" style="1" customWidth="1"/>
    <col min="6879" max="6879" width="0" style="1" hidden="1" customWidth="1"/>
    <col min="6880" max="6880" width="23.7109375" style="1" customWidth="1"/>
    <col min="6881" max="6881" width="10" style="1" customWidth="1"/>
    <col min="6882" max="6882" width="0" style="1" hidden="1" customWidth="1"/>
    <col min="6883" max="6884" width="14.7109375" style="1" customWidth="1"/>
    <col min="6885" max="6885" width="12.85546875" style="1" customWidth="1"/>
    <col min="6886" max="6886" width="3.28515625" style="1" customWidth="1"/>
    <col min="6887" max="6887" width="30.28515625" style="1" customWidth="1"/>
    <col min="6888" max="6888" width="5" style="1" customWidth="1"/>
    <col min="6889" max="6889" width="0" style="1" hidden="1" customWidth="1"/>
    <col min="6890" max="6890" width="14.28515625" style="1" customWidth="1"/>
    <col min="6891" max="6891" width="5.7109375" style="1" customWidth="1"/>
    <col min="6892" max="6892" width="0" style="1" hidden="1" customWidth="1"/>
    <col min="6893" max="6893" width="17.28515625" style="1" customWidth="1"/>
    <col min="6894" max="6894" width="12.7109375" style="1" customWidth="1"/>
    <col min="6895" max="6895" width="0" style="1" hidden="1" customWidth="1"/>
    <col min="6896" max="6896" width="5.28515625" style="1" customWidth="1"/>
    <col min="6897" max="6897" width="0" style="1" hidden="1" customWidth="1"/>
    <col min="6898" max="6898" width="17" style="1" customWidth="1"/>
    <col min="6899" max="6899" width="6.28515625" style="1" customWidth="1"/>
    <col min="6900" max="6900" width="0" style="1" hidden="1" customWidth="1"/>
    <col min="6901" max="6901" width="14.28515625" style="1" customWidth="1"/>
    <col min="6902" max="6902" width="7.5703125" style="1" customWidth="1"/>
    <col min="6903" max="6903" width="0" style="1" hidden="1" customWidth="1"/>
    <col min="6904" max="6905" width="14.28515625" style="1" customWidth="1"/>
    <col min="6906" max="6906" width="20.85546875" style="1" customWidth="1"/>
    <col min="6907" max="6907" width="14.42578125" style="1" customWidth="1"/>
    <col min="6908" max="6908" width="15" style="1" customWidth="1"/>
    <col min="6909" max="6909" width="2.7109375" style="1" customWidth="1"/>
    <col min="6910" max="6910" width="11.7109375" style="1" customWidth="1"/>
    <col min="6911" max="6911" width="11.5703125" style="1" customWidth="1"/>
    <col min="6912" max="6912" width="2.28515625" style="1" customWidth="1"/>
    <col min="6913" max="6913" width="41" style="1" customWidth="1"/>
    <col min="6914" max="6914" width="14.28515625" style="1" customWidth="1"/>
    <col min="6915" max="6916" width="11.5703125" style="1" customWidth="1"/>
    <col min="6917" max="6917" width="21.85546875" style="1" customWidth="1"/>
    <col min="6918" max="7109" width="11.42578125" style="1"/>
    <col min="7110" max="7110" width="21.85546875" style="1" customWidth="1"/>
    <col min="7111" max="7111" width="13.85546875" style="1" customWidth="1"/>
    <col min="7112" max="7112" width="38.7109375" style="1" customWidth="1"/>
    <col min="7113" max="7113" width="3" style="1" bestFit="1" customWidth="1"/>
    <col min="7114" max="7114" width="32.28515625" style="1" customWidth="1"/>
    <col min="7115" max="7115" width="46.28515625" style="1" customWidth="1"/>
    <col min="7116" max="7116" width="19" style="1" customWidth="1"/>
    <col min="7117" max="7117" width="0" style="1" hidden="1" customWidth="1"/>
    <col min="7118" max="7118" width="17.7109375" style="1" customWidth="1"/>
    <col min="7119" max="7119" width="0" style="1" hidden="1" customWidth="1"/>
    <col min="7120" max="7120" width="22.28515625" style="1" customWidth="1"/>
    <col min="7121" max="7121" width="5.28515625" style="1" customWidth="1"/>
    <col min="7122" max="7122" width="36.28515625" style="1" customWidth="1"/>
    <col min="7123" max="7123" width="5.7109375" style="1" customWidth="1"/>
    <col min="7124" max="7124" width="0" style="1" hidden="1" customWidth="1"/>
    <col min="7125" max="7125" width="20.7109375" style="1" customWidth="1"/>
    <col min="7126" max="7126" width="4.85546875" style="1" customWidth="1"/>
    <col min="7127" max="7127" width="0" style="1" hidden="1" customWidth="1"/>
    <col min="7128" max="7128" width="24.7109375" style="1" customWidth="1"/>
    <col min="7129" max="7129" width="12.28515625" style="1" customWidth="1"/>
    <col min="7130" max="7130" width="0" style="1" hidden="1" customWidth="1"/>
    <col min="7131" max="7131" width="3.42578125" style="1" customWidth="1"/>
    <col min="7132" max="7132" width="0" style="1" hidden="1" customWidth="1"/>
    <col min="7133" max="7133" width="17.7109375" style="1" customWidth="1"/>
    <col min="7134" max="7134" width="3.42578125" style="1" customWidth="1"/>
    <col min="7135" max="7135" width="0" style="1" hidden="1" customWidth="1"/>
    <col min="7136" max="7136" width="23.7109375" style="1" customWidth="1"/>
    <col min="7137" max="7137" width="10" style="1" customWidth="1"/>
    <col min="7138" max="7138" width="0" style="1" hidden="1" customWidth="1"/>
    <col min="7139" max="7140" width="14.7109375" style="1" customWidth="1"/>
    <col min="7141" max="7141" width="12.85546875" style="1" customWidth="1"/>
    <col min="7142" max="7142" width="3.28515625" style="1" customWidth="1"/>
    <col min="7143" max="7143" width="30.28515625" style="1" customWidth="1"/>
    <col min="7144" max="7144" width="5" style="1" customWidth="1"/>
    <col min="7145" max="7145" width="0" style="1" hidden="1" customWidth="1"/>
    <col min="7146" max="7146" width="14.28515625" style="1" customWidth="1"/>
    <col min="7147" max="7147" width="5.7109375" style="1" customWidth="1"/>
    <col min="7148" max="7148" width="0" style="1" hidden="1" customWidth="1"/>
    <col min="7149" max="7149" width="17.28515625" style="1" customWidth="1"/>
    <col min="7150" max="7150" width="12.7109375" style="1" customWidth="1"/>
    <col min="7151" max="7151" width="0" style="1" hidden="1" customWidth="1"/>
    <col min="7152" max="7152" width="5.28515625" style="1" customWidth="1"/>
    <col min="7153" max="7153" width="0" style="1" hidden="1" customWidth="1"/>
    <col min="7154" max="7154" width="17" style="1" customWidth="1"/>
    <col min="7155" max="7155" width="6.28515625" style="1" customWidth="1"/>
    <col min="7156" max="7156" width="0" style="1" hidden="1" customWidth="1"/>
    <col min="7157" max="7157" width="14.28515625" style="1" customWidth="1"/>
    <col min="7158" max="7158" width="7.5703125" style="1" customWidth="1"/>
    <col min="7159" max="7159" width="0" style="1" hidden="1" customWidth="1"/>
    <col min="7160" max="7161" width="14.28515625" style="1" customWidth="1"/>
    <col min="7162" max="7162" width="20.85546875" style="1" customWidth="1"/>
    <col min="7163" max="7163" width="14.42578125" style="1" customWidth="1"/>
    <col min="7164" max="7164" width="15" style="1" customWidth="1"/>
    <col min="7165" max="7165" width="2.7109375" style="1" customWidth="1"/>
    <col min="7166" max="7166" width="11.7109375" style="1" customWidth="1"/>
    <col min="7167" max="7167" width="11.5703125" style="1" customWidth="1"/>
    <col min="7168" max="7168" width="2.28515625" style="1" customWidth="1"/>
    <col min="7169" max="7169" width="41" style="1" customWidth="1"/>
    <col min="7170" max="7170" width="14.28515625" style="1" customWidth="1"/>
    <col min="7171" max="7172" width="11.5703125" style="1" customWidth="1"/>
    <col min="7173" max="7173" width="21.85546875" style="1" customWidth="1"/>
    <col min="7174" max="7365" width="11.42578125" style="1"/>
    <col min="7366" max="7366" width="21.85546875" style="1" customWidth="1"/>
    <col min="7367" max="7367" width="13.85546875" style="1" customWidth="1"/>
    <col min="7368" max="7368" width="38.7109375" style="1" customWidth="1"/>
    <col min="7369" max="7369" width="3" style="1" bestFit="1" customWidth="1"/>
    <col min="7370" max="7370" width="32.28515625" style="1" customWidth="1"/>
    <col min="7371" max="7371" width="46.28515625" style="1" customWidth="1"/>
    <col min="7372" max="7372" width="19" style="1" customWidth="1"/>
    <col min="7373" max="7373" width="0" style="1" hidden="1" customWidth="1"/>
    <col min="7374" max="7374" width="17.7109375" style="1" customWidth="1"/>
    <col min="7375" max="7375" width="0" style="1" hidden="1" customWidth="1"/>
    <col min="7376" max="7376" width="22.28515625" style="1" customWidth="1"/>
    <col min="7377" max="7377" width="5.28515625" style="1" customWidth="1"/>
    <col min="7378" max="7378" width="36.28515625" style="1" customWidth="1"/>
    <col min="7379" max="7379" width="5.7109375" style="1" customWidth="1"/>
    <col min="7380" max="7380" width="0" style="1" hidden="1" customWidth="1"/>
    <col min="7381" max="7381" width="20.7109375" style="1" customWidth="1"/>
    <col min="7382" max="7382" width="4.85546875" style="1" customWidth="1"/>
    <col min="7383" max="7383" width="0" style="1" hidden="1" customWidth="1"/>
    <col min="7384" max="7384" width="24.7109375" style="1" customWidth="1"/>
    <col min="7385" max="7385" width="12.28515625" style="1" customWidth="1"/>
    <col min="7386" max="7386" width="0" style="1" hidden="1" customWidth="1"/>
    <col min="7387" max="7387" width="3.42578125" style="1" customWidth="1"/>
    <col min="7388" max="7388" width="0" style="1" hidden="1" customWidth="1"/>
    <col min="7389" max="7389" width="17.7109375" style="1" customWidth="1"/>
    <col min="7390" max="7390" width="3.42578125" style="1" customWidth="1"/>
    <col min="7391" max="7391" width="0" style="1" hidden="1" customWidth="1"/>
    <col min="7392" max="7392" width="23.7109375" style="1" customWidth="1"/>
    <col min="7393" max="7393" width="10" style="1" customWidth="1"/>
    <col min="7394" max="7394" width="0" style="1" hidden="1" customWidth="1"/>
    <col min="7395" max="7396" width="14.7109375" style="1" customWidth="1"/>
    <col min="7397" max="7397" width="12.85546875" style="1" customWidth="1"/>
    <col min="7398" max="7398" width="3.28515625" style="1" customWidth="1"/>
    <col min="7399" max="7399" width="30.28515625" style="1" customWidth="1"/>
    <col min="7400" max="7400" width="5" style="1" customWidth="1"/>
    <col min="7401" max="7401" width="0" style="1" hidden="1" customWidth="1"/>
    <col min="7402" max="7402" width="14.28515625" style="1" customWidth="1"/>
    <col min="7403" max="7403" width="5.7109375" style="1" customWidth="1"/>
    <col min="7404" max="7404" width="0" style="1" hidden="1" customWidth="1"/>
    <col min="7405" max="7405" width="17.28515625" style="1" customWidth="1"/>
    <col min="7406" max="7406" width="12.7109375" style="1" customWidth="1"/>
    <col min="7407" max="7407" width="0" style="1" hidden="1" customWidth="1"/>
    <col min="7408" max="7408" width="5.28515625" style="1" customWidth="1"/>
    <col min="7409" max="7409" width="0" style="1" hidden="1" customWidth="1"/>
    <col min="7410" max="7410" width="17" style="1" customWidth="1"/>
    <col min="7411" max="7411" width="6.28515625" style="1" customWidth="1"/>
    <col min="7412" max="7412" width="0" style="1" hidden="1" customWidth="1"/>
    <col min="7413" max="7413" width="14.28515625" style="1" customWidth="1"/>
    <col min="7414" max="7414" width="7.5703125" style="1" customWidth="1"/>
    <col min="7415" max="7415" width="0" style="1" hidden="1" customWidth="1"/>
    <col min="7416" max="7417" width="14.28515625" style="1" customWidth="1"/>
    <col min="7418" max="7418" width="20.85546875" style="1" customWidth="1"/>
    <col min="7419" max="7419" width="14.42578125" style="1" customWidth="1"/>
    <col min="7420" max="7420" width="15" style="1" customWidth="1"/>
    <col min="7421" max="7421" width="2.7109375" style="1" customWidth="1"/>
    <col min="7422" max="7422" width="11.7109375" style="1" customWidth="1"/>
    <col min="7423" max="7423" width="11.5703125" style="1" customWidth="1"/>
    <col min="7424" max="7424" width="2.28515625" style="1" customWidth="1"/>
    <col min="7425" max="7425" width="41" style="1" customWidth="1"/>
    <col min="7426" max="7426" width="14.28515625" style="1" customWidth="1"/>
    <col min="7427" max="7428" width="11.5703125" style="1" customWidth="1"/>
    <col min="7429" max="7429" width="21.85546875" style="1" customWidth="1"/>
    <col min="7430" max="7621" width="11.42578125" style="1"/>
    <col min="7622" max="7622" width="21.85546875" style="1" customWidth="1"/>
    <col min="7623" max="7623" width="13.85546875" style="1" customWidth="1"/>
    <col min="7624" max="7624" width="38.7109375" style="1" customWidth="1"/>
    <col min="7625" max="7625" width="3" style="1" bestFit="1" customWidth="1"/>
    <col min="7626" max="7626" width="32.28515625" style="1" customWidth="1"/>
    <col min="7627" max="7627" width="46.28515625" style="1" customWidth="1"/>
    <col min="7628" max="7628" width="19" style="1" customWidth="1"/>
    <col min="7629" max="7629" width="0" style="1" hidden="1" customWidth="1"/>
    <col min="7630" max="7630" width="17.7109375" style="1" customWidth="1"/>
    <col min="7631" max="7631" width="0" style="1" hidden="1" customWidth="1"/>
    <col min="7632" max="7632" width="22.28515625" style="1" customWidth="1"/>
    <col min="7633" max="7633" width="5.28515625" style="1" customWidth="1"/>
    <col min="7634" max="7634" width="36.28515625" style="1" customWidth="1"/>
    <col min="7635" max="7635" width="5.7109375" style="1" customWidth="1"/>
    <col min="7636" max="7636" width="0" style="1" hidden="1" customWidth="1"/>
    <col min="7637" max="7637" width="20.7109375" style="1" customWidth="1"/>
    <col min="7638" max="7638" width="4.85546875" style="1" customWidth="1"/>
    <col min="7639" max="7639" width="0" style="1" hidden="1" customWidth="1"/>
    <col min="7640" max="7640" width="24.7109375" style="1" customWidth="1"/>
    <col min="7641" max="7641" width="12.28515625" style="1" customWidth="1"/>
    <col min="7642" max="7642" width="0" style="1" hidden="1" customWidth="1"/>
    <col min="7643" max="7643" width="3.42578125" style="1" customWidth="1"/>
    <col min="7644" max="7644" width="0" style="1" hidden="1" customWidth="1"/>
    <col min="7645" max="7645" width="17.7109375" style="1" customWidth="1"/>
    <col min="7646" max="7646" width="3.42578125" style="1" customWidth="1"/>
    <col min="7647" max="7647" width="0" style="1" hidden="1" customWidth="1"/>
    <col min="7648" max="7648" width="23.7109375" style="1" customWidth="1"/>
    <col min="7649" max="7649" width="10" style="1" customWidth="1"/>
    <col min="7650" max="7650" width="0" style="1" hidden="1" customWidth="1"/>
    <col min="7651" max="7652" width="14.7109375" style="1" customWidth="1"/>
    <col min="7653" max="7653" width="12.85546875" style="1" customWidth="1"/>
    <col min="7654" max="7654" width="3.28515625" style="1" customWidth="1"/>
    <col min="7655" max="7655" width="30.28515625" style="1" customWidth="1"/>
    <col min="7656" max="7656" width="5" style="1" customWidth="1"/>
    <col min="7657" max="7657" width="0" style="1" hidden="1" customWidth="1"/>
    <col min="7658" max="7658" width="14.28515625" style="1" customWidth="1"/>
    <col min="7659" max="7659" width="5.7109375" style="1" customWidth="1"/>
    <col min="7660" max="7660" width="0" style="1" hidden="1" customWidth="1"/>
    <col min="7661" max="7661" width="17.28515625" style="1" customWidth="1"/>
    <col min="7662" max="7662" width="12.7109375" style="1" customWidth="1"/>
    <col min="7663" max="7663" width="0" style="1" hidden="1" customWidth="1"/>
    <col min="7664" max="7664" width="5.28515625" style="1" customWidth="1"/>
    <col min="7665" max="7665" width="0" style="1" hidden="1" customWidth="1"/>
    <col min="7666" max="7666" width="17" style="1" customWidth="1"/>
    <col min="7667" max="7667" width="6.28515625" style="1" customWidth="1"/>
    <col min="7668" max="7668" width="0" style="1" hidden="1" customWidth="1"/>
    <col min="7669" max="7669" width="14.28515625" style="1" customWidth="1"/>
    <col min="7670" max="7670" width="7.5703125" style="1" customWidth="1"/>
    <col min="7671" max="7671" width="0" style="1" hidden="1" customWidth="1"/>
    <col min="7672" max="7673" width="14.28515625" style="1" customWidth="1"/>
    <col min="7674" max="7674" width="20.85546875" style="1" customWidth="1"/>
    <col min="7675" max="7675" width="14.42578125" style="1" customWidth="1"/>
    <col min="7676" max="7676" width="15" style="1" customWidth="1"/>
    <col min="7677" max="7677" width="2.7109375" style="1" customWidth="1"/>
    <col min="7678" max="7678" width="11.7109375" style="1" customWidth="1"/>
    <col min="7679" max="7679" width="11.5703125" style="1" customWidth="1"/>
    <col min="7680" max="7680" width="2.28515625" style="1" customWidth="1"/>
    <col min="7681" max="7681" width="41" style="1" customWidth="1"/>
    <col min="7682" max="7682" width="14.28515625" style="1" customWidth="1"/>
    <col min="7683" max="7684" width="11.5703125" style="1" customWidth="1"/>
    <col min="7685" max="7685" width="21.85546875" style="1" customWidth="1"/>
    <col min="7686" max="7877" width="11.42578125" style="1"/>
    <col min="7878" max="7878" width="21.85546875" style="1" customWidth="1"/>
    <col min="7879" max="7879" width="13.85546875" style="1" customWidth="1"/>
    <col min="7880" max="7880" width="38.7109375" style="1" customWidth="1"/>
    <col min="7881" max="7881" width="3" style="1" bestFit="1" customWidth="1"/>
    <col min="7882" max="7882" width="32.28515625" style="1" customWidth="1"/>
    <col min="7883" max="7883" width="46.28515625" style="1" customWidth="1"/>
    <col min="7884" max="7884" width="19" style="1" customWidth="1"/>
    <col min="7885" max="7885" width="0" style="1" hidden="1" customWidth="1"/>
    <col min="7886" max="7886" width="17.7109375" style="1" customWidth="1"/>
    <col min="7887" max="7887" width="0" style="1" hidden="1" customWidth="1"/>
    <col min="7888" max="7888" width="22.28515625" style="1" customWidth="1"/>
    <col min="7889" max="7889" width="5.28515625" style="1" customWidth="1"/>
    <col min="7890" max="7890" width="36.28515625" style="1" customWidth="1"/>
    <col min="7891" max="7891" width="5.7109375" style="1" customWidth="1"/>
    <col min="7892" max="7892" width="0" style="1" hidden="1" customWidth="1"/>
    <col min="7893" max="7893" width="20.7109375" style="1" customWidth="1"/>
    <col min="7894" max="7894" width="4.85546875" style="1" customWidth="1"/>
    <col min="7895" max="7895" width="0" style="1" hidden="1" customWidth="1"/>
    <col min="7896" max="7896" width="24.7109375" style="1" customWidth="1"/>
    <col min="7897" max="7897" width="12.28515625" style="1" customWidth="1"/>
    <col min="7898" max="7898" width="0" style="1" hidden="1" customWidth="1"/>
    <col min="7899" max="7899" width="3.42578125" style="1" customWidth="1"/>
    <col min="7900" max="7900" width="0" style="1" hidden="1" customWidth="1"/>
    <col min="7901" max="7901" width="17.7109375" style="1" customWidth="1"/>
    <col min="7902" max="7902" width="3.42578125" style="1" customWidth="1"/>
    <col min="7903" max="7903" width="0" style="1" hidden="1" customWidth="1"/>
    <col min="7904" max="7904" width="23.7109375" style="1" customWidth="1"/>
    <col min="7905" max="7905" width="10" style="1" customWidth="1"/>
    <col min="7906" max="7906" width="0" style="1" hidden="1" customWidth="1"/>
    <col min="7907" max="7908" width="14.7109375" style="1" customWidth="1"/>
    <col min="7909" max="7909" width="12.85546875" style="1" customWidth="1"/>
    <col min="7910" max="7910" width="3.28515625" style="1" customWidth="1"/>
    <col min="7911" max="7911" width="30.28515625" style="1" customWidth="1"/>
    <col min="7912" max="7912" width="5" style="1" customWidth="1"/>
    <col min="7913" max="7913" width="0" style="1" hidden="1" customWidth="1"/>
    <col min="7914" max="7914" width="14.28515625" style="1" customWidth="1"/>
    <col min="7915" max="7915" width="5.7109375" style="1" customWidth="1"/>
    <col min="7916" max="7916" width="0" style="1" hidden="1" customWidth="1"/>
    <col min="7917" max="7917" width="17.28515625" style="1" customWidth="1"/>
    <col min="7918" max="7918" width="12.7109375" style="1" customWidth="1"/>
    <col min="7919" max="7919" width="0" style="1" hidden="1" customWidth="1"/>
    <col min="7920" max="7920" width="5.28515625" style="1" customWidth="1"/>
    <col min="7921" max="7921" width="0" style="1" hidden="1" customWidth="1"/>
    <col min="7922" max="7922" width="17" style="1" customWidth="1"/>
    <col min="7923" max="7923" width="6.28515625" style="1" customWidth="1"/>
    <col min="7924" max="7924" width="0" style="1" hidden="1" customWidth="1"/>
    <col min="7925" max="7925" width="14.28515625" style="1" customWidth="1"/>
    <col min="7926" max="7926" width="7.5703125" style="1" customWidth="1"/>
    <col min="7927" max="7927" width="0" style="1" hidden="1" customWidth="1"/>
    <col min="7928" max="7929" width="14.28515625" style="1" customWidth="1"/>
    <col min="7930" max="7930" width="20.85546875" style="1" customWidth="1"/>
    <col min="7931" max="7931" width="14.42578125" style="1" customWidth="1"/>
    <col min="7932" max="7932" width="15" style="1" customWidth="1"/>
    <col min="7933" max="7933" width="2.7109375" style="1" customWidth="1"/>
    <col min="7934" max="7934" width="11.7109375" style="1" customWidth="1"/>
    <col min="7935" max="7935" width="11.5703125" style="1" customWidth="1"/>
    <col min="7936" max="7936" width="2.28515625" style="1" customWidth="1"/>
    <col min="7937" max="7937" width="41" style="1" customWidth="1"/>
    <col min="7938" max="7938" width="14.28515625" style="1" customWidth="1"/>
    <col min="7939" max="7940" width="11.5703125" style="1" customWidth="1"/>
    <col min="7941" max="7941" width="21.85546875" style="1" customWidth="1"/>
    <col min="7942" max="8133" width="11.42578125" style="1"/>
    <col min="8134" max="8134" width="21.85546875" style="1" customWidth="1"/>
    <col min="8135" max="8135" width="13.85546875" style="1" customWidth="1"/>
    <col min="8136" max="8136" width="38.7109375" style="1" customWidth="1"/>
    <col min="8137" max="8137" width="3" style="1" bestFit="1" customWidth="1"/>
    <col min="8138" max="8138" width="32.28515625" style="1" customWidth="1"/>
    <col min="8139" max="8139" width="46.28515625" style="1" customWidth="1"/>
    <col min="8140" max="8140" width="19" style="1" customWidth="1"/>
    <col min="8141" max="8141" width="0" style="1" hidden="1" customWidth="1"/>
    <col min="8142" max="8142" width="17.7109375" style="1" customWidth="1"/>
    <col min="8143" max="8143" width="0" style="1" hidden="1" customWidth="1"/>
    <col min="8144" max="8144" width="22.28515625" style="1" customWidth="1"/>
    <col min="8145" max="8145" width="5.28515625" style="1" customWidth="1"/>
    <col min="8146" max="8146" width="36.28515625" style="1" customWidth="1"/>
    <col min="8147" max="8147" width="5.7109375" style="1" customWidth="1"/>
    <col min="8148" max="8148" width="0" style="1" hidden="1" customWidth="1"/>
    <col min="8149" max="8149" width="20.7109375" style="1" customWidth="1"/>
    <col min="8150" max="8150" width="4.85546875" style="1" customWidth="1"/>
    <col min="8151" max="8151" width="0" style="1" hidden="1" customWidth="1"/>
    <col min="8152" max="8152" width="24.7109375" style="1" customWidth="1"/>
    <col min="8153" max="8153" width="12.28515625" style="1" customWidth="1"/>
    <col min="8154" max="8154" width="0" style="1" hidden="1" customWidth="1"/>
    <col min="8155" max="8155" width="3.42578125" style="1" customWidth="1"/>
    <col min="8156" max="8156" width="0" style="1" hidden="1" customWidth="1"/>
    <col min="8157" max="8157" width="17.7109375" style="1" customWidth="1"/>
    <col min="8158" max="8158" width="3.42578125" style="1" customWidth="1"/>
    <col min="8159" max="8159" width="0" style="1" hidden="1" customWidth="1"/>
    <col min="8160" max="8160" width="23.7109375" style="1" customWidth="1"/>
    <col min="8161" max="8161" width="10" style="1" customWidth="1"/>
    <col min="8162" max="8162" width="0" style="1" hidden="1" customWidth="1"/>
    <col min="8163" max="8164" width="14.7109375" style="1" customWidth="1"/>
    <col min="8165" max="8165" width="12.85546875" style="1" customWidth="1"/>
    <col min="8166" max="8166" width="3.28515625" style="1" customWidth="1"/>
    <col min="8167" max="8167" width="30.28515625" style="1" customWidth="1"/>
    <col min="8168" max="8168" width="5" style="1" customWidth="1"/>
    <col min="8169" max="8169" width="0" style="1" hidden="1" customWidth="1"/>
    <col min="8170" max="8170" width="14.28515625" style="1" customWidth="1"/>
    <col min="8171" max="8171" width="5.7109375" style="1" customWidth="1"/>
    <col min="8172" max="8172" width="0" style="1" hidden="1" customWidth="1"/>
    <col min="8173" max="8173" width="17.28515625" style="1" customWidth="1"/>
    <col min="8174" max="8174" width="12.7109375" style="1" customWidth="1"/>
    <col min="8175" max="8175" width="0" style="1" hidden="1" customWidth="1"/>
    <col min="8176" max="8176" width="5.28515625" style="1" customWidth="1"/>
    <col min="8177" max="8177" width="0" style="1" hidden="1" customWidth="1"/>
    <col min="8178" max="8178" width="17" style="1" customWidth="1"/>
    <col min="8179" max="8179" width="6.28515625" style="1" customWidth="1"/>
    <col min="8180" max="8180" width="0" style="1" hidden="1" customWidth="1"/>
    <col min="8181" max="8181" width="14.28515625" style="1" customWidth="1"/>
    <col min="8182" max="8182" width="7.5703125" style="1" customWidth="1"/>
    <col min="8183" max="8183" width="0" style="1" hidden="1" customWidth="1"/>
    <col min="8184" max="8185" width="14.28515625" style="1" customWidth="1"/>
    <col min="8186" max="8186" width="20.85546875" style="1" customWidth="1"/>
    <col min="8187" max="8187" width="14.42578125" style="1" customWidth="1"/>
    <col min="8188" max="8188" width="15" style="1" customWidth="1"/>
    <col min="8189" max="8189" width="2.7109375" style="1" customWidth="1"/>
    <col min="8190" max="8190" width="11.7109375" style="1" customWidth="1"/>
    <col min="8191" max="8191" width="11.5703125" style="1" customWidth="1"/>
    <col min="8192" max="8192" width="2.28515625" style="1" customWidth="1"/>
    <col min="8193" max="8193" width="41" style="1" customWidth="1"/>
    <col min="8194" max="8194" width="14.28515625" style="1" customWidth="1"/>
    <col min="8195" max="8196" width="11.5703125" style="1" customWidth="1"/>
    <col min="8197" max="8197" width="21.85546875" style="1" customWidth="1"/>
    <col min="8198" max="8389" width="11.42578125" style="1"/>
    <col min="8390" max="8390" width="21.85546875" style="1" customWidth="1"/>
    <col min="8391" max="8391" width="13.85546875" style="1" customWidth="1"/>
    <col min="8392" max="8392" width="38.7109375" style="1" customWidth="1"/>
    <col min="8393" max="8393" width="3" style="1" bestFit="1" customWidth="1"/>
    <col min="8394" max="8394" width="32.28515625" style="1" customWidth="1"/>
    <col min="8395" max="8395" width="46.28515625" style="1" customWidth="1"/>
    <col min="8396" max="8396" width="19" style="1" customWidth="1"/>
    <col min="8397" max="8397" width="0" style="1" hidden="1" customWidth="1"/>
    <col min="8398" max="8398" width="17.7109375" style="1" customWidth="1"/>
    <col min="8399" max="8399" width="0" style="1" hidden="1" customWidth="1"/>
    <col min="8400" max="8400" width="22.28515625" style="1" customWidth="1"/>
    <col min="8401" max="8401" width="5.28515625" style="1" customWidth="1"/>
    <col min="8402" max="8402" width="36.28515625" style="1" customWidth="1"/>
    <col min="8403" max="8403" width="5.7109375" style="1" customWidth="1"/>
    <col min="8404" max="8404" width="0" style="1" hidden="1" customWidth="1"/>
    <col min="8405" max="8405" width="20.7109375" style="1" customWidth="1"/>
    <col min="8406" max="8406" width="4.85546875" style="1" customWidth="1"/>
    <col min="8407" max="8407" width="0" style="1" hidden="1" customWidth="1"/>
    <col min="8408" max="8408" width="24.7109375" style="1" customWidth="1"/>
    <col min="8409" max="8409" width="12.28515625" style="1" customWidth="1"/>
    <col min="8410" max="8410" width="0" style="1" hidden="1" customWidth="1"/>
    <col min="8411" max="8411" width="3.42578125" style="1" customWidth="1"/>
    <col min="8412" max="8412" width="0" style="1" hidden="1" customWidth="1"/>
    <col min="8413" max="8413" width="17.7109375" style="1" customWidth="1"/>
    <col min="8414" max="8414" width="3.42578125" style="1" customWidth="1"/>
    <col min="8415" max="8415" width="0" style="1" hidden="1" customWidth="1"/>
    <col min="8416" max="8416" width="23.7109375" style="1" customWidth="1"/>
    <col min="8417" max="8417" width="10" style="1" customWidth="1"/>
    <col min="8418" max="8418" width="0" style="1" hidden="1" customWidth="1"/>
    <col min="8419" max="8420" width="14.7109375" style="1" customWidth="1"/>
    <col min="8421" max="8421" width="12.85546875" style="1" customWidth="1"/>
    <col min="8422" max="8422" width="3.28515625" style="1" customWidth="1"/>
    <col min="8423" max="8423" width="30.28515625" style="1" customWidth="1"/>
    <col min="8424" max="8424" width="5" style="1" customWidth="1"/>
    <col min="8425" max="8425" width="0" style="1" hidden="1" customWidth="1"/>
    <col min="8426" max="8426" width="14.28515625" style="1" customWidth="1"/>
    <col min="8427" max="8427" width="5.7109375" style="1" customWidth="1"/>
    <col min="8428" max="8428" width="0" style="1" hidden="1" customWidth="1"/>
    <col min="8429" max="8429" width="17.28515625" style="1" customWidth="1"/>
    <col min="8430" max="8430" width="12.7109375" style="1" customWidth="1"/>
    <col min="8431" max="8431" width="0" style="1" hidden="1" customWidth="1"/>
    <col min="8432" max="8432" width="5.28515625" style="1" customWidth="1"/>
    <col min="8433" max="8433" width="0" style="1" hidden="1" customWidth="1"/>
    <col min="8434" max="8434" width="17" style="1" customWidth="1"/>
    <col min="8435" max="8435" width="6.28515625" style="1" customWidth="1"/>
    <col min="8436" max="8436" width="0" style="1" hidden="1" customWidth="1"/>
    <col min="8437" max="8437" width="14.28515625" style="1" customWidth="1"/>
    <col min="8438" max="8438" width="7.5703125" style="1" customWidth="1"/>
    <col min="8439" max="8439" width="0" style="1" hidden="1" customWidth="1"/>
    <col min="8440" max="8441" width="14.28515625" style="1" customWidth="1"/>
    <col min="8442" max="8442" width="20.85546875" style="1" customWidth="1"/>
    <col min="8443" max="8443" width="14.42578125" style="1" customWidth="1"/>
    <col min="8444" max="8444" width="15" style="1" customWidth="1"/>
    <col min="8445" max="8445" width="2.7109375" style="1" customWidth="1"/>
    <col min="8446" max="8446" width="11.7109375" style="1" customWidth="1"/>
    <col min="8447" max="8447" width="11.5703125" style="1" customWidth="1"/>
    <col min="8448" max="8448" width="2.28515625" style="1" customWidth="1"/>
    <col min="8449" max="8449" width="41" style="1" customWidth="1"/>
    <col min="8450" max="8450" width="14.28515625" style="1" customWidth="1"/>
    <col min="8451" max="8452" width="11.5703125" style="1" customWidth="1"/>
    <col min="8453" max="8453" width="21.85546875" style="1" customWidth="1"/>
    <col min="8454" max="8645" width="11.42578125" style="1"/>
    <col min="8646" max="8646" width="21.85546875" style="1" customWidth="1"/>
    <col min="8647" max="8647" width="13.85546875" style="1" customWidth="1"/>
    <col min="8648" max="8648" width="38.7109375" style="1" customWidth="1"/>
    <col min="8649" max="8649" width="3" style="1" bestFit="1" customWidth="1"/>
    <col min="8650" max="8650" width="32.28515625" style="1" customWidth="1"/>
    <col min="8651" max="8651" width="46.28515625" style="1" customWidth="1"/>
    <col min="8652" max="8652" width="19" style="1" customWidth="1"/>
    <col min="8653" max="8653" width="0" style="1" hidden="1" customWidth="1"/>
    <col min="8654" max="8654" width="17.7109375" style="1" customWidth="1"/>
    <col min="8655" max="8655" width="0" style="1" hidden="1" customWidth="1"/>
    <col min="8656" max="8656" width="22.28515625" style="1" customWidth="1"/>
    <col min="8657" max="8657" width="5.28515625" style="1" customWidth="1"/>
    <col min="8658" max="8658" width="36.28515625" style="1" customWidth="1"/>
    <col min="8659" max="8659" width="5.7109375" style="1" customWidth="1"/>
    <col min="8660" max="8660" width="0" style="1" hidden="1" customWidth="1"/>
    <col min="8661" max="8661" width="20.7109375" style="1" customWidth="1"/>
    <col min="8662" max="8662" width="4.85546875" style="1" customWidth="1"/>
    <col min="8663" max="8663" width="0" style="1" hidden="1" customWidth="1"/>
    <col min="8664" max="8664" width="24.7109375" style="1" customWidth="1"/>
    <col min="8665" max="8665" width="12.28515625" style="1" customWidth="1"/>
    <col min="8666" max="8666" width="0" style="1" hidden="1" customWidth="1"/>
    <col min="8667" max="8667" width="3.42578125" style="1" customWidth="1"/>
    <col min="8668" max="8668" width="0" style="1" hidden="1" customWidth="1"/>
    <col min="8669" max="8669" width="17.7109375" style="1" customWidth="1"/>
    <col min="8670" max="8670" width="3.42578125" style="1" customWidth="1"/>
    <col min="8671" max="8671" width="0" style="1" hidden="1" customWidth="1"/>
    <col min="8672" max="8672" width="23.7109375" style="1" customWidth="1"/>
    <col min="8673" max="8673" width="10" style="1" customWidth="1"/>
    <col min="8674" max="8674" width="0" style="1" hidden="1" customWidth="1"/>
    <col min="8675" max="8676" width="14.7109375" style="1" customWidth="1"/>
    <col min="8677" max="8677" width="12.85546875" style="1" customWidth="1"/>
    <col min="8678" max="8678" width="3.28515625" style="1" customWidth="1"/>
    <col min="8679" max="8679" width="30.28515625" style="1" customWidth="1"/>
    <col min="8680" max="8680" width="5" style="1" customWidth="1"/>
    <col min="8681" max="8681" width="0" style="1" hidden="1" customWidth="1"/>
    <col min="8682" max="8682" width="14.28515625" style="1" customWidth="1"/>
    <col min="8683" max="8683" width="5.7109375" style="1" customWidth="1"/>
    <col min="8684" max="8684" width="0" style="1" hidden="1" customWidth="1"/>
    <col min="8685" max="8685" width="17.28515625" style="1" customWidth="1"/>
    <col min="8686" max="8686" width="12.7109375" style="1" customWidth="1"/>
    <col min="8687" max="8687" width="0" style="1" hidden="1" customWidth="1"/>
    <col min="8688" max="8688" width="5.28515625" style="1" customWidth="1"/>
    <col min="8689" max="8689" width="0" style="1" hidden="1" customWidth="1"/>
    <col min="8690" max="8690" width="17" style="1" customWidth="1"/>
    <col min="8691" max="8691" width="6.28515625" style="1" customWidth="1"/>
    <col min="8692" max="8692" width="0" style="1" hidden="1" customWidth="1"/>
    <col min="8693" max="8693" width="14.28515625" style="1" customWidth="1"/>
    <col min="8694" max="8694" width="7.5703125" style="1" customWidth="1"/>
    <col min="8695" max="8695" width="0" style="1" hidden="1" customWidth="1"/>
    <col min="8696" max="8697" width="14.28515625" style="1" customWidth="1"/>
    <col min="8698" max="8698" width="20.85546875" style="1" customWidth="1"/>
    <col min="8699" max="8699" width="14.42578125" style="1" customWidth="1"/>
    <col min="8700" max="8700" width="15" style="1" customWidth="1"/>
    <col min="8701" max="8701" width="2.7109375" style="1" customWidth="1"/>
    <col min="8702" max="8702" width="11.7109375" style="1" customWidth="1"/>
    <col min="8703" max="8703" width="11.5703125" style="1" customWidth="1"/>
    <col min="8704" max="8704" width="2.28515625" style="1" customWidth="1"/>
    <col min="8705" max="8705" width="41" style="1" customWidth="1"/>
    <col min="8706" max="8706" width="14.28515625" style="1" customWidth="1"/>
    <col min="8707" max="8708" width="11.5703125" style="1" customWidth="1"/>
    <col min="8709" max="8709" width="21.85546875" style="1" customWidth="1"/>
    <col min="8710" max="8901" width="11.42578125" style="1"/>
    <col min="8902" max="8902" width="21.85546875" style="1" customWidth="1"/>
    <col min="8903" max="8903" width="13.85546875" style="1" customWidth="1"/>
    <col min="8904" max="8904" width="38.7109375" style="1" customWidth="1"/>
    <col min="8905" max="8905" width="3" style="1" bestFit="1" customWidth="1"/>
    <col min="8906" max="8906" width="32.28515625" style="1" customWidth="1"/>
    <col min="8907" max="8907" width="46.28515625" style="1" customWidth="1"/>
    <col min="8908" max="8908" width="19" style="1" customWidth="1"/>
    <col min="8909" max="8909" width="0" style="1" hidden="1" customWidth="1"/>
    <col min="8910" max="8910" width="17.7109375" style="1" customWidth="1"/>
    <col min="8911" max="8911" width="0" style="1" hidden="1" customWidth="1"/>
    <col min="8912" max="8912" width="22.28515625" style="1" customWidth="1"/>
    <col min="8913" max="8913" width="5.28515625" style="1" customWidth="1"/>
    <col min="8914" max="8914" width="36.28515625" style="1" customWidth="1"/>
    <col min="8915" max="8915" width="5.7109375" style="1" customWidth="1"/>
    <col min="8916" max="8916" width="0" style="1" hidden="1" customWidth="1"/>
    <col min="8917" max="8917" width="20.7109375" style="1" customWidth="1"/>
    <col min="8918" max="8918" width="4.85546875" style="1" customWidth="1"/>
    <col min="8919" max="8919" width="0" style="1" hidden="1" customWidth="1"/>
    <col min="8920" max="8920" width="24.7109375" style="1" customWidth="1"/>
    <col min="8921" max="8921" width="12.28515625" style="1" customWidth="1"/>
    <col min="8922" max="8922" width="0" style="1" hidden="1" customWidth="1"/>
    <col min="8923" max="8923" width="3.42578125" style="1" customWidth="1"/>
    <col min="8924" max="8924" width="0" style="1" hidden="1" customWidth="1"/>
    <col min="8925" max="8925" width="17.7109375" style="1" customWidth="1"/>
    <col min="8926" max="8926" width="3.42578125" style="1" customWidth="1"/>
    <col min="8927" max="8927" width="0" style="1" hidden="1" customWidth="1"/>
    <col min="8928" max="8928" width="23.7109375" style="1" customWidth="1"/>
    <col min="8929" max="8929" width="10" style="1" customWidth="1"/>
    <col min="8930" max="8930" width="0" style="1" hidden="1" customWidth="1"/>
    <col min="8931" max="8932" width="14.7109375" style="1" customWidth="1"/>
    <col min="8933" max="8933" width="12.85546875" style="1" customWidth="1"/>
    <col min="8934" max="8934" width="3.28515625" style="1" customWidth="1"/>
    <col min="8935" max="8935" width="30.28515625" style="1" customWidth="1"/>
    <col min="8936" max="8936" width="5" style="1" customWidth="1"/>
    <col min="8937" max="8937" width="0" style="1" hidden="1" customWidth="1"/>
    <col min="8938" max="8938" width="14.28515625" style="1" customWidth="1"/>
    <col min="8939" max="8939" width="5.7109375" style="1" customWidth="1"/>
    <col min="8940" max="8940" width="0" style="1" hidden="1" customWidth="1"/>
    <col min="8941" max="8941" width="17.28515625" style="1" customWidth="1"/>
    <col min="8942" max="8942" width="12.7109375" style="1" customWidth="1"/>
    <col min="8943" max="8943" width="0" style="1" hidden="1" customWidth="1"/>
    <col min="8944" max="8944" width="5.28515625" style="1" customWidth="1"/>
    <col min="8945" max="8945" width="0" style="1" hidden="1" customWidth="1"/>
    <col min="8946" max="8946" width="17" style="1" customWidth="1"/>
    <col min="8947" max="8947" width="6.28515625" style="1" customWidth="1"/>
    <col min="8948" max="8948" width="0" style="1" hidden="1" customWidth="1"/>
    <col min="8949" max="8949" width="14.28515625" style="1" customWidth="1"/>
    <col min="8950" max="8950" width="7.5703125" style="1" customWidth="1"/>
    <col min="8951" max="8951" width="0" style="1" hidden="1" customWidth="1"/>
    <col min="8952" max="8953" width="14.28515625" style="1" customWidth="1"/>
    <col min="8954" max="8954" width="20.85546875" style="1" customWidth="1"/>
    <col min="8955" max="8955" width="14.42578125" style="1" customWidth="1"/>
    <col min="8956" max="8956" width="15" style="1" customWidth="1"/>
    <col min="8957" max="8957" width="2.7109375" style="1" customWidth="1"/>
    <col min="8958" max="8958" width="11.7109375" style="1" customWidth="1"/>
    <col min="8959" max="8959" width="11.5703125" style="1" customWidth="1"/>
    <col min="8960" max="8960" width="2.28515625" style="1" customWidth="1"/>
    <col min="8961" max="8961" width="41" style="1" customWidth="1"/>
    <col min="8962" max="8962" width="14.28515625" style="1" customWidth="1"/>
    <col min="8963" max="8964" width="11.5703125" style="1" customWidth="1"/>
    <col min="8965" max="8965" width="21.85546875" style="1" customWidth="1"/>
    <col min="8966" max="9157" width="11.42578125" style="1"/>
    <col min="9158" max="9158" width="21.85546875" style="1" customWidth="1"/>
    <col min="9159" max="9159" width="13.85546875" style="1" customWidth="1"/>
    <col min="9160" max="9160" width="38.7109375" style="1" customWidth="1"/>
    <col min="9161" max="9161" width="3" style="1" bestFit="1" customWidth="1"/>
    <col min="9162" max="9162" width="32.28515625" style="1" customWidth="1"/>
    <col min="9163" max="9163" width="46.28515625" style="1" customWidth="1"/>
    <col min="9164" max="9164" width="19" style="1" customWidth="1"/>
    <col min="9165" max="9165" width="0" style="1" hidden="1" customWidth="1"/>
    <col min="9166" max="9166" width="17.7109375" style="1" customWidth="1"/>
    <col min="9167" max="9167" width="0" style="1" hidden="1" customWidth="1"/>
    <col min="9168" max="9168" width="22.28515625" style="1" customWidth="1"/>
    <col min="9169" max="9169" width="5.28515625" style="1" customWidth="1"/>
    <col min="9170" max="9170" width="36.28515625" style="1" customWidth="1"/>
    <col min="9171" max="9171" width="5.7109375" style="1" customWidth="1"/>
    <col min="9172" max="9172" width="0" style="1" hidden="1" customWidth="1"/>
    <col min="9173" max="9173" width="20.7109375" style="1" customWidth="1"/>
    <col min="9174" max="9174" width="4.85546875" style="1" customWidth="1"/>
    <col min="9175" max="9175" width="0" style="1" hidden="1" customWidth="1"/>
    <col min="9176" max="9176" width="24.7109375" style="1" customWidth="1"/>
    <col min="9177" max="9177" width="12.28515625" style="1" customWidth="1"/>
    <col min="9178" max="9178" width="0" style="1" hidden="1" customWidth="1"/>
    <col min="9179" max="9179" width="3.42578125" style="1" customWidth="1"/>
    <col min="9180" max="9180" width="0" style="1" hidden="1" customWidth="1"/>
    <col min="9181" max="9181" width="17.7109375" style="1" customWidth="1"/>
    <col min="9182" max="9182" width="3.42578125" style="1" customWidth="1"/>
    <col min="9183" max="9183" width="0" style="1" hidden="1" customWidth="1"/>
    <col min="9184" max="9184" width="23.7109375" style="1" customWidth="1"/>
    <col min="9185" max="9185" width="10" style="1" customWidth="1"/>
    <col min="9186" max="9186" width="0" style="1" hidden="1" customWidth="1"/>
    <col min="9187" max="9188" width="14.7109375" style="1" customWidth="1"/>
    <col min="9189" max="9189" width="12.85546875" style="1" customWidth="1"/>
    <col min="9190" max="9190" width="3.28515625" style="1" customWidth="1"/>
    <col min="9191" max="9191" width="30.28515625" style="1" customWidth="1"/>
    <col min="9192" max="9192" width="5" style="1" customWidth="1"/>
    <col min="9193" max="9193" width="0" style="1" hidden="1" customWidth="1"/>
    <col min="9194" max="9194" width="14.28515625" style="1" customWidth="1"/>
    <col min="9195" max="9195" width="5.7109375" style="1" customWidth="1"/>
    <col min="9196" max="9196" width="0" style="1" hidden="1" customWidth="1"/>
    <col min="9197" max="9197" width="17.28515625" style="1" customWidth="1"/>
    <col min="9198" max="9198" width="12.7109375" style="1" customWidth="1"/>
    <col min="9199" max="9199" width="0" style="1" hidden="1" customWidth="1"/>
    <col min="9200" max="9200" width="5.28515625" style="1" customWidth="1"/>
    <col min="9201" max="9201" width="0" style="1" hidden="1" customWidth="1"/>
    <col min="9202" max="9202" width="17" style="1" customWidth="1"/>
    <col min="9203" max="9203" width="6.28515625" style="1" customWidth="1"/>
    <col min="9204" max="9204" width="0" style="1" hidden="1" customWidth="1"/>
    <col min="9205" max="9205" width="14.28515625" style="1" customWidth="1"/>
    <col min="9206" max="9206" width="7.5703125" style="1" customWidth="1"/>
    <col min="9207" max="9207" width="0" style="1" hidden="1" customWidth="1"/>
    <col min="9208" max="9209" width="14.28515625" style="1" customWidth="1"/>
    <col min="9210" max="9210" width="20.85546875" style="1" customWidth="1"/>
    <col min="9211" max="9211" width="14.42578125" style="1" customWidth="1"/>
    <col min="9212" max="9212" width="15" style="1" customWidth="1"/>
    <col min="9213" max="9213" width="2.7109375" style="1" customWidth="1"/>
    <col min="9214" max="9214" width="11.7109375" style="1" customWidth="1"/>
    <col min="9215" max="9215" width="11.5703125" style="1" customWidth="1"/>
    <col min="9216" max="9216" width="2.28515625" style="1" customWidth="1"/>
    <col min="9217" max="9217" width="41" style="1" customWidth="1"/>
    <col min="9218" max="9218" width="14.28515625" style="1" customWidth="1"/>
    <col min="9219" max="9220" width="11.5703125" style="1" customWidth="1"/>
    <col min="9221" max="9221" width="21.85546875" style="1" customWidth="1"/>
    <col min="9222" max="9413" width="11.42578125" style="1"/>
    <col min="9414" max="9414" width="21.85546875" style="1" customWidth="1"/>
    <col min="9415" max="9415" width="13.85546875" style="1" customWidth="1"/>
    <col min="9416" max="9416" width="38.7109375" style="1" customWidth="1"/>
    <col min="9417" max="9417" width="3" style="1" bestFit="1" customWidth="1"/>
    <col min="9418" max="9418" width="32.28515625" style="1" customWidth="1"/>
    <col min="9419" max="9419" width="46.28515625" style="1" customWidth="1"/>
    <col min="9420" max="9420" width="19" style="1" customWidth="1"/>
    <col min="9421" max="9421" width="0" style="1" hidden="1" customWidth="1"/>
    <col min="9422" max="9422" width="17.7109375" style="1" customWidth="1"/>
    <col min="9423" max="9423" width="0" style="1" hidden="1" customWidth="1"/>
    <col min="9424" max="9424" width="22.28515625" style="1" customWidth="1"/>
    <col min="9425" max="9425" width="5.28515625" style="1" customWidth="1"/>
    <col min="9426" max="9426" width="36.28515625" style="1" customWidth="1"/>
    <col min="9427" max="9427" width="5.7109375" style="1" customWidth="1"/>
    <col min="9428" max="9428" width="0" style="1" hidden="1" customWidth="1"/>
    <col min="9429" max="9429" width="20.7109375" style="1" customWidth="1"/>
    <col min="9430" max="9430" width="4.85546875" style="1" customWidth="1"/>
    <col min="9431" max="9431" width="0" style="1" hidden="1" customWidth="1"/>
    <col min="9432" max="9432" width="24.7109375" style="1" customWidth="1"/>
    <col min="9433" max="9433" width="12.28515625" style="1" customWidth="1"/>
    <col min="9434" max="9434" width="0" style="1" hidden="1" customWidth="1"/>
    <col min="9435" max="9435" width="3.42578125" style="1" customWidth="1"/>
    <col min="9436" max="9436" width="0" style="1" hidden="1" customWidth="1"/>
    <col min="9437" max="9437" width="17.7109375" style="1" customWidth="1"/>
    <col min="9438" max="9438" width="3.42578125" style="1" customWidth="1"/>
    <col min="9439" max="9439" width="0" style="1" hidden="1" customWidth="1"/>
    <col min="9440" max="9440" width="23.7109375" style="1" customWidth="1"/>
    <col min="9441" max="9441" width="10" style="1" customWidth="1"/>
    <col min="9442" max="9442" width="0" style="1" hidden="1" customWidth="1"/>
    <col min="9443" max="9444" width="14.7109375" style="1" customWidth="1"/>
    <col min="9445" max="9445" width="12.85546875" style="1" customWidth="1"/>
    <col min="9446" max="9446" width="3.28515625" style="1" customWidth="1"/>
    <col min="9447" max="9447" width="30.28515625" style="1" customWidth="1"/>
    <col min="9448" max="9448" width="5" style="1" customWidth="1"/>
    <col min="9449" max="9449" width="0" style="1" hidden="1" customWidth="1"/>
    <col min="9450" max="9450" width="14.28515625" style="1" customWidth="1"/>
    <col min="9451" max="9451" width="5.7109375" style="1" customWidth="1"/>
    <col min="9452" max="9452" width="0" style="1" hidden="1" customWidth="1"/>
    <col min="9453" max="9453" width="17.28515625" style="1" customWidth="1"/>
    <col min="9454" max="9454" width="12.7109375" style="1" customWidth="1"/>
    <col min="9455" max="9455" width="0" style="1" hidden="1" customWidth="1"/>
    <col min="9456" max="9456" width="5.28515625" style="1" customWidth="1"/>
    <col min="9457" max="9457" width="0" style="1" hidden="1" customWidth="1"/>
    <col min="9458" max="9458" width="17" style="1" customWidth="1"/>
    <col min="9459" max="9459" width="6.28515625" style="1" customWidth="1"/>
    <col min="9460" max="9460" width="0" style="1" hidden="1" customWidth="1"/>
    <col min="9461" max="9461" width="14.28515625" style="1" customWidth="1"/>
    <col min="9462" max="9462" width="7.5703125" style="1" customWidth="1"/>
    <col min="9463" max="9463" width="0" style="1" hidden="1" customWidth="1"/>
    <col min="9464" max="9465" width="14.28515625" style="1" customWidth="1"/>
    <col min="9466" max="9466" width="20.85546875" style="1" customWidth="1"/>
    <col min="9467" max="9467" width="14.42578125" style="1" customWidth="1"/>
    <col min="9468" max="9468" width="15" style="1" customWidth="1"/>
    <col min="9469" max="9469" width="2.7109375" style="1" customWidth="1"/>
    <col min="9470" max="9470" width="11.7109375" style="1" customWidth="1"/>
    <col min="9471" max="9471" width="11.5703125" style="1" customWidth="1"/>
    <col min="9472" max="9472" width="2.28515625" style="1" customWidth="1"/>
    <col min="9473" max="9473" width="41" style="1" customWidth="1"/>
    <col min="9474" max="9474" width="14.28515625" style="1" customWidth="1"/>
    <col min="9475" max="9476" width="11.5703125" style="1" customWidth="1"/>
    <col min="9477" max="9477" width="21.85546875" style="1" customWidth="1"/>
    <col min="9478" max="9669" width="11.42578125" style="1"/>
    <col min="9670" max="9670" width="21.85546875" style="1" customWidth="1"/>
    <col min="9671" max="9671" width="13.85546875" style="1" customWidth="1"/>
    <col min="9672" max="9672" width="38.7109375" style="1" customWidth="1"/>
    <col min="9673" max="9673" width="3" style="1" bestFit="1" customWidth="1"/>
    <col min="9674" max="9674" width="32.28515625" style="1" customWidth="1"/>
    <col min="9675" max="9675" width="46.28515625" style="1" customWidth="1"/>
    <col min="9676" max="9676" width="19" style="1" customWidth="1"/>
    <col min="9677" max="9677" width="0" style="1" hidden="1" customWidth="1"/>
    <col min="9678" max="9678" width="17.7109375" style="1" customWidth="1"/>
    <col min="9679" max="9679" width="0" style="1" hidden="1" customWidth="1"/>
    <col min="9680" max="9680" width="22.28515625" style="1" customWidth="1"/>
    <col min="9681" max="9681" width="5.28515625" style="1" customWidth="1"/>
    <col min="9682" max="9682" width="36.28515625" style="1" customWidth="1"/>
    <col min="9683" max="9683" width="5.7109375" style="1" customWidth="1"/>
    <col min="9684" max="9684" width="0" style="1" hidden="1" customWidth="1"/>
    <col min="9685" max="9685" width="20.7109375" style="1" customWidth="1"/>
    <col min="9686" max="9686" width="4.85546875" style="1" customWidth="1"/>
    <col min="9687" max="9687" width="0" style="1" hidden="1" customWidth="1"/>
    <col min="9688" max="9688" width="24.7109375" style="1" customWidth="1"/>
    <col min="9689" max="9689" width="12.28515625" style="1" customWidth="1"/>
    <col min="9690" max="9690" width="0" style="1" hidden="1" customWidth="1"/>
    <col min="9691" max="9691" width="3.42578125" style="1" customWidth="1"/>
    <col min="9692" max="9692" width="0" style="1" hidden="1" customWidth="1"/>
    <col min="9693" max="9693" width="17.7109375" style="1" customWidth="1"/>
    <col min="9694" max="9694" width="3.42578125" style="1" customWidth="1"/>
    <col min="9695" max="9695" width="0" style="1" hidden="1" customWidth="1"/>
    <col min="9696" max="9696" width="23.7109375" style="1" customWidth="1"/>
    <col min="9697" max="9697" width="10" style="1" customWidth="1"/>
    <col min="9698" max="9698" width="0" style="1" hidden="1" customWidth="1"/>
    <col min="9699" max="9700" width="14.7109375" style="1" customWidth="1"/>
    <col min="9701" max="9701" width="12.85546875" style="1" customWidth="1"/>
    <col min="9702" max="9702" width="3.28515625" style="1" customWidth="1"/>
    <col min="9703" max="9703" width="30.28515625" style="1" customWidth="1"/>
    <col min="9704" max="9704" width="5" style="1" customWidth="1"/>
    <col min="9705" max="9705" width="0" style="1" hidden="1" customWidth="1"/>
    <col min="9706" max="9706" width="14.28515625" style="1" customWidth="1"/>
    <col min="9707" max="9707" width="5.7109375" style="1" customWidth="1"/>
    <col min="9708" max="9708" width="0" style="1" hidden="1" customWidth="1"/>
    <col min="9709" max="9709" width="17.28515625" style="1" customWidth="1"/>
    <col min="9710" max="9710" width="12.7109375" style="1" customWidth="1"/>
    <col min="9711" max="9711" width="0" style="1" hidden="1" customWidth="1"/>
    <col min="9712" max="9712" width="5.28515625" style="1" customWidth="1"/>
    <col min="9713" max="9713" width="0" style="1" hidden="1" customWidth="1"/>
    <col min="9714" max="9714" width="17" style="1" customWidth="1"/>
    <col min="9715" max="9715" width="6.28515625" style="1" customWidth="1"/>
    <col min="9716" max="9716" width="0" style="1" hidden="1" customWidth="1"/>
    <col min="9717" max="9717" width="14.28515625" style="1" customWidth="1"/>
    <col min="9718" max="9718" width="7.5703125" style="1" customWidth="1"/>
    <col min="9719" max="9719" width="0" style="1" hidden="1" customWidth="1"/>
    <col min="9720" max="9721" width="14.28515625" style="1" customWidth="1"/>
    <col min="9722" max="9722" width="20.85546875" style="1" customWidth="1"/>
    <col min="9723" max="9723" width="14.42578125" style="1" customWidth="1"/>
    <col min="9724" max="9724" width="15" style="1" customWidth="1"/>
    <col min="9725" max="9725" width="2.7109375" style="1" customWidth="1"/>
    <col min="9726" max="9726" width="11.7109375" style="1" customWidth="1"/>
    <col min="9727" max="9727" width="11.5703125" style="1" customWidth="1"/>
    <col min="9728" max="9728" width="2.28515625" style="1" customWidth="1"/>
    <col min="9729" max="9729" width="41" style="1" customWidth="1"/>
    <col min="9730" max="9730" width="14.28515625" style="1" customWidth="1"/>
    <col min="9731" max="9732" width="11.5703125" style="1" customWidth="1"/>
    <col min="9733" max="9733" width="21.85546875" style="1" customWidth="1"/>
    <col min="9734" max="9925" width="11.42578125" style="1"/>
    <col min="9926" max="9926" width="21.85546875" style="1" customWidth="1"/>
    <col min="9927" max="9927" width="13.85546875" style="1" customWidth="1"/>
    <col min="9928" max="9928" width="38.7109375" style="1" customWidth="1"/>
    <col min="9929" max="9929" width="3" style="1" bestFit="1" customWidth="1"/>
    <col min="9930" max="9930" width="32.28515625" style="1" customWidth="1"/>
    <col min="9931" max="9931" width="46.28515625" style="1" customWidth="1"/>
    <col min="9932" max="9932" width="19" style="1" customWidth="1"/>
    <col min="9933" max="9933" width="0" style="1" hidden="1" customWidth="1"/>
    <col min="9934" max="9934" width="17.7109375" style="1" customWidth="1"/>
    <col min="9935" max="9935" width="0" style="1" hidden="1" customWidth="1"/>
    <col min="9936" max="9936" width="22.28515625" style="1" customWidth="1"/>
    <col min="9937" max="9937" width="5.28515625" style="1" customWidth="1"/>
    <col min="9938" max="9938" width="36.28515625" style="1" customWidth="1"/>
    <col min="9939" max="9939" width="5.7109375" style="1" customWidth="1"/>
    <col min="9940" max="9940" width="0" style="1" hidden="1" customWidth="1"/>
    <col min="9941" max="9941" width="20.7109375" style="1" customWidth="1"/>
    <col min="9942" max="9942" width="4.85546875" style="1" customWidth="1"/>
    <col min="9943" max="9943" width="0" style="1" hidden="1" customWidth="1"/>
    <col min="9944" max="9944" width="24.7109375" style="1" customWidth="1"/>
    <col min="9945" max="9945" width="12.28515625" style="1" customWidth="1"/>
    <col min="9946" max="9946" width="0" style="1" hidden="1" customWidth="1"/>
    <col min="9947" max="9947" width="3.42578125" style="1" customWidth="1"/>
    <col min="9948" max="9948" width="0" style="1" hidden="1" customWidth="1"/>
    <col min="9949" max="9949" width="17.7109375" style="1" customWidth="1"/>
    <col min="9950" max="9950" width="3.42578125" style="1" customWidth="1"/>
    <col min="9951" max="9951" width="0" style="1" hidden="1" customWidth="1"/>
    <col min="9952" max="9952" width="23.7109375" style="1" customWidth="1"/>
    <col min="9953" max="9953" width="10" style="1" customWidth="1"/>
    <col min="9954" max="9954" width="0" style="1" hidden="1" customWidth="1"/>
    <col min="9955" max="9956" width="14.7109375" style="1" customWidth="1"/>
    <col min="9957" max="9957" width="12.85546875" style="1" customWidth="1"/>
    <col min="9958" max="9958" width="3.28515625" style="1" customWidth="1"/>
    <col min="9959" max="9959" width="30.28515625" style="1" customWidth="1"/>
    <col min="9960" max="9960" width="5" style="1" customWidth="1"/>
    <col min="9961" max="9961" width="0" style="1" hidden="1" customWidth="1"/>
    <col min="9962" max="9962" width="14.28515625" style="1" customWidth="1"/>
    <col min="9963" max="9963" width="5.7109375" style="1" customWidth="1"/>
    <col min="9964" max="9964" width="0" style="1" hidden="1" customWidth="1"/>
    <col min="9965" max="9965" width="17.28515625" style="1" customWidth="1"/>
    <col min="9966" max="9966" width="12.7109375" style="1" customWidth="1"/>
    <col min="9967" max="9967" width="0" style="1" hidden="1" customWidth="1"/>
    <col min="9968" max="9968" width="5.28515625" style="1" customWidth="1"/>
    <col min="9969" max="9969" width="0" style="1" hidden="1" customWidth="1"/>
    <col min="9970" max="9970" width="17" style="1" customWidth="1"/>
    <col min="9971" max="9971" width="6.28515625" style="1" customWidth="1"/>
    <col min="9972" max="9972" width="0" style="1" hidden="1" customWidth="1"/>
    <col min="9973" max="9973" width="14.28515625" style="1" customWidth="1"/>
    <col min="9974" max="9974" width="7.5703125" style="1" customWidth="1"/>
    <col min="9975" max="9975" width="0" style="1" hidden="1" customWidth="1"/>
    <col min="9976" max="9977" width="14.28515625" style="1" customWidth="1"/>
    <col min="9978" max="9978" width="20.85546875" style="1" customWidth="1"/>
    <col min="9979" max="9979" width="14.42578125" style="1" customWidth="1"/>
    <col min="9980" max="9980" width="15" style="1" customWidth="1"/>
    <col min="9981" max="9981" width="2.7109375" style="1" customWidth="1"/>
    <col min="9982" max="9982" width="11.7109375" style="1" customWidth="1"/>
    <col min="9983" max="9983" width="11.5703125" style="1" customWidth="1"/>
    <col min="9984" max="9984" width="2.28515625" style="1" customWidth="1"/>
    <col min="9985" max="9985" width="41" style="1" customWidth="1"/>
    <col min="9986" max="9986" width="14.28515625" style="1" customWidth="1"/>
    <col min="9987" max="9988" width="11.5703125" style="1" customWidth="1"/>
    <col min="9989" max="9989" width="21.85546875" style="1" customWidth="1"/>
    <col min="9990" max="10181" width="11.42578125" style="1"/>
    <col min="10182" max="10182" width="21.85546875" style="1" customWidth="1"/>
    <col min="10183" max="10183" width="13.85546875" style="1" customWidth="1"/>
    <col min="10184" max="10184" width="38.7109375" style="1" customWidth="1"/>
    <col min="10185" max="10185" width="3" style="1" bestFit="1" customWidth="1"/>
    <col min="10186" max="10186" width="32.28515625" style="1" customWidth="1"/>
    <col min="10187" max="10187" width="46.28515625" style="1" customWidth="1"/>
    <col min="10188" max="10188" width="19" style="1" customWidth="1"/>
    <col min="10189" max="10189" width="0" style="1" hidden="1" customWidth="1"/>
    <col min="10190" max="10190" width="17.7109375" style="1" customWidth="1"/>
    <col min="10191" max="10191" width="0" style="1" hidden="1" customWidth="1"/>
    <col min="10192" max="10192" width="22.28515625" style="1" customWidth="1"/>
    <col min="10193" max="10193" width="5.28515625" style="1" customWidth="1"/>
    <col min="10194" max="10194" width="36.28515625" style="1" customWidth="1"/>
    <col min="10195" max="10195" width="5.7109375" style="1" customWidth="1"/>
    <col min="10196" max="10196" width="0" style="1" hidden="1" customWidth="1"/>
    <col min="10197" max="10197" width="20.7109375" style="1" customWidth="1"/>
    <col min="10198" max="10198" width="4.85546875" style="1" customWidth="1"/>
    <col min="10199" max="10199" width="0" style="1" hidden="1" customWidth="1"/>
    <col min="10200" max="10200" width="24.7109375" style="1" customWidth="1"/>
    <col min="10201" max="10201" width="12.28515625" style="1" customWidth="1"/>
    <col min="10202" max="10202" width="0" style="1" hidden="1" customWidth="1"/>
    <col min="10203" max="10203" width="3.42578125" style="1" customWidth="1"/>
    <col min="10204" max="10204" width="0" style="1" hidden="1" customWidth="1"/>
    <col min="10205" max="10205" width="17.7109375" style="1" customWidth="1"/>
    <col min="10206" max="10206" width="3.42578125" style="1" customWidth="1"/>
    <col min="10207" max="10207" width="0" style="1" hidden="1" customWidth="1"/>
    <col min="10208" max="10208" width="23.7109375" style="1" customWidth="1"/>
    <col min="10209" max="10209" width="10" style="1" customWidth="1"/>
    <col min="10210" max="10210" width="0" style="1" hidden="1" customWidth="1"/>
    <col min="10211" max="10212" width="14.7109375" style="1" customWidth="1"/>
    <col min="10213" max="10213" width="12.85546875" style="1" customWidth="1"/>
    <col min="10214" max="10214" width="3.28515625" style="1" customWidth="1"/>
    <col min="10215" max="10215" width="30.28515625" style="1" customWidth="1"/>
    <col min="10216" max="10216" width="5" style="1" customWidth="1"/>
    <col min="10217" max="10217" width="0" style="1" hidden="1" customWidth="1"/>
    <col min="10218" max="10218" width="14.28515625" style="1" customWidth="1"/>
    <col min="10219" max="10219" width="5.7109375" style="1" customWidth="1"/>
    <col min="10220" max="10220" width="0" style="1" hidden="1" customWidth="1"/>
    <col min="10221" max="10221" width="17.28515625" style="1" customWidth="1"/>
    <col min="10222" max="10222" width="12.7109375" style="1" customWidth="1"/>
    <col min="10223" max="10223" width="0" style="1" hidden="1" customWidth="1"/>
    <col min="10224" max="10224" width="5.28515625" style="1" customWidth="1"/>
    <col min="10225" max="10225" width="0" style="1" hidden="1" customWidth="1"/>
    <col min="10226" max="10226" width="17" style="1" customWidth="1"/>
    <col min="10227" max="10227" width="6.28515625" style="1" customWidth="1"/>
    <col min="10228" max="10228" width="0" style="1" hidden="1" customWidth="1"/>
    <col min="10229" max="10229" width="14.28515625" style="1" customWidth="1"/>
    <col min="10230" max="10230" width="7.5703125" style="1" customWidth="1"/>
    <col min="10231" max="10231" width="0" style="1" hidden="1" customWidth="1"/>
    <col min="10232" max="10233" width="14.28515625" style="1" customWidth="1"/>
    <col min="10234" max="10234" width="20.85546875" style="1" customWidth="1"/>
    <col min="10235" max="10235" width="14.42578125" style="1" customWidth="1"/>
    <col min="10236" max="10236" width="15" style="1" customWidth="1"/>
    <col min="10237" max="10237" width="2.7109375" style="1" customWidth="1"/>
    <col min="10238" max="10238" width="11.7109375" style="1" customWidth="1"/>
    <col min="10239" max="10239" width="11.5703125" style="1" customWidth="1"/>
    <col min="10240" max="10240" width="2.28515625" style="1" customWidth="1"/>
    <col min="10241" max="10241" width="41" style="1" customWidth="1"/>
    <col min="10242" max="10242" width="14.28515625" style="1" customWidth="1"/>
    <col min="10243" max="10244" width="11.5703125" style="1" customWidth="1"/>
    <col min="10245" max="10245" width="21.85546875" style="1" customWidth="1"/>
    <col min="10246" max="10437" width="11.42578125" style="1"/>
    <col min="10438" max="10438" width="21.85546875" style="1" customWidth="1"/>
    <col min="10439" max="10439" width="13.85546875" style="1" customWidth="1"/>
    <col min="10440" max="10440" width="38.7109375" style="1" customWidth="1"/>
    <col min="10441" max="10441" width="3" style="1" bestFit="1" customWidth="1"/>
    <col min="10442" max="10442" width="32.28515625" style="1" customWidth="1"/>
    <col min="10443" max="10443" width="46.28515625" style="1" customWidth="1"/>
    <col min="10444" max="10444" width="19" style="1" customWidth="1"/>
    <col min="10445" max="10445" width="0" style="1" hidden="1" customWidth="1"/>
    <col min="10446" max="10446" width="17.7109375" style="1" customWidth="1"/>
    <col min="10447" max="10447" width="0" style="1" hidden="1" customWidth="1"/>
    <col min="10448" max="10448" width="22.28515625" style="1" customWidth="1"/>
    <col min="10449" max="10449" width="5.28515625" style="1" customWidth="1"/>
    <col min="10450" max="10450" width="36.28515625" style="1" customWidth="1"/>
    <col min="10451" max="10451" width="5.7109375" style="1" customWidth="1"/>
    <col min="10452" max="10452" width="0" style="1" hidden="1" customWidth="1"/>
    <col min="10453" max="10453" width="20.7109375" style="1" customWidth="1"/>
    <col min="10454" max="10454" width="4.85546875" style="1" customWidth="1"/>
    <col min="10455" max="10455" width="0" style="1" hidden="1" customWidth="1"/>
    <col min="10456" max="10456" width="24.7109375" style="1" customWidth="1"/>
    <col min="10457" max="10457" width="12.28515625" style="1" customWidth="1"/>
    <col min="10458" max="10458" width="0" style="1" hidden="1" customWidth="1"/>
    <col min="10459" max="10459" width="3.42578125" style="1" customWidth="1"/>
    <col min="10460" max="10460" width="0" style="1" hidden="1" customWidth="1"/>
    <col min="10461" max="10461" width="17.7109375" style="1" customWidth="1"/>
    <col min="10462" max="10462" width="3.42578125" style="1" customWidth="1"/>
    <col min="10463" max="10463" width="0" style="1" hidden="1" customWidth="1"/>
    <col min="10464" max="10464" width="23.7109375" style="1" customWidth="1"/>
    <col min="10465" max="10465" width="10" style="1" customWidth="1"/>
    <col min="10466" max="10466" width="0" style="1" hidden="1" customWidth="1"/>
    <col min="10467" max="10468" width="14.7109375" style="1" customWidth="1"/>
    <col min="10469" max="10469" width="12.85546875" style="1" customWidth="1"/>
    <col min="10470" max="10470" width="3.28515625" style="1" customWidth="1"/>
    <col min="10471" max="10471" width="30.28515625" style="1" customWidth="1"/>
    <col min="10472" max="10472" width="5" style="1" customWidth="1"/>
    <col min="10473" max="10473" width="0" style="1" hidden="1" customWidth="1"/>
    <col min="10474" max="10474" width="14.28515625" style="1" customWidth="1"/>
    <col min="10475" max="10475" width="5.7109375" style="1" customWidth="1"/>
    <col min="10476" max="10476" width="0" style="1" hidden="1" customWidth="1"/>
    <col min="10477" max="10477" width="17.28515625" style="1" customWidth="1"/>
    <col min="10478" max="10478" width="12.7109375" style="1" customWidth="1"/>
    <col min="10479" max="10479" width="0" style="1" hidden="1" customWidth="1"/>
    <col min="10480" max="10480" width="5.28515625" style="1" customWidth="1"/>
    <col min="10481" max="10481" width="0" style="1" hidden="1" customWidth="1"/>
    <col min="10482" max="10482" width="17" style="1" customWidth="1"/>
    <col min="10483" max="10483" width="6.28515625" style="1" customWidth="1"/>
    <col min="10484" max="10484" width="0" style="1" hidden="1" customWidth="1"/>
    <col min="10485" max="10485" width="14.28515625" style="1" customWidth="1"/>
    <col min="10486" max="10486" width="7.5703125" style="1" customWidth="1"/>
    <col min="10487" max="10487" width="0" style="1" hidden="1" customWidth="1"/>
    <col min="10488" max="10489" width="14.28515625" style="1" customWidth="1"/>
    <col min="10490" max="10490" width="20.85546875" style="1" customWidth="1"/>
    <col min="10491" max="10491" width="14.42578125" style="1" customWidth="1"/>
    <col min="10492" max="10492" width="15" style="1" customWidth="1"/>
    <col min="10493" max="10493" width="2.7109375" style="1" customWidth="1"/>
    <col min="10494" max="10494" width="11.7109375" style="1" customWidth="1"/>
    <col min="10495" max="10495" width="11.5703125" style="1" customWidth="1"/>
    <col min="10496" max="10496" width="2.28515625" style="1" customWidth="1"/>
    <col min="10497" max="10497" width="41" style="1" customWidth="1"/>
    <col min="10498" max="10498" width="14.28515625" style="1" customWidth="1"/>
    <col min="10499" max="10500" width="11.5703125" style="1" customWidth="1"/>
    <col min="10501" max="10501" width="21.85546875" style="1" customWidth="1"/>
    <col min="10502" max="10693" width="11.42578125" style="1"/>
    <col min="10694" max="10694" width="21.85546875" style="1" customWidth="1"/>
    <col min="10695" max="10695" width="13.85546875" style="1" customWidth="1"/>
    <col min="10696" max="10696" width="38.7109375" style="1" customWidth="1"/>
    <col min="10697" max="10697" width="3" style="1" bestFit="1" customWidth="1"/>
    <col min="10698" max="10698" width="32.28515625" style="1" customWidth="1"/>
    <col min="10699" max="10699" width="46.28515625" style="1" customWidth="1"/>
    <col min="10700" max="10700" width="19" style="1" customWidth="1"/>
    <col min="10701" max="10701" width="0" style="1" hidden="1" customWidth="1"/>
    <col min="10702" max="10702" width="17.7109375" style="1" customWidth="1"/>
    <col min="10703" max="10703" width="0" style="1" hidden="1" customWidth="1"/>
    <col min="10704" max="10704" width="22.28515625" style="1" customWidth="1"/>
    <col min="10705" max="10705" width="5.28515625" style="1" customWidth="1"/>
    <col min="10706" max="10706" width="36.28515625" style="1" customWidth="1"/>
    <col min="10707" max="10707" width="5.7109375" style="1" customWidth="1"/>
    <col min="10708" max="10708" width="0" style="1" hidden="1" customWidth="1"/>
    <col min="10709" max="10709" width="20.7109375" style="1" customWidth="1"/>
    <col min="10710" max="10710" width="4.85546875" style="1" customWidth="1"/>
    <col min="10711" max="10711" width="0" style="1" hidden="1" customWidth="1"/>
    <col min="10712" max="10712" width="24.7109375" style="1" customWidth="1"/>
    <col min="10713" max="10713" width="12.28515625" style="1" customWidth="1"/>
    <col min="10714" max="10714" width="0" style="1" hidden="1" customWidth="1"/>
    <col min="10715" max="10715" width="3.42578125" style="1" customWidth="1"/>
    <col min="10716" max="10716" width="0" style="1" hidden="1" customWidth="1"/>
    <col min="10717" max="10717" width="17.7109375" style="1" customWidth="1"/>
    <col min="10718" max="10718" width="3.42578125" style="1" customWidth="1"/>
    <col min="10719" max="10719" width="0" style="1" hidden="1" customWidth="1"/>
    <col min="10720" max="10720" width="23.7109375" style="1" customWidth="1"/>
    <col min="10721" max="10721" width="10" style="1" customWidth="1"/>
    <col min="10722" max="10722" width="0" style="1" hidden="1" customWidth="1"/>
    <col min="10723" max="10724" width="14.7109375" style="1" customWidth="1"/>
    <col min="10725" max="10725" width="12.85546875" style="1" customWidth="1"/>
    <col min="10726" max="10726" width="3.28515625" style="1" customWidth="1"/>
    <col min="10727" max="10727" width="30.28515625" style="1" customWidth="1"/>
    <col min="10728" max="10728" width="5" style="1" customWidth="1"/>
    <col min="10729" max="10729" width="0" style="1" hidden="1" customWidth="1"/>
    <col min="10730" max="10730" width="14.28515625" style="1" customWidth="1"/>
    <col min="10731" max="10731" width="5.7109375" style="1" customWidth="1"/>
    <col min="10732" max="10732" width="0" style="1" hidden="1" customWidth="1"/>
    <col min="10733" max="10733" width="17.28515625" style="1" customWidth="1"/>
    <col min="10734" max="10734" width="12.7109375" style="1" customWidth="1"/>
    <col min="10735" max="10735" width="0" style="1" hidden="1" customWidth="1"/>
    <col min="10736" max="10736" width="5.28515625" style="1" customWidth="1"/>
    <col min="10737" max="10737" width="0" style="1" hidden="1" customWidth="1"/>
    <col min="10738" max="10738" width="17" style="1" customWidth="1"/>
    <col min="10739" max="10739" width="6.28515625" style="1" customWidth="1"/>
    <col min="10740" max="10740" width="0" style="1" hidden="1" customWidth="1"/>
    <col min="10741" max="10741" width="14.28515625" style="1" customWidth="1"/>
    <col min="10742" max="10742" width="7.5703125" style="1" customWidth="1"/>
    <col min="10743" max="10743" width="0" style="1" hidden="1" customWidth="1"/>
    <col min="10744" max="10745" width="14.28515625" style="1" customWidth="1"/>
    <col min="10746" max="10746" width="20.85546875" style="1" customWidth="1"/>
    <col min="10747" max="10747" width="14.42578125" style="1" customWidth="1"/>
    <col min="10748" max="10748" width="15" style="1" customWidth="1"/>
    <col min="10749" max="10749" width="2.7109375" style="1" customWidth="1"/>
    <col min="10750" max="10750" width="11.7109375" style="1" customWidth="1"/>
    <col min="10751" max="10751" width="11.5703125" style="1" customWidth="1"/>
    <col min="10752" max="10752" width="2.28515625" style="1" customWidth="1"/>
    <col min="10753" max="10753" width="41" style="1" customWidth="1"/>
    <col min="10754" max="10754" width="14.28515625" style="1" customWidth="1"/>
    <col min="10755" max="10756" width="11.5703125" style="1" customWidth="1"/>
    <col min="10757" max="10757" width="21.85546875" style="1" customWidth="1"/>
    <col min="10758" max="10949" width="11.42578125" style="1"/>
    <col min="10950" max="10950" width="21.85546875" style="1" customWidth="1"/>
    <col min="10951" max="10951" width="13.85546875" style="1" customWidth="1"/>
    <col min="10952" max="10952" width="38.7109375" style="1" customWidth="1"/>
    <col min="10953" max="10953" width="3" style="1" bestFit="1" customWidth="1"/>
    <col min="10954" max="10954" width="32.28515625" style="1" customWidth="1"/>
    <col min="10955" max="10955" width="46.28515625" style="1" customWidth="1"/>
    <col min="10956" max="10956" width="19" style="1" customWidth="1"/>
    <col min="10957" max="10957" width="0" style="1" hidden="1" customWidth="1"/>
    <col min="10958" max="10958" width="17.7109375" style="1" customWidth="1"/>
    <col min="10959" max="10959" width="0" style="1" hidden="1" customWidth="1"/>
    <col min="10960" max="10960" width="22.28515625" style="1" customWidth="1"/>
    <col min="10961" max="10961" width="5.28515625" style="1" customWidth="1"/>
    <col min="10962" max="10962" width="36.28515625" style="1" customWidth="1"/>
    <col min="10963" max="10963" width="5.7109375" style="1" customWidth="1"/>
    <col min="10964" max="10964" width="0" style="1" hidden="1" customWidth="1"/>
    <col min="10965" max="10965" width="20.7109375" style="1" customWidth="1"/>
    <col min="10966" max="10966" width="4.85546875" style="1" customWidth="1"/>
    <col min="10967" max="10967" width="0" style="1" hidden="1" customWidth="1"/>
    <col min="10968" max="10968" width="24.7109375" style="1" customWidth="1"/>
    <col min="10969" max="10969" width="12.28515625" style="1" customWidth="1"/>
    <col min="10970" max="10970" width="0" style="1" hidden="1" customWidth="1"/>
    <col min="10971" max="10971" width="3.42578125" style="1" customWidth="1"/>
    <col min="10972" max="10972" width="0" style="1" hidden="1" customWidth="1"/>
    <col min="10973" max="10973" width="17.7109375" style="1" customWidth="1"/>
    <col min="10974" max="10974" width="3.42578125" style="1" customWidth="1"/>
    <col min="10975" max="10975" width="0" style="1" hidden="1" customWidth="1"/>
    <col min="10976" max="10976" width="23.7109375" style="1" customWidth="1"/>
    <col min="10977" max="10977" width="10" style="1" customWidth="1"/>
    <col min="10978" max="10978" width="0" style="1" hidden="1" customWidth="1"/>
    <col min="10979" max="10980" width="14.7109375" style="1" customWidth="1"/>
    <col min="10981" max="10981" width="12.85546875" style="1" customWidth="1"/>
    <col min="10982" max="10982" width="3.28515625" style="1" customWidth="1"/>
    <col min="10983" max="10983" width="30.28515625" style="1" customWidth="1"/>
    <col min="10984" max="10984" width="5" style="1" customWidth="1"/>
    <col min="10985" max="10985" width="0" style="1" hidden="1" customWidth="1"/>
    <col min="10986" max="10986" width="14.28515625" style="1" customWidth="1"/>
    <col min="10987" max="10987" width="5.7109375" style="1" customWidth="1"/>
    <col min="10988" max="10988" width="0" style="1" hidden="1" customWidth="1"/>
    <col min="10989" max="10989" width="17.28515625" style="1" customWidth="1"/>
    <col min="10990" max="10990" width="12.7109375" style="1" customWidth="1"/>
    <col min="10991" max="10991" width="0" style="1" hidden="1" customWidth="1"/>
    <col min="10992" max="10992" width="5.28515625" style="1" customWidth="1"/>
    <col min="10993" max="10993" width="0" style="1" hidden="1" customWidth="1"/>
    <col min="10994" max="10994" width="17" style="1" customWidth="1"/>
    <col min="10995" max="10995" width="6.28515625" style="1" customWidth="1"/>
    <col min="10996" max="10996" width="0" style="1" hidden="1" customWidth="1"/>
    <col min="10997" max="10997" width="14.28515625" style="1" customWidth="1"/>
    <col min="10998" max="10998" width="7.5703125" style="1" customWidth="1"/>
    <col min="10999" max="10999" width="0" style="1" hidden="1" customWidth="1"/>
    <col min="11000" max="11001" width="14.28515625" style="1" customWidth="1"/>
    <col min="11002" max="11002" width="20.85546875" style="1" customWidth="1"/>
    <col min="11003" max="11003" width="14.42578125" style="1" customWidth="1"/>
    <col min="11004" max="11004" width="15" style="1" customWidth="1"/>
    <col min="11005" max="11005" width="2.7109375" style="1" customWidth="1"/>
    <col min="11006" max="11006" width="11.7109375" style="1" customWidth="1"/>
    <col min="11007" max="11007" width="11.5703125" style="1" customWidth="1"/>
    <col min="11008" max="11008" width="2.28515625" style="1" customWidth="1"/>
    <col min="11009" max="11009" width="41" style="1" customWidth="1"/>
    <col min="11010" max="11010" width="14.28515625" style="1" customWidth="1"/>
    <col min="11011" max="11012" width="11.5703125" style="1" customWidth="1"/>
    <col min="11013" max="11013" width="21.85546875" style="1" customWidth="1"/>
    <col min="11014" max="11205" width="11.42578125" style="1"/>
    <col min="11206" max="11206" width="21.85546875" style="1" customWidth="1"/>
    <col min="11207" max="11207" width="13.85546875" style="1" customWidth="1"/>
    <col min="11208" max="11208" width="38.7109375" style="1" customWidth="1"/>
    <col min="11209" max="11209" width="3" style="1" bestFit="1" customWidth="1"/>
    <col min="11210" max="11210" width="32.28515625" style="1" customWidth="1"/>
    <col min="11211" max="11211" width="46.28515625" style="1" customWidth="1"/>
    <col min="11212" max="11212" width="19" style="1" customWidth="1"/>
    <col min="11213" max="11213" width="0" style="1" hidden="1" customWidth="1"/>
    <col min="11214" max="11214" width="17.7109375" style="1" customWidth="1"/>
    <col min="11215" max="11215" width="0" style="1" hidden="1" customWidth="1"/>
    <col min="11216" max="11216" width="22.28515625" style="1" customWidth="1"/>
    <col min="11217" max="11217" width="5.28515625" style="1" customWidth="1"/>
    <col min="11218" max="11218" width="36.28515625" style="1" customWidth="1"/>
    <col min="11219" max="11219" width="5.7109375" style="1" customWidth="1"/>
    <col min="11220" max="11220" width="0" style="1" hidden="1" customWidth="1"/>
    <col min="11221" max="11221" width="20.7109375" style="1" customWidth="1"/>
    <col min="11222" max="11222" width="4.85546875" style="1" customWidth="1"/>
    <col min="11223" max="11223" width="0" style="1" hidden="1" customWidth="1"/>
    <col min="11224" max="11224" width="24.7109375" style="1" customWidth="1"/>
    <col min="11225" max="11225" width="12.28515625" style="1" customWidth="1"/>
    <col min="11226" max="11226" width="0" style="1" hidden="1" customWidth="1"/>
    <col min="11227" max="11227" width="3.42578125" style="1" customWidth="1"/>
    <col min="11228" max="11228" width="0" style="1" hidden="1" customWidth="1"/>
    <col min="11229" max="11229" width="17.7109375" style="1" customWidth="1"/>
    <col min="11230" max="11230" width="3.42578125" style="1" customWidth="1"/>
    <col min="11231" max="11231" width="0" style="1" hidden="1" customWidth="1"/>
    <col min="11232" max="11232" width="23.7109375" style="1" customWidth="1"/>
    <col min="11233" max="11233" width="10" style="1" customWidth="1"/>
    <col min="11234" max="11234" width="0" style="1" hidden="1" customWidth="1"/>
    <col min="11235" max="11236" width="14.7109375" style="1" customWidth="1"/>
    <col min="11237" max="11237" width="12.85546875" style="1" customWidth="1"/>
    <col min="11238" max="11238" width="3.28515625" style="1" customWidth="1"/>
    <col min="11239" max="11239" width="30.28515625" style="1" customWidth="1"/>
    <col min="11240" max="11240" width="5" style="1" customWidth="1"/>
    <col min="11241" max="11241" width="0" style="1" hidden="1" customWidth="1"/>
    <col min="11242" max="11242" width="14.28515625" style="1" customWidth="1"/>
    <col min="11243" max="11243" width="5.7109375" style="1" customWidth="1"/>
    <col min="11244" max="11244" width="0" style="1" hidden="1" customWidth="1"/>
    <col min="11245" max="11245" width="17.28515625" style="1" customWidth="1"/>
    <col min="11246" max="11246" width="12.7109375" style="1" customWidth="1"/>
    <col min="11247" max="11247" width="0" style="1" hidden="1" customWidth="1"/>
    <col min="11248" max="11248" width="5.28515625" style="1" customWidth="1"/>
    <col min="11249" max="11249" width="0" style="1" hidden="1" customWidth="1"/>
    <col min="11250" max="11250" width="17" style="1" customWidth="1"/>
    <col min="11251" max="11251" width="6.28515625" style="1" customWidth="1"/>
    <col min="11252" max="11252" width="0" style="1" hidden="1" customWidth="1"/>
    <col min="11253" max="11253" width="14.28515625" style="1" customWidth="1"/>
    <col min="11254" max="11254" width="7.5703125" style="1" customWidth="1"/>
    <col min="11255" max="11255" width="0" style="1" hidden="1" customWidth="1"/>
    <col min="11256" max="11257" width="14.28515625" style="1" customWidth="1"/>
    <col min="11258" max="11258" width="20.85546875" style="1" customWidth="1"/>
    <col min="11259" max="11259" width="14.42578125" style="1" customWidth="1"/>
    <col min="11260" max="11260" width="15" style="1" customWidth="1"/>
    <col min="11261" max="11261" width="2.7109375" style="1" customWidth="1"/>
    <col min="11262" max="11262" width="11.7109375" style="1" customWidth="1"/>
    <col min="11263" max="11263" width="11.5703125" style="1" customWidth="1"/>
    <col min="11264" max="11264" width="2.28515625" style="1" customWidth="1"/>
    <col min="11265" max="11265" width="41" style="1" customWidth="1"/>
    <col min="11266" max="11266" width="14.28515625" style="1" customWidth="1"/>
    <col min="11267" max="11268" width="11.5703125" style="1" customWidth="1"/>
    <col min="11269" max="11269" width="21.85546875" style="1" customWidth="1"/>
    <col min="11270" max="11461" width="11.42578125" style="1"/>
    <col min="11462" max="11462" width="21.85546875" style="1" customWidth="1"/>
    <col min="11463" max="11463" width="13.85546875" style="1" customWidth="1"/>
    <col min="11464" max="11464" width="38.7109375" style="1" customWidth="1"/>
    <col min="11465" max="11465" width="3" style="1" bestFit="1" customWidth="1"/>
    <col min="11466" max="11466" width="32.28515625" style="1" customWidth="1"/>
    <col min="11467" max="11467" width="46.28515625" style="1" customWidth="1"/>
    <col min="11468" max="11468" width="19" style="1" customWidth="1"/>
    <col min="11469" max="11469" width="0" style="1" hidden="1" customWidth="1"/>
    <col min="11470" max="11470" width="17.7109375" style="1" customWidth="1"/>
    <col min="11471" max="11471" width="0" style="1" hidden="1" customWidth="1"/>
    <col min="11472" max="11472" width="22.28515625" style="1" customWidth="1"/>
    <col min="11473" max="11473" width="5.28515625" style="1" customWidth="1"/>
    <col min="11474" max="11474" width="36.28515625" style="1" customWidth="1"/>
    <col min="11475" max="11475" width="5.7109375" style="1" customWidth="1"/>
    <col min="11476" max="11476" width="0" style="1" hidden="1" customWidth="1"/>
    <col min="11477" max="11477" width="20.7109375" style="1" customWidth="1"/>
    <col min="11478" max="11478" width="4.85546875" style="1" customWidth="1"/>
    <col min="11479" max="11479" width="0" style="1" hidden="1" customWidth="1"/>
    <col min="11480" max="11480" width="24.7109375" style="1" customWidth="1"/>
    <col min="11481" max="11481" width="12.28515625" style="1" customWidth="1"/>
    <col min="11482" max="11482" width="0" style="1" hidden="1" customWidth="1"/>
    <col min="11483" max="11483" width="3.42578125" style="1" customWidth="1"/>
    <col min="11484" max="11484" width="0" style="1" hidden="1" customWidth="1"/>
    <col min="11485" max="11485" width="17.7109375" style="1" customWidth="1"/>
    <col min="11486" max="11486" width="3.42578125" style="1" customWidth="1"/>
    <col min="11487" max="11487" width="0" style="1" hidden="1" customWidth="1"/>
    <col min="11488" max="11488" width="23.7109375" style="1" customWidth="1"/>
    <col min="11489" max="11489" width="10" style="1" customWidth="1"/>
    <col min="11490" max="11490" width="0" style="1" hidden="1" customWidth="1"/>
    <col min="11491" max="11492" width="14.7109375" style="1" customWidth="1"/>
    <col min="11493" max="11493" width="12.85546875" style="1" customWidth="1"/>
    <col min="11494" max="11494" width="3.28515625" style="1" customWidth="1"/>
    <col min="11495" max="11495" width="30.28515625" style="1" customWidth="1"/>
    <col min="11496" max="11496" width="5" style="1" customWidth="1"/>
    <col min="11497" max="11497" width="0" style="1" hidden="1" customWidth="1"/>
    <col min="11498" max="11498" width="14.28515625" style="1" customWidth="1"/>
    <col min="11499" max="11499" width="5.7109375" style="1" customWidth="1"/>
    <col min="11500" max="11500" width="0" style="1" hidden="1" customWidth="1"/>
    <col min="11501" max="11501" width="17.28515625" style="1" customWidth="1"/>
    <col min="11502" max="11502" width="12.7109375" style="1" customWidth="1"/>
    <col min="11503" max="11503" width="0" style="1" hidden="1" customWidth="1"/>
    <col min="11504" max="11504" width="5.28515625" style="1" customWidth="1"/>
    <col min="11505" max="11505" width="0" style="1" hidden="1" customWidth="1"/>
    <col min="11506" max="11506" width="17" style="1" customWidth="1"/>
    <col min="11507" max="11507" width="6.28515625" style="1" customWidth="1"/>
    <col min="11508" max="11508" width="0" style="1" hidden="1" customWidth="1"/>
    <col min="11509" max="11509" width="14.28515625" style="1" customWidth="1"/>
    <col min="11510" max="11510" width="7.5703125" style="1" customWidth="1"/>
    <col min="11511" max="11511" width="0" style="1" hidden="1" customWidth="1"/>
    <col min="11512" max="11513" width="14.28515625" style="1" customWidth="1"/>
    <col min="11514" max="11514" width="20.85546875" style="1" customWidth="1"/>
    <col min="11515" max="11515" width="14.42578125" style="1" customWidth="1"/>
    <col min="11516" max="11516" width="15" style="1" customWidth="1"/>
    <col min="11517" max="11517" width="2.7109375" style="1" customWidth="1"/>
    <col min="11518" max="11518" width="11.7109375" style="1" customWidth="1"/>
    <col min="11519" max="11519" width="11.5703125" style="1" customWidth="1"/>
    <col min="11520" max="11520" width="2.28515625" style="1" customWidth="1"/>
    <col min="11521" max="11521" width="41" style="1" customWidth="1"/>
    <col min="11522" max="11522" width="14.28515625" style="1" customWidth="1"/>
    <col min="11523" max="11524" width="11.5703125" style="1" customWidth="1"/>
    <col min="11525" max="11525" width="21.85546875" style="1" customWidth="1"/>
    <col min="11526" max="11717" width="11.42578125" style="1"/>
    <col min="11718" max="11718" width="21.85546875" style="1" customWidth="1"/>
    <col min="11719" max="11719" width="13.85546875" style="1" customWidth="1"/>
    <col min="11720" max="11720" width="38.7109375" style="1" customWidth="1"/>
    <col min="11721" max="11721" width="3" style="1" bestFit="1" customWidth="1"/>
    <col min="11722" max="11722" width="32.28515625" style="1" customWidth="1"/>
    <col min="11723" max="11723" width="46.28515625" style="1" customWidth="1"/>
    <col min="11724" max="11724" width="19" style="1" customWidth="1"/>
    <col min="11725" max="11725" width="0" style="1" hidden="1" customWidth="1"/>
    <col min="11726" max="11726" width="17.7109375" style="1" customWidth="1"/>
    <col min="11727" max="11727" width="0" style="1" hidden="1" customWidth="1"/>
    <col min="11728" max="11728" width="22.28515625" style="1" customWidth="1"/>
    <col min="11729" max="11729" width="5.28515625" style="1" customWidth="1"/>
    <col min="11730" max="11730" width="36.28515625" style="1" customWidth="1"/>
    <col min="11731" max="11731" width="5.7109375" style="1" customWidth="1"/>
    <col min="11732" max="11732" width="0" style="1" hidden="1" customWidth="1"/>
    <col min="11733" max="11733" width="20.7109375" style="1" customWidth="1"/>
    <col min="11734" max="11734" width="4.85546875" style="1" customWidth="1"/>
    <col min="11735" max="11735" width="0" style="1" hidden="1" customWidth="1"/>
    <col min="11736" max="11736" width="24.7109375" style="1" customWidth="1"/>
    <col min="11737" max="11737" width="12.28515625" style="1" customWidth="1"/>
    <col min="11738" max="11738" width="0" style="1" hidden="1" customWidth="1"/>
    <col min="11739" max="11739" width="3.42578125" style="1" customWidth="1"/>
    <col min="11740" max="11740" width="0" style="1" hidden="1" customWidth="1"/>
    <col min="11741" max="11741" width="17.7109375" style="1" customWidth="1"/>
    <col min="11742" max="11742" width="3.42578125" style="1" customWidth="1"/>
    <col min="11743" max="11743" width="0" style="1" hidden="1" customWidth="1"/>
    <col min="11744" max="11744" width="23.7109375" style="1" customWidth="1"/>
    <col min="11745" max="11745" width="10" style="1" customWidth="1"/>
    <col min="11746" max="11746" width="0" style="1" hidden="1" customWidth="1"/>
    <col min="11747" max="11748" width="14.7109375" style="1" customWidth="1"/>
    <col min="11749" max="11749" width="12.85546875" style="1" customWidth="1"/>
    <col min="11750" max="11750" width="3.28515625" style="1" customWidth="1"/>
    <col min="11751" max="11751" width="30.28515625" style="1" customWidth="1"/>
    <col min="11752" max="11752" width="5" style="1" customWidth="1"/>
    <col min="11753" max="11753" width="0" style="1" hidden="1" customWidth="1"/>
    <col min="11754" max="11754" width="14.28515625" style="1" customWidth="1"/>
    <col min="11755" max="11755" width="5.7109375" style="1" customWidth="1"/>
    <col min="11756" max="11756" width="0" style="1" hidden="1" customWidth="1"/>
    <col min="11757" max="11757" width="17.28515625" style="1" customWidth="1"/>
    <col min="11758" max="11758" width="12.7109375" style="1" customWidth="1"/>
    <col min="11759" max="11759" width="0" style="1" hidden="1" customWidth="1"/>
    <col min="11760" max="11760" width="5.28515625" style="1" customWidth="1"/>
    <col min="11761" max="11761" width="0" style="1" hidden="1" customWidth="1"/>
    <col min="11762" max="11762" width="17" style="1" customWidth="1"/>
    <col min="11763" max="11763" width="6.28515625" style="1" customWidth="1"/>
    <col min="11764" max="11764" width="0" style="1" hidden="1" customWidth="1"/>
    <col min="11765" max="11765" width="14.28515625" style="1" customWidth="1"/>
    <col min="11766" max="11766" width="7.5703125" style="1" customWidth="1"/>
    <col min="11767" max="11767" width="0" style="1" hidden="1" customWidth="1"/>
    <col min="11768" max="11769" width="14.28515625" style="1" customWidth="1"/>
    <col min="11770" max="11770" width="20.85546875" style="1" customWidth="1"/>
    <col min="11771" max="11771" width="14.42578125" style="1" customWidth="1"/>
    <col min="11772" max="11772" width="15" style="1" customWidth="1"/>
    <col min="11773" max="11773" width="2.7109375" style="1" customWidth="1"/>
    <col min="11774" max="11774" width="11.7109375" style="1" customWidth="1"/>
    <col min="11775" max="11775" width="11.5703125" style="1" customWidth="1"/>
    <col min="11776" max="11776" width="2.28515625" style="1" customWidth="1"/>
    <col min="11777" max="11777" width="41" style="1" customWidth="1"/>
    <col min="11778" max="11778" width="14.28515625" style="1" customWidth="1"/>
    <col min="11779" max="11780" width="11.5703125" style="1" customWidth="1"/>
    <col min="11781" max="11781" width="21.85546875" style="1" customWidth="1"/>
    <col min="11782" max="11973" width="11.42578125" style="1"/>
    <col min="11974" max="11974" width="21.85546875" style="1" customWidth="1"/>
    <col min="11975" max="11975" width="13.85546875" style="1" customWidth="1"/>
    <col min="11976" max="11976" width="38.7109375" style="1" customWidth="1"/>
    <col min="11977" max="11977" width="3" style="1" bestFit="1" customWidth="1"/>
    <col min="11978" max="11978" width="32.28515625" style="1" customWidth="1"/>
    <col min="11979" max="11979" width="46.28515625" style="1" customWidth="1"/>
    <col min="11980" max="11980" width="19" style="1" customWidth="1"/>
    <col min="11981" max="11981" width="0" style="1" hidden="1" customWidth="1"/>
    <col min="11982" max="11982" width="17.7109375" style="1" customWidth="1"/>
    <col min="11983" max="11983" width="0" style="1" hidden="1" customWidth="1"/>
    <col min="11984" max="11984" width="22.28515625" style="1" customWidth="1"/>
    <col min="11985" max="11985" width="5.28515625" style="1" customWidth="1"/>
    <col min="11986" max="11986" width="36.28515625" style="1" customWidth="1"/>
    <col min="11987" max="11987" width="5.7109375" style="1" customWidth="1"/>
    <col min="11988" max="11988" width="0" style="1" hidden="1" customWidth="1"/>
    <col min="11989" max="11989" width="20.7109375" style="1" customWidth="1"/>
    <col min="11990" max="11990" width="4.85546875" style="1" customWidth="1"/>
    <col min="11991" max="11991" width="0" style="1" hidden="1" customWidth="1"/>
    <col min="11992" max="11992" width="24.7109375" style="1" customWidth="1"/>
    <col min="11993" max="11993" width="12.28515625" style="1" customWidth="1"/>
    <col min="11994" max="11994" width="0" style="1" hidden="1" customWidth="1"/>
    <col min="11995" max="11995" width="3.42578125" style="1" customWidth="1"/>
    <col min="11996" max="11996" width="0" style="1" hidden="1" customWidth="1"/>
    <col min="11997" max="11997" width="17.7109375" style="1" customWidth="1"/>
    <col min="11998" max="11998" width="3.42578125" style="1" customWidth="1"/>
    <col min="11999" max="11999" width="0" style="1" hidden="1" customWidth="1"/>
    <col min="12000" max="12000" width="23.7109375" style="1" customWidth="1"/>
    <col min="12001" max="12001" width="10" style="1" customWidth="1"/>
    <col min="12002" max="12002" width="0" style="1" hidden="1" customWidth="1"/>
    <col min="12003" max="12004" width="14.7109375" style="1" customWidth="1"/>
    <col min="12005" max="12005" width="12.85546875" style="1" customWidth="1"/>
    <col min="12006" max="12006" width="3.28515625" style="1" customWidth="1"/>
    <col min="12007" max="12007" width="30.28515625" style="1" customWidth="1"/>
    <col min="12008" max="12008" width="5" style="1" customWidth="1"/>
    <col min="12009" max="12009" width="0" style="1" hidden="1" customWidth="1"/>
    <col min="12010" max="12010" width="14.28515625" style="1" customWidth="1"/>
    <col min="12011" max="12011" width="5.7109375" style="1" customWidth="1"/>
    <col min="12012" max="12012" width="0" style="1" hidden="1" customWidth="1"/>
    <col min="12013" max="12013" width="17.28515625" style="1" customWidth="1"/>
    <col min="12014" max="12014" width="12.7109375" style="1" customWidth="1"/>
    <col min="12015" max="12015" width="0" style="1" hidden="1" customWidth="1"/>
    <col min="12016" max="12016" width="5.28515625" style="1" customWidth="1"/>
    <col min="12017" max="12017" width="0" style="1" hidden="1" customWidth="1"/>
    <col min="12018" max="12018" width="17" style="1" customWidth="1"/>
    <col min="12019" max="12019" width="6.28515625" style="1" customWidth="1"/>
    <col min="12020" max="12020" width="0" style="1" hidden="1" customWidth="1"/>
    <col min="12021" max="12021" width="14.28515625" style="1" customWidth="1"/>
    <col min="12022" max="12022" width="7.5703125" style="1" customWidth="1"/>
    <col min="12023" max="12023" width="0" style="1" hidden="1" customWidth="1"/>
    <col min="12024" max="12025" width="14.28515625" style="1" customWidth="1"/>
    <col min="12026" max="12026" width="20.85546875" style="1" customWidth="1"/>
    <col min="12027" max="12027" width="14.42578125" style="1" customWidth="1"/>
    <col min="12028" max="12028" width="15" style="1" customWidth="1"/>
    <col min="12029" max="12029" width="2.7109375" style="1" customWidth="1"/>
    <col min="12030" max="12030" width="11.7109375" style="1" customWidth="1"/>
    <col min="12031" max="12031" width="11.5703125" style="1" customWidth="1"/>
    <col min="12032" max="12032" width="2.28515625" style="1" customWidth="1"/>
    <col min="12033" max="12033" width="41" style="1" customWidth="1"/>
    <col min="12034" max="12034" width="14.28515625" style="1" customWidth="1"/>
    <col min="12035" max="12036" width="11.5703125" style="1" customWidth="1"/>
    <col min="12037" max="12037" width="21.85546875" style="1" customWidth="1"/>
    <col min="12038" max="12229" width="11.42578125" style="1"/>
    <col min="12230" max="12230" width="21.85546875" style="1" customWidth="1"/>
    <col min="12231" max="12231" width="13.85546875" style="1" customWidth="1"/>
    <col min="12232" max="12232" width="38.7109375" style="1" customWidth="1"/>
    <col min="12233" max="12233" width="3" style="1" bestFit="1" customWidth="1"/>
    <col min="12234" max="12234" width="32.28515625" style="1" customWidth="1"/>
    <col min="12235" max="12235" width="46.28515625" style="1" customWidth="1"/>
    <col min="12236" max="12236" width="19" style="1" customWidth="1"/>
    <col min="12237" max="12237" width="0" style="1" hidden="1" customWidth="1"/>
    <col min="12238" max="12238" width="17.7109375" style="1" customWidth="1"/>
    <col min="12239" max="12239" width="0" style="1" hidden="1" customWidth="1"/>
    <col min="12240" max="12240" width="22.28515625" style="1" customWidth="1"/>
    <col min="12241" max="12241" width="5.28515625" style="1" customWidth="1"/>
    <col min="12242" max="12242" width="36.28515625" style="1" customWidth="1"/>
    <col min="12243" max="12243" width="5.7109375" style="1" customWidth="1"/>
    <col min="12244" max="12244" width="0" style="1" hidden="1" customWidth="1"/>
    <col min="12245" max="12245" width="20.7109375" style="1" customWidth="1"/>
    <col min="12246" max="12246" width="4.85546875" style="1" customWidth="1"/>
    <col min="12247" max="12247" width="0" style="1" hidden="1" customWidth="1"/>
    <col min="12248" max="12248" width="24.7109375" style="1" customWidth="1"/>
    <col min="12249" max="12249" width="12.28515625" style="1" customWidth="1"/>
    <col min="12250" max="12250" width="0" style="1" hidden="1" customWidth="1"/>
    <col min="12251" max="12251" width="3.42578125" style="1" customWidth="1"/>
    <col min="12252" max="12252" width="0" style="1" hidden="1" customWidth="1"/>
    <col min="12253" max="12253" width="17.7109375" style="1" customWidth="1"/>
    <col min="12254" max="12254" width="3.42578125" style="1" customWidth="1"/>
    <col min="12255" max="12255" width="0" style="1" hidden="1" customWidth="1"/>
    <col min="12256" max="12256" width="23.7109375" style="1" customWidth="1"/>
    <col min="12257" max="12257" width="10" style="1" customWidth="1"/>
    <col min="12258" max="12258" width="0" style="1" hidden="1" customWidth="1"/>
    <col min="12259" max="12260" width="14.7109375" style="1" customWidth="1"/>
    <col min="12261" max="12261" width="12.85546875" style="1" customWidth="1"/>
    <col min="12262" max="12262" width="3.28515625" style="1" customWidth="1"/>
    <col min="12263" max="12263" width="30.28515625" style="1" customWidth="1"/>
    <col min="12264" max="12264" width="5" style="1" customWidth="1"/>
    <col min="12265" max="12265" width="0" style="1" hidden="1" customWidth="1"/>
    <col min="12266" max="12266" width="14.28515625" style="1" customWidth="1"/>
    <col min="12267" max="12267" width="5.7109375" style="1" customWidth="1"/>
    <col min="12268" max="12268" width="0" style="1" hidden="1" customWidth="1"/>
    <col min="12269" max="12269" width="17.28515625" style="1" customWidth="1"/>
    <col min="12270" max="12270" width="12.7109375" style="1" customWidth="1"/>
    <col min="12271" max="12271" width="0" style="1" hidden="1" customWidth="1"/>
    <col min="12272" max="12272" width="5.28515625" style="1" customWidth="1"/>
    <col min="12273" max="12273" width="0" style="1" hidden="1" customWidth="1"/>
    <col min="12274" max="12274" width="17" style="1" customWidth="1"/>
    <col min="12275" max="12275" width="6.28515625" style="1" customWidth="1"/>
    <col min="12276" max="12276" width="0" style="1" hidden="1" customWidth="1"/>
    <col min="12277" max="12277" width="14.28515625" style="1" customWidth="1"/>
    <col min="12278" max="12278" width="7.5703125" style="1" customWidth="1"/>
    <col min="12279" max="12279" width="0" style="1" hidden="1" customWidth="1"/>
    <col min="12280" max="12281" width="14.28515625" style="1" customWidth="1"/>
    <col min="12282" max="12282" width="20.85546875" style="1" customWidth="1"/>
    <col min="12283" max="12283" width="14.42578125" style="1" customWidth="1"/>
    <col min="12284" max="12284" width="15" style="1" customWidth="1"/>
    <col min="12285" max="12285" width="2.7109375" style="1" customWidth="1"/>
    <col min="12286" max="12286" width="11.7109375" style="1" customWidth="1"/>
    <col min="12287" max="12287" width="11.5703125" style="1" customWidth="1"/>
    <col min="12288" max="12288" width="2.28515625" style="1" customWidth="1"/>
    <col min="12289" max="12289" width="41" style="1" customWidth="1"/>
    <col min="12290" max="12290" width="14.28515625" style="1" customWidth="1"/>
    <col min="12291" max="12292" width="11.5703125" style="1" customWidth="1"/>
    <col min="12293" max="12293" width="21.85546875" style="1" customWidth="1"/>
    <col min="12294" max="12485" width="11.42578125" style="1"/>
    <col min="12486" max="12486" width="21.85546875" style="1" customWidth="1"/>
    <col min="12487" max="12487" width="13.85546875" style="1" customWidth="1"/>
    <col min="12488" max="12488" width="38.7109375" style="1" customWidth="1"/>
    <col min="12489" max="12489" width="3" style="1" bestFit="1" customWidth="1"/>
    <col min="12490" max="12490" width="32.28515625" style="1" customWidth="1"/>
    <col min="12491" max="12491" width="46.28515625" style="1" customWidth="1"/>
    <col min="12492" max="12492" width="19" style="1" customWidth="1"/>
    <col min="12493" max="12493" width="0" style="1" hidden="1" customWidth="1"/>
    <col min="12494" max="12494" width="17.7109375" style="1" customWidth="1"/>
    <col min="12495" max="12495" width="0" style="1" hidden="1" customWidth="1"/>
    <col min="12496" max="12496" width="22.28515625" style="1" customWidth="1"/>
    <col min="12497" max="12497" width="5.28515625" style="1" customWidth="1"/>
    <col min="12498" max="12498" width="36.28515625" style="1" customWidth="1"/>
    <col min="12499" max="12499" width="5.7109375" style="1" customWidth="1"/>
    <col min="12500" max="12500" width="0" style="1" hidden="1" customWidth="1"/>
    <col min="12501" max="12501" width="20.7109375" style="1" customWidth="1"/>
    <col min="12502" max="12502" width="4.85546875" style="1" customWidth="1"/>
    <col min="12503" max="12503" width="0" style="1" hidden="1" customWidth="1"/>
    <col min="12504" max="12504" width="24.7109375" style="1" customWidth="1"/>
    <col min="12505" max="12505" width="12.28515625" style="1" customWidth="1"/>
    <col min="12506" max="12506" width="0" style="1" hidden="1" customWidth="1"/>
    <col min="12507" max="12507" width="3.42578125" style="1" customWidth="1"/>
    <col min="12508" max="12508" width="0" style="1" hidden="1" customWidth="1"/>
    <col min="12509" max="12509" width="17.7109375" style="1" customWidth="1"/>
    <col min="12510" max="12510" width="3.42578125" style="1" customWidth="1"/>
    <col min="12511" max="12511" width="0" style="1" hidden="1" customWidth="1"/>
    <col min="12512" max="12512" width="23.7109375" style="1" customWidth="1"/>
    <col min="12513" max="12513" width="10" style="1" customWidth="1"/>
    <col min="12514" max="12514" width="0" style="1" hidden="1" customWidth="1"/>
    <col min="12515" max="12516" width="14.7109375" style="1" customWidth="1"/>
    <col min="12517" max="12517" width="12.85546875" style="1" customWidth="1"/>
    <col min="12518" max="12518" width="3.28515625" style="1" customWidth="1"/>
    <col min="12519" max="12519" width="30.28515625" style="1" customWidth="1"/>
    <col min="12520" max="12520" width="5" style="1" customWidth="1"/>
    <col min="12521" max="12521" width="0" style="1" hidden="1" customWidth="1"/>
    <col min="12522" max="12522" width="14.28515625" style="1" customWidth="1"/>
    <col min="12523" max="12523" width="5.7109375" style="1" customWidth="1"/>
    <col min="12524" max="12524" width="0" style="1" hidden="1" customWidth="1"/>
    <col min="12525" max="12525" width="17.28515625" style="1" customWidth="1"/>
    <col min="12526" max="12526" width="12.7109375" style="1" customWidth="1"/>
    <col min="12527" max="12527" width="0" style="1" hidden="1" customWidth="1"/>
    <col min="12528" max="12528" width="5.28515625" style="1" customWidth="1"/>
    <col min="12529" max="12529" width="0" style="1" hidden="1" customWidth="1"/>
    <col min="12530" max="12530" width="17" style="1" customWidth="1"/>
    <col min="12531" max="12531" width="6.28515625" style="1" customWidth="1"/>
    <col min="12532" max="12532" width="0" style="1" hidden="1" customWidth="1"/>
    <col min="12533" max="12533" width="14.28515625" style="1" customWidth="1"/>
    <col min="12534" max="12534" width="7.5703125" style="1" customWidth="1"/>
    <col min="12535" max="12535" width="0" style="1" hidden="1" customWidth="1"/>
    <col min="12536" max="12537" width="14.28515625" style="1" customWidth="1"/>
    <col min="12538" max="12538" width="20.85546875" style="1" customWidth="1"/>
    <col min="12539" max="12539" width="14.42578125" style="1" customWidth="1"/>
    <col min="12540" max="12540" width="15" style="1" customWidth="1"/>
    <col min="12541" max="12541" width="2.7109375" style="1" customWidth="1"/>
    <col min="12542" max="12542" width="11.7109375" style="1" customWidth="1"/>
    <col min="12543" max="12543" width="11.5703125" style="1" customWidth="1"/>
    <col min="12544" max="12544" width="2.28515625" style="1" customWidth="1"/>
    <col min="12545" max="12545" width="41" style="1" customWidth="1"/>
    <col min="12546" max="12546" width="14.28515625" style="1" customWidth="1"/>
    <col min="12547" max="12548" width="11.5703125" style="1" customWidth="1"/>
    <col min="12549" max="12549" width="21.85546875" style="1" customWidth="1"/>
    <col min="12550" max="12741" width="11.42578125" style="1"/>
    <col min="12742" max="12742" width="21.85546875" style="1" customWidth="1"/>
    <col min="12743" max="12743" width="13.85546875" style="1" customWidth="1"/>
    <col min="12744" max="12744" width="38.7109375" style="1" customWidth="1"/>
    <col min="12745" max="12745" width="3" style="1" bestFit="1" customWidth="1"/>
    <col min="12746" max="12746" width="32.28515625" style="1" customWidth="1"/>
    <col min="12747" max="12747" width="46.28515625" style="1" customWidth="1"/>
    <col min="12748" max="12748" width="19" style="1" customWidth="1"/>
    <col min="12749" max="12749" width="0" style="1" hidden="1" customWidth="1"/>
    <col min="12750" max="12750" width="17.7109375" style="1" customWidth="1"/>
    <col min="12751" max="12751" width="0" style="1" hidden="1" customWidth="1"/>
    <col min="12752" max="12752" width="22.28515625" style="1" customWidth="1"/>
    <col min="12753" max="12753" width="5.28515625" style="1" customWidth="1"/>
    <col min="12754" max="12754" width="36.28515625" style="1" customWidth="1"/>
    <col min="12755" max="12755" width="5.7109375" style="1" customWidth="1"/>
    <col min="12756" max="12756" width="0" style="1" hidden="1" customWidth="1"/>
    <col min="12757" max="12757" width="20.7109375" style="1" customWidth="1"/>
    <col min="12758" max="12758" width="4.85546875" style="1" customWidth="1"/>
    <col min="12759" max="12759" width="0" style="1" hidden="1" customWidth="1"/>
    <col min="12760" max="12760" width="24.7109375" style="1" customWidth="1"/>
    <col min="12761" max="12761" width="12.28515625" style="1" customWidth="1"/>
    <col min="12762" max="12762" width="0" style="1" hidden="1" customWidth="1"/>
    <col min="12763" max="12763" width="3.42578125" style="1" customWidth="1"/>
    <col min="12764" max="12764" width="0" style="1" hidden="1" customWidth="1"/>
    <col min="12765" max="12765" width="17.7109375" style="1" customWidth="1"/>
    <col min="12766" max="12766" width="3.42578125" style="1" customWidth="1"/>
    <col min="12767" max="12767" width="0" style="1" hidden="1" customWidth="1"/>
    <col min="12768" max="12768" width="23.7109375" style="1" customWidth="1"/>
    <col min="12769" max="12769" width="10" style="1" customWidth="1"/>
    <col min="12770" max="12770" width="0" style="1" hidden="1" customWidth="1"/>
    <col min="12771" max="12772" width="14.7109375" style="1" customWidth="1"/>
    <col min="12773" max="12773" width="12.85546875" style="1" customWidth="1"/>
    <col min="12774" max="12774" width="3.28515625" style="1" customWidth="1"/>
    <col min="12775" max="12775" width="30.28515625" style="1" customWidth="1"/>
    <col min="12776" max="12776" width="5" style="1" customWidth="1"/>
    <col min="12777" max="12777" width="0" style="1" hidden="1" customWidth="1"/>
    <col min="12778" max="12778" width="14.28515625" style="1" customWidth="1"/>
    <col min="12779" max="12779" width="5.7109375" style="1" customWidth="1"/>
    <col min="12780" max="12780" width="0" style="1" hidden="1" customWidth="1"/>
    <col min="12781" max="12781" width="17.28515625" style="1" customWidth="1"/>
    <col min="12782" max="12782" width="12.7109375" style="1" customWidth="1"/>
    <col min="12783" max="12783" width="0" style="1" hidden="1" customWidth="1"/>
    <col min="12784" max="12784" width="5.28515625" style="1" customWidth="1"/>
    <col min="12785" max="12785" width="0" style="1" hidden="1" customWidth="1"/>
    <col min="12786" max="12786" width="17" style="1" customWidth="1"/>
    <col min="12787" max="12787" width="6.28515625" style="1" customWidth="1"/>
    <col min="12788" max="12788" width="0" style="1" hidden="1" customWidth="1"/>
    <col min="12789" max="12789" width="14.28515625" style="1" customWidth="1"/>
    <col min="12790" max="12790" width="7.5703125" style="1" customWidth="1"/>
    <col min="12791" max="12791" width="0" style="1" hidden="1" customWidth="1"/>
    <col min="12792" max="12793" width="14.28515625" style="1" customWidth="1"/>
    <col min="12794" max="12794" width="20.85546875" style="1" customWidth="1"/>
    <col min="12795" max="12795" width="14.42578125" style="1" customWidth="1"/>
    <col min="12796" max="12796" width="15" style="1" customWidth="1"/>
    <col min="12797" max="12797" width="2.7109375" style="1" customWidth="1"/>
    <col min="12798" max="12798" width="11.7109375" style="1" customWidth="1"/>
    <col min="12799" max="12799" width="11.5703125" style="1" customWidth="1"/>
    <col min="12800" max="12800" width="2.28515625" style="1" customWidth="1"/>
    <col min="12801" max="12801" width="41" style="1" customWidth="1"/>
    <col min="12802" max="12802" width="14.28515625" style="1" customWidth="1"/>
    <col min="12803" max="12804" width="11.5703125" style="1" customWidth="1"/>
    <col min="12805" max="12805" width="21.85546875" style="1" customWidth="1"/>
    <col min="12806" max="12997" width="11.42578125" style="1"/>
    <col min="12998" max="12998" width="21.85546875" style="1" customWidth="1"/>
    <col min="12999" max="12999" width="13.85546875" style="1" customWidth="1"/>
    <col min="13000" max="13000" width="38.7109375" style="1" customWidth="1"/>
    <col min="13001" max="13001" width="3" style="1" bestFit="1" customWidth="1"/>
    <col min="13002" max="13002" width="32.28515625" style="1" customWidth="1"/>
    <col min="13003" max="13003" width="46.28515625" style="1" customWidth="1"/>
    <col min="13004" max="13004" width="19" style="1" customWidth="1"/>
    <col min="13005" max="13005" width="0" style="1" hidden="1" customWidth="1"/>
    <col min="13006" max="13006" width="17.7109375" style="1" customWidth="1"/>
    <col min="13007" max="13007" width="0" style="1" hidden="1" customWidth="1"/>
    <col min="13008" max="13008" width="22.28515625" style="1" customWidth="1"/>
    <col min="13009" max="13009" width="5.28515625" style="1" customWidth="1"/>
    <col min="13010" max="13010" width="36.28515625" style="1" customWidth="1"/>
    <col min="13011" max="13011" width="5.7109375" style="1" customWidth="1"/>
    <col min="13012" max="13012" width="0" style="1" hidden="1" customWidth="1"/>
    <col min="13013" max="13013" width="20.7109375" style="1" customWidth="1"/>
    <col min="13014" max="13014" width="4.85546875" style="1" customWidth="1"/>
    <col min="13015" max="13015" width="0" style="1" hidden="1" customWidth="1"/>
    <col min="13016" max="13016" width="24.7109375" style="1" customWidth="1"/>
    <col min="13017" max="13017" width="12.28515625" style="1" customWidth="1"/>
    <col min="13018" max="13018" width="0" style="1" hidden="1" customWidth="1"/>
    <col min="13019" max="13019" width="3.42578125" style="1" customWidth="1"/>
    <col min="13020" max="13020" width="0" style="1" hidden="1" customWidth="1"/>
    <col min="13021" max="13021" width="17.7109375" style="1" customWidth="1"/>
    <col min="13022" max="13022" width="3.42578125" style="1" customWidth="1"/>
    <col min="13023" max="13023" width="0" style="1" hidden="1" customWidth="1"/>
    <col min="13024" max="13024" width="23.7109375" style="1" customWidth="1"/>
    <col min="13025" max="13025" width="10" style="1" customWidth="1"/>
    <col min="13026" max="13026" width="0" style="1" hidden="1" customWidth="1"/>
    <col min="13027" max="13028" width="14.7109375" style="1" customWidth="1"/>
    <col min="13029" max="13029" width="12.85546875" style="1" customWidth="1"/>
    <col min="13030" max="13030" width="3.28515625" style="1" customWidth="1"/>
    <col min="13031" max="13031" width="30.28515625" style="1" customWidth="1"/>
    <col min="13032" max="13032" width="5" style="1" customWidth="1"/>
    <col min="13033" max="13033" width="0" style="1" hidden="1" customWidth="1"/>
    <col min="13034" max="13034" width="14.28515625" style="1" customWidth="1"/>
    <col min="13035" max="13035" width="5.7109375" style="1" customWidth="1"/>
    <col min="13036" max="13036" width="0" style="1" hidden="1" customWidth="1"/>
    <col min="13037" max="13037" width="17.28515625" style="1" customWidth="1"/>
    <col min="13038" max="13038" width="12.7109375" style="1" customWidth="1"/>
    <col min="13039" max="13039" width="0" style="1" hidden="1" customWidth="1"/>
    <col min="13040" max="13040" width="5.28515625" style="1" customWidth="1"/>
    <col min="13041" max="13041" width="0" style="1" hidden="1" customWidth="1"/>
    <col min="13042" max="13042" width="17" style="1" customWidth="1"/>
    <col min="13043" max="13043" width="6.28515625" style="1" customWidth="1"/>
    <col min="13044" max="13044" width="0" style="1" hidden="1" customWidth="1"/>
    <col min="13045" max="13045" width="14.28515625" style="1" customWidth="1"/>
    <col min="13046" max="13046" width="7.5703125" style="1" customWidth="1"/>
    <col min="13047" max="13047" width="0" style="1" hidden="1" customWidth="1"/>
    <col min="13048" max="13049" width="14.28515625" style="1" customWidth="1"/>
    <col min="13050" max="13050" width="20.85546875" style="1" customWidth="1"/>
    <col min="13051" max="13051" width="14.42578125" style="1" customWidth="1"/>
    <col min="13052" max="13052" width="15" style="1" customWidth="1"/>
    <col min="13053" max="13053" width="2.7109375" style="1" customWidth="1"/>
    <col min="13054" max="13054" width="11.7109375" style="1" customWidth="1"/>
    <col min="13055" max="13055" width="11.5703125" style="1" customWidth="1"/>
    <col min="13056" max="13056" width="2.28515625" style="1" customWidth="1"/>
    <col min="13057" max="13057" width="41" style="1" customWidth="1"/>
    <col min="13058" max="13058" width="14.28515625" style="1" customWidth="1"/>
    <col min="13059" max="13060" width="11.5703125" style="1" customWidth="1"/>
    <col min="13061" max="13061" width="21.85546875" style="1" customWidth="1"/>
    <col min="13062" max="13253" width="11.42578125" style="1"/>
    <col min="13254" max="13254" width="21.85546875" style="1" customWidth="1"/>
    <col min="13255" max="13255" width="13.85546875" style="1" customWidth="1"/>
    <col min="13256" max="13256" width="38.7109375" style="1" customWidth="1"/>
    <col min="13257" max="13257" width="3" style="1" bestFit="1" customWidth="1"/>
    <col min="13258" max="13258" width="32.28515625" style="1" customWidth="1"/>
    <col min="13259" max="13259" width="46.28515625" style="1" customWidth="1"/>
    <col min="13260" max="13260" width="19" style="1" customWidth="1"/>
    <col min="13261" max="13261" width="0" style="1" hidden="1" customWidth="1"/>
    <col min="13262" max="13262" width="17.7109375" style="1" customWidth="1"/>
    <col min="13263" max="13263" width="0" style="1" hidden="1" customWidth="1"/>
    <col min="13264" max="13264" width="22.28515625" style="1" customWidth="1"/>
    <col min="13265" max="13265" width="5.28515625" style="1" customWidth="1"/>
    <col min="13266" max="13266" width="36.28515625" style="1" customWidth="1"/>
    <col min="13267" max="13267" width="5.7109375" style="1" customWidth="1"/>
    <col min="13268" max="13268" width="0" style="1" hidden="1" customWidth="1"/>
    <col min="13269" max="13269" width="20.7109375" style="1" customWidth="1"/>
    <col min="13270" max="13270" width="4.85546875" style="1" customWidth="1"/>
    <col min="13271" max="13271" width="0" style="1" hidden="1" customWidth="1"/>
    <col min="13272" max="13272" width="24.7109375" style="1" customWidth="1"/>
    <col min="13273" max="13273" width="12.28515625" style="1" customWidth="1"/>
    <col min="13274" max="13274" width="0" style="1" hidden="1" customWidth="1"/>
    <col min="13275" max="13275" width="3.42578125" style="1" customWidth="1"/>
    <col min="13276" max="13276" width="0" style="1" hidden="1" customWidth="1"/>
    <col min="13277" max="13277" width="17.7109375" style="1" customWidth="1"/>
    <col min="13278" max="13278" width="3.42578125" style="1" customWidth="1"/>
    <col min="13279" max="13279" width="0" style="1" hidden="1" customWidth="1"/>
    <col min="13280" max="13280" width="23.7109375" style="1" customWidth="1"/>
    <col min="13281" max="13281" width="10" style="1" customWidth="1"/>
    <col min="13282" max="13282" width="0" style="1" hidden="1" customWidth="1"/>
    <col min="13283" max="13284" width="14.7109375" style="1" customWidth="1"/>
    <col min="13285" max="13285" width="12.85546875" style="1" customWidth="1"/>
    <col min="13286" max="13286" width="3.28515625" style="1" customWidth="1"/>
    <col min="13287" max="13287" width="30.28515625" style="1" customWidth="1"/>
    <col min="13288" max="13288" width="5" style="1" customWidth="1"/>
    <col min="13289" max="13289" width="0" style="1" hidden="1" customWidth="1"/>
    <col min="13290" max="13290" width="14.28515625" style="1" customWidth="1"/>
    <col min="13291" max="13291" width="5.7109375" style="1" customWidth="1"/>
    <col min="13292" max="13292" width="0" style="1" hidden="1" customWidth="1"/>
    <col min="13293" max="13293" width="17.28515625" style="1" customWidth="1"/>
    <col min="13294" max="13294" width="12.7109375" style="1" customWidth="1"/>
    <col min="13295" max="13295" width="0" style="1" hidden="1" customWidth="1"/>
    <col min="13296" max="13296" width="5.28515625" style="1" customWidth="1"/>
    <col min="13297" max="13297" width="0" style="1" hidden="1" customWidth="1"/>
    <col min="13298" max="13298" width="17" style="1" customWidth="1"/>
    <col min="13299" max="13299" width="6.28515625" style="1" customWidth="1"/>
    <col min="13300" max="13300" width="0" style="1" hidden="1" customWidth="1"/>
    <col min="13301" max="13301" width="14.28515625" style="1" customWidth="1"/>
    <col min="13302" max="13302" width="7.5703125" style="1" customWidth="1"/>
    <col min="13303" max="13303" width="0" style="1" hidden="1" customWidth="1"/>
    <col min="13304" max="13305" width="14.28515625" style="1" customWidth="1"/>
    <col min="13306" max="13306" width="20.85546875" style="1" customWidth="1"/>
    <col min="13307" max="13307" width="14.42578125" style="1" customWidth="1"/>
    <col min="13308" max="13308" width="15" style="1" customWidth="1"/>
    <col min="13309" max="13309" width="2.7109375" style="1" customWidth="1"/>
    <col min="13310" max="13310" width="11.7109375" style="1" customWidth="1"/>
    <col min="13311" max="13311" width="11.5703125" style="1" customWidth="1"/>
    <col min="13312" max="13312" width="2.28515625" style="1" customWidth="1"/>
    <col min="13313" max="13313" width="41" style="1" customWidth="1"/>
    <col min="13314" max="13314" width="14.28515625" style="1" customWidth="1"/>
    <col min="13315" max="13316" width="11.5703125" style="1" customWidth="1"/>
    <col min="13317" max="13317" width="21.85546875" style="1" customWidth="1"/>
    <col min="13318" max="13509" width="11.42578125" style="1"/>
    <col min="13510" max="13510" width="21.85546875" style="1" customWidth="1"/>
    <col min="13511" max="13511" width="13.85546875" style="1" customWidth="1"/>
    <col min="13512" max="13512" width="38.7109375" style="1" customWidth="1"/>
    <col min="13513" max="13513" width="3" style="1" bestFit="1" customWidth="1"/>
    <col min="13514" max="13514" width="32.28515625" style="1" customWidth="1"/>
    <col min="13515" max="13515" width="46.28515625" style="1" customWidth="1"/>
    <col min="13516" max="13516" width="19" style="1" customWidth="1"/>
    <col min="13517" max="13517" width="0" style="1" hidden="1" customWidth="1"/>
    <col min="13518" max="13518" width="17.7109375" style="1" customWidth="1"/>
    <col min="13519" max="13519" width="0" style="1" hidden="1" customWidth="1"/>
    <col min="13520" max="13520" width="22.28515625" style="1" customWidth="1"/>
    <col min="13521" max="13521" width="5.28515625" style="1" customWidth="1"/>
    <col min="13522" max="13522" width="36.28515625" style="1" customWidth="1"/>
    <col min="13523" max="13523" width="5.7109375" style="1" customWidth="1"/>
    <col min="13524" max="13524" width="0" style="1" hidden="1" customWidth="1"/>
    <col min="13525" max="13525" width="20.7109375" style="1" customWidth="1"/>
    <col min="13526" max="13526" width="4.85546875" style="1" customWidth="1"/>
    <col min="13527" max="13527" width="0" style="1" hidden="1" customWidth="1"/>
    <col min="13528" max="13528" width="24.7109375" style="1" customWidth="1"/>
    <col min="13529" max="13529" width="12.28515625" style="1" customWidth="1"/>
    <col min="13530" max="13530" width="0" style="1" hidden="1" customWidth="1"/>
    <col min="13531" max="13531" width="3.42578125" style="1" customWidth="1"/>
    <col min="13532" max="13532" width="0" style="1" hidden="1" customWidth="1"/>
    <col min="13533" max="13533" width="17.7109375" style="1" customWidth="1"/>
    <col min="13534" max="13534" width="3.42578125" style="1" customWidth="1"/>
    <col min="13535" max="13535" width="0" style="1" hidden="1" customWidth="1"/>
    <col min="13536" max="13536" width="23.7109375" style="1" customWidth="1"/>
    <col min="13537" max="13537" width="10" style="1" customWidth="1"/>
    <col min="13538" max="13538" width="0" style="1" hidden="1" customWidth="1"/>
    <col min="13539" max="13540" width="14.7109375" style="1" customWidth="1"/>
    <col min="13541" max="13541" width="12.85546875" style="1" customWidth="1"/>
    <col min="13542" max="13542" width="3.28515625" style="1" customWidth="1"/>
    <col min="13543" max="13543" width="30.28515625" style="1" customWidth="1"/>
    <col min="13544" max="13544" width="5" style="1" customWidth="1"/>
    <col min="13545" max="13545" width="0" style="1" hidden="1" customWidth="1"/>
    <col min="13546" max="13546" width="14.28515625" style="1" customWidth="1"/>
    <col min="13547" max="13547" width="5.7109375" style="1" customWidth="1"/>
    <col min="13548" max="13548" width="0" style="1" hidden="1" customWidth="1"/>
    <col min="13549" max="13549" width="17.28515625" style="1" customWidth="1"/>
    <col min="13550" max="13550" width="12.7109375" style="1" customWidth="1"/>
    <col min="13551" max="13551" width="0" style="1" hidden="1" customWidth="1"/>
    <col min="13552" max="13552" width="5.28515625" style="1" customWidth="1"/>
    <col min="13553" max="13553" width="0" style="1" hidden="1" customWidth="1"/>
    <col min="13554" max="13554" width="17" style="1" customWidth="1"/>
    <col min="13555" max="13555" width="6.28515625" style="1" customWidth="1"/>
    <col min="13556" max="13556" width="0" style="1" hidden="1" customWidth="1"/>
    <col min="13557" max="13557" width="14.28515625" style="1" customWidth="1"/>
    <col min="13558" max="13558" width="7.5703125" style="1" customWidth="1"/>
    <col min="13559" max="13559" width="0" style="1" hidden="1" customWidth="1"/>
    <col min="13560" max="13561" width="14.28515625" style="1" customWidth="1"/>
    <col min="13562" max="13562" width="20.85546875" style="1" customWidth="1"/>
    <col min="13563" max="13563" width="14.42578125" style="1" customWidth="1"/>
    <col min="13564" max="13564" width="15" style="1" customWidth="1"/>
    <col min="13565" max="13565" width="2.7109375" style="1" customWidth="1"/>
    <col min="13566" max="13566" width="11.7109375" style="1" customWidth="1"/>
    <col min="13567" max="13567" width="11.5703125" style="1" customWidth="1"/>
    <col min="13568" max="13568" width="2.28515625" style="1" customWidth="1"/>
    <col min="13569" max="13569" width="41" style="1" customWidth="1"/>
    <col min="13570" max="13570" width="14.28515625" style="1" customWidth="1"/>
    <col min="13571" max="13572" width="11.5703125" style="1" customWidth="1"/>
    <col min="13573" max="13573" width="21.85546875" style="1" customWidth="1"/>
    <col min="13574" max="13765" width="11.42578125" style="1"/>
    <col min="13766" max="13766" width="21.85546875" style="1" customWidth="1"/>
    <col min="13767" max="13767" width="13.85546875" style="1" customWidth="1"/>
    <col min="13768" max="13768" width="38.7109375" style="1" customWidth="1"/>
    <col min="13769" max="13769" width="3" style="1" bestFit="1" customWidth="1"/>
    <col min="13770" max="13770" width="32.28515625" style="1" customWidth="1"/>
    <col min="13771" max="13771" width="46.28515625" style="1" customWidth="1"/>
    <col min="13772" max="13772" width="19" style="1" customWidth="1"/>
    <col min="13773" max="13773" width="0" style="1" hidden="1" customWidth="1"/>
    <col min="13774" max="13774" width="17.7109375" style="1" customWidth="1"/>
    <col min="13775" max="13775" width="0" style="1" hidden="1" customWidth="1"/>
    <col min="13776" max="13776" width="22.28515625" style="1" customWidth="1"/>
    <col min="13777" max="13777" width="5.28515625" style="1" customWidth="1"/>
    <col min="13778" max="13778" width="36.28515625" style="1" customWidth="1"/>
    <col min="13779" max="13779" width="5.7109375" style="1" customWidth="1"/>
    <col min="13780" max="13780" width="0" style="1" hidden="1" customWidth="1"/>
    <col min="13781" max="13781" width="20.7109375" style="1" customWidth="1"/>
    <col min="13782" max="13782" width="4.85546875" style="1" customWidth="1"/>
    <col min="13783" max="13783" width="0" style="1" hidden="1" customWidth="1"/>
    <col min="13784" max="13784" width="24.7109375" style="1" customWidth="1"/>
    <col min="13785" max="13785" width="12.28515625" style="1" customWidth="1"/>
    <col min="13786" max="13786" width="0" style="1" hidden="1" customWidth="1"/>
    <col min="13787" max="13787" width="3.42578125" style="1" customWidth="1"/>
    <col min="13788" max="13788" width="0" style="1" hidden="1" customWidth="1"/>
    <col min="13789" max="13789" width="17.7109375" style="1" customWidth="1"/>
    <col min="13790" max="13790" width="3.42578125" style="1" customWidth="1"/>
    <col min="13791" max="13791" width="0" style="1" hidden="1" customWidth="1"/>
    <col min="13792" max="13792" width="23.7109375" style="1" customWidth="1"/>
    <col min="13793" max="13793" width="10" style="1" customWidth="1"/>
    <col min="13794" max="13794" width="0" style="1" hidden="1" customWidth="1"/>
    <col min="13795" max="13796" width="14.7109375" style="1" customWidth="1"/>
    <col min="13797" max="13797" width="12.85546875" style="1" customWidth="1"/>
    <col min="13798" max="13798" width="3.28515625" style="1" customWidth="1"/>
    <col min="13799" max="13799" width="30.28515625" style="1" customWidth="1"/>
    <col min="13800" max="13800" width="5" style="1" customWidth="1"/>
    <col min="13801" max="13801" width="0" style="1" hidden="1" customWidth="1"/>
    <col min="13802" max="13802" width="14.28515625" style="1" customWidth="1"/>
    <col min="13803" max="13803" width="5.7109375" style="1" customWidth="1"/>
    <col min="13804" max="13804" width="0" style="1" hidden="1" customWidth="1"/>
    <col min="13805" max="13805" width="17.28515625" style="1" customWidth="1"/>
    <col min="13806" max="13806" width="12.7109375" style="1" customWidth="1"/>
    <col min="13807" max="13807" width="0" style="1" hidden="1" customWidth="1"/>
    <col min="13808" max="13808" width="5.28515625" style="1" customWidth="1"/>
    <col min="13809" max="13809" width="0" style="1" hidden="1" customWidth="1"/>
    <col min="13810" max="13810" width="17" style="1" customWidth="1"/>
    <col min="13811" max="13811" width="6.28515625" style="1" customWidth="1"/>
    <col min="13812" max="13812" width="0" style="1" hidden="1" customWidth="1"/>
    <col min="13813" max="13813" width="14.28515625" style="1" customWidth="1"/>
    <col min="13814" max="13814" width="7.5703125" style="1" customWidth="1"/>
    <col min="13815" max="13815" width="0" style="1" hidden="1" customWidth="1"/>
    <col min="13816" max="13817" width="14.28515625" style="1" customWidth="1"/>
    <col min="13818" max="13818" width="20.85546875" style="1" customWidth="1"/>
    <col min="13819" max="13819" width="14.42578125" style="1" customWidth="1"/>
    <col min="13820" max="13820" width="15" style="1" customWidth="1"/>
    <col min="13821" max="13821" width="2.7109375" style="1" customWidth="1"/>
    <col min="13822" max="13822" width="11.7109375" style="1" customWidth="1"/>
    <col min="13823" max="13823" width="11.5703125" style="1" customWidth="1"/>
    <col min="13824" max="13824" width="2.28515625" style="1" customWidth="1"/>
    <col min="13825" max="13825" width="41" style="1" customWidth="1"/>
    <col min="13826" max="13826" width="14.28515625" style="1" customWidth="1"/>
    <col min="13827" max="13828" width="11.5703125" style="1" customWidth="1"/>
    <col min="13829" max="13829" width="21.85546875" style="1" customWidth="1"/>
    <col min="13830" max="14021" width="11.42578125" style="1"/>
    <col min="14022" max="14022" width="21.85546875" style="1" customWidth="1"/>
    <col min="14023" max="14023" width="13.85546875" style="1" customWidth="1"/>
    <col min="14024" max="14024" width="38.7109375" style="1" customWidth="1"/>
    <col min="14025" max="14025" width="3" style="1" bestFit="1" customWidth="1"/>
    <col min="14026" max="14026" width="32.28515625" style="1" customWidth="1"/>
    <col min="14027" max="14027" width="46.28515625" style="1" customWidth="1"/>
    <col min="14028" max="14028" width="19" style="1" customWidth="1"/>
    <col min="14029" max="14029" width="0" style="1" hidden="1" customWidth="1"/>
    <col min="14030" max="14030" width="17.7109375" style="1" customWidth="1"/>
    <col min="14031" max="14031" width="0" style="1" hidden="1" customWidth="1"/>
    <col min="14032" max="14032" width="22.28515625" style="1" customWidth="1"/>
    <col min="14033" max="14033" width="5.28515625" style="1" customWidth="1"/>
    <col min="14034" max="14034" width="36.28515625" style="1" customWidth="1"/>
    <col min="14035" max="14035" width="5.7109375" style="1" customWidth="1"/>
    <col min="14036" max="14036" width="0" style="1" hidden="1" customWidth="1"/>
    <col min="14037" max="14037" width="20.7109375" style="1" customWidth="1"/>
    <col min="14038" max="14038" width="4.85546875" style="1" customWidth="1"/>
    <col min="14039" max="14039" width="0" style="1" hidden="1" customWidth="1"/>
    <col min="14040" max="14040" width="24.7109375" style="1" customWidth="1"/>
    <col min="14041" max="14041" width="12.28515625" style="1" customWidth="1"/>
    <col min="14042" max="14042" width="0" style="1" hidden="1" customWidth="1"/>
    <col min="14043" max="14043" width="3.42578125" style="1" customWidth="1"/>
    <col min="14044" max="14044" width="0" style="1" hidden="1" customWidth="1"/>
    <col min="14045" max="14045" width="17.7109375" style="1" customWidth="1"/>
    <col min="14046" max="14046" width="3.42578125" style="1" customWidth="1"/>
    <col min="14047" max="14047" width="0" style="1" hidden="1" customWidth="1"/>
    <col min="14048" max="14048" width="23.7109375" style="1" customWidth="1"/>
    <col min="14049" max="14049" width="10" style="1" customWidth="1"/>
    <col min="14050" max="14050" width="0" style="1" hidden="1" customWidth="1"/>
    <col min="14051" max="14052" width="14.7109375" style="1" customWidth="1"/>
    <col min="14053" max="14053" width="12.85546875" style="1" customWidth="1"/>
    <col min="14054" max="14054" width="3.28515625" style="1" customWidth="1"/>
    <col min="14055" max="14055" width="30.28515625" style="1" customWidth="1"/>
    <col min="14056" max="14056" width="5" style="1" customWidth="1"/>
    <col min="14057" max="14057" width="0" style="1" hidden="1" customWidth="1"/>
    <col min="14058" max="14058" width="14.28515625" style="1" customWidth="1"/>
    <col min="14059" max="14059" width="5.7109375" style="1" customWidth="1"/>
    <col min="14060" max="14060" width="0" style="1" hidden="1" customWidth="1"/>
    <col min="14061" max="14061" width="17.28515625" style="1" customWidth="1"/>
    <col min="14062" max="14062" width="12.7109375" style="1" customWidth="1"/>
    <col min="14063" max="14063" width="0" style="1" hidden="1" customWidth="1"/>
    <col min="14064" max="14064" width="5.28515625" style="1" customWidth="1"/>
    <col min="14065" max="14065" width="0" style="1" hidden="1" customWidth="1"/>
    <col min="14066" max="14066" width="17" style="1" customWidth="1"/>
    <col min="14067" max="14067" width="6.28515625" style="1" customWidth="1"/>
    <col min="14068" max="14068" width="0" style="1" hidden="1" customWidth="1"/>
    <col min="14069" max="14069" width="14.28515625" style="1" customWidth="1"/>
    <col min="14070" max="14070" width="7.5703125" style="1" customWidth="1"/>
    <col min="14071" max="14071" width="0" style="1" hidden="1" customWidth="1"/>
    <col min="14072" max="14073" width="14.28515625" style="1" customWidth="1"/>
    <col min="14074" max="14074" width="20.85546875" style="1" customWidth="1"/>
    <col min="14075" max="14075" width="14.42578125" style="1" customWidth="1"/>
    <col min="14076" max="14076" width="15" style="1" customWidth="1"/>
    <col min="14077" max="14077" width="2.7109375" style="1" customWidth="1"/>
    <col min="14078" max="14078" width="11.7109375" style="1" customWidth="1"/>
    <col min="14079" max="14079" width="11.5703125" style="1" customWidth="1"/>
    <col min="14080" max="14080" width="2.28515625" style="1" customWidth="1"/>
    <col min="14081" max="14081" width="41" style="1" customWidth="1"/>
    <col min="14082" max="14082" width="14.28515625" style="1" customWidth="1"/>
    <col min="14083" max="14084" width="11.5703125" style="1" customWidth="1"/>
    <col min="14085" max="14085" width="21.85546875" style="1" customWidth="1"/>
    <col min="14086" max="14277" width="11.42578125" style="1"/>
    <col min="14278" max="14278" width="21.85546875" style="1" customWidth="1"/>
    <col min="14279" max="14279" width="13.85546875" style="1" customWidth="1"/>
    <col min="14280" max="14280" width="38.7109375" style="1" customWidth="1"/>
    <col min="14281" max="14281" width="3" style="1" bestFit="1" customWidth="1"/>
    <col min="14282" max="14282" width="32.28515625" style="1" customWidth="1"/>
    <col min="14283" max="14283" width="46.28515625" style="1" customWidth="1"/>
    <col min="14284" max="14284" width="19" style="1" customWidth="1"/>
    <col min="14285" max="14285" width="0" style="1" hidden="1" customWidth="1"/>
    <col min="14286" max="14286" width="17.7109375" style="1" customWidth="1"/>
    <col min="14287" max="14287" width="0" style="1" hidden="1" customWidth="1"/>
    <col min="14288" max="14288" width="22.28515625" style="1" customWidth="1"/>
    <col min="14289" max="14289" width="5.28515625" style="1" customWidth="1"/>
    <col min="14290" max="14290" width="36.28515625" style="1" customWidth="1"/>
    <col min="14291" max="14291" width="5.7109375" style="1" customWidth="1"/>
    <col min="14292" max="14292" width="0" style="1" hidden="1" customWidth="1"/>
    <col min="14293" max="14293" width="20.7109375" style="1" customWidth="1"/>
    <col min="14294" max="14294" width="4.85546875" style="1" customWidth="1"/>
    <col min="14295" max="14295" width="0" style="1" hidden="1" customWidth="1"/>
    <col min="14296" max="14296" width="24.7109375" style="1" customWidth="1"/>
    <col min="14297" max="14297" width="12.28515625" style="1" customWidth="1"/>
    <col min="14298" max="14298" width="0" style="1" hidden="1" customWidth="1"/>
    <col min="14299" max="14299" width="3.42578125" style="1" customWidth="1"/>
    <col min="14300" max="14300" width="0" style="1" hidden="1" customWidth="1"/>
    <col min="14301" max="14301" width="17.7109375" style="1" customWidth="1"/>
    <col min="14302" max="14302" width="3.42578125" style="1" customWidth="1"/>
    <col min="14303" max="14303" width="0" style="1" hidden="1" customWidth="1"/>
    <col min="14304" max="14304" width="23.7109375" style="1" customWidth="1"/>
    <col min="14305" max="14305" width="10" style="1" customWidth="1"/>
    <col min="14306" max="14306" width="0" style="1" hidden="1" customWidth="1"/>
    <col min="14307" max="14308" width="14.7109375" style="1" customWidth="1"/>
    <col min="14309" max="14309" width="12.85546875" style="1" customWidth="1"/>
    <col min="14310" max="14310" width="3.28515625" style="1" customWidth="1"/>
    <col min="14311" max="14311" width="30.28515625" style="1" customWidth="1"/>
    <col min="14312" max="14312" width="5" style="1" customWidth="1"/>
    <col min="14313" max="14313" width="0" style="1" hidden="1" customWidth="1"/>
    <col min="14314" max="14314" width="14.28515625" style="1" customWidth="1"/>
    <col min="14315" max="14315" width="5.7109375" style="1" customWidth="1"/>
    <col min="14316" max="14316" width="0" style="1" hidden="1" customWidth="1"/>
    <col min="14317" max="14317" width="17.28515625" style="1" customWidth="1"/>
    <col min="14318" max="14318" width="12.7109375" style="1" customWidth="1"/>
    <col min="14319" max="14319" width="0" style="1" hidden="1" customWidth="1"/>
    <col min="14320" max="14320" width="5.28515625" style="1" customWidth="1"/>
    <col min="14321" max="14321" width="0" style="1" hidden="1" customWidth="1"/>
    <col min="14322" max="14322" width="17" style="1" customWidth="1"/>
    <col min="14323" max="14323" width="6.28515625" style="1" customWidth="1"/>
    <col min="14324" max="14324" width="0" style="1" hidden="1" customWidth="1"/>
    <col min="14325" max="14325" width="14.28515625" style="1" customWidth="1"/>
    <col min="14326" max="14326" width="7.5703125" style="1" customWidth="1"/>
    <col min="14327" max="14327" width="0" style="1" hidden="1" customWidth="1"/>
    <col min="14328" max="14329" width="14.28515625" style="1" customWidth="1"/>
    <col min="14330" max="14330" width="20.85546875" style="1" customWidth="1"/>
    <col min="14331" max="14331" width="14.42578125" style="1" customWidth="1"/>
    <col min="14332" max="14332" width="15" style="1" customWidth="1"/>
    <col min="14333" max="14333" width="2.7109375" style="1" customWidth="1"/>
    <col min="14334" max="14334" width="11.7109375" style="1" customWidth="1"/>
    <col min="14335" max="14335" width="11.5703125" style="1" customWidth="1"/>
    <col min="14336" max="14336" width="2.28515625" style="1" customWidth="1"/>
    <col min="14337" max="14337" width="41" style="1" customWidth="1"/>
    <col min="14338" max="14338" width="14.28515625" style="1" customWidth="1"/>
    <col min="14339" max="14340" width="11.5703125" style="1" customWidth="1"/>
    <col min="14341" max="14341" width="21.85546875" style="1" customWidth="1"/>
    <col min="14342" max="14533" width="11.42578125" style="1"/>
    <col min="14534" max="14534" width="21.85546875" style="1" customWidth="1"/>
    <col min="14535" max="14535" width="13.85546875" style="1" customWidth="1"/>
    <col min="14536" max="14536" width="38.7109375" style="1" customWidth="1"/>
    <col min="14537" max="14537" width="3" style="1" bestFit="1" customWidth="1"/>
    <col min="14538" max="14538" width="32.28515625" style="1" customWidth="1"/>
    <col min="14539" max="14539" width="46.28515625" style="1" customWidth="1"/>
    <col min="14540" max="14540" width="19" style="1" customWidth="1"/>
    <col min="14541" max="14541" width="0" style="1" hidden="1" customWidth="1"/>
    <col min="14542" max="14542" width="17.7109375" style="1" customWidth="1"/>
    <col min="14543" max="14543" width="0" style="1" hidden="1" customWidth="1"/>
    <col min="14544" max="14544" width="22.28515625" style="1" customWidth="1"/>
    <col min="14545" max="14545" width="5.28515625" style="1" customWidth="1"/>
    <col min="14546" max="14546" width="36.28515625" style="1" customWidth="1"/>
    <col min="14547" max="14547" width="5.7109375" style="1" customWidth="1"/>
    <col min="14548" max="14548" width="0" style="1" hidden="1" customWidth="1"/>
    <col min="14549" max="14549" width="20.7109375" style="1" customWidth="1"/>
    <col min="14550" max="14550" width="4.85546875" style="1" customWidth="1"/>
    <col min="14551" max="14551" width="0" style="1" hidden="1" customWidth="1"/>
    <col min="14552" max="14552" width="24.7109375" style="1" customWidth="1"/>
    <col min="14553" max="14553" width="12.28515625" style="1" customWidth="1"/>
    <col min="14554" max="14554" width="0" style="1" hidden="1" customWidth="1"/>
    <col min="14555" max="14555" width="3.42578125" style="1" customWidth="1"/>
    <col min="14556" max="14556" width="0" style="1" hidden="1" customWidth="1"/>
    <col min="14557" max="14557" width="17.7109375" style="1" customWidth="1"/>
    <col min="14558" max="14558" width="3.42578125" style="1" customWidth="1"/>
    <col min="14559" max="14559" width="0" style="1" hidden="1" customWidth="1"/>
    <col min="14560" max="14560" width="23.7109375" style="1" customWidth="1"/>
    <col min="14561" max="14561" width="10" style="1" customWidth="1"/>
    <col min="14562" max="14562" width="0" style="1" hidden="1" customWidth="1"/>
    <col min="14563" max="14564" width="14.7109375" style="1" customWidth="1"/>
    <col min="14565" max="14565" width="12.85546875" style="1" customWidth="1"/>
    <col min="14566" max="14566" width="3.28515625" style="1" customWidth="1"/>
    <col min="14567" max="14567" width="30.28515625" style="1" customWidth="1"/>
    <col min="14568" max="14568" width="5" style="1" customWidth="1"/>
    <col min="14569" max="14569" width="0" style="1" hidden="1" customWidth="1"/>
    <col min="14570" max="14570" width="14.28515625" style="1" customWidth="1"/>
    <col min="14571" max="14571" width="5.7109375" style="1" customWidth="1"/>
    <col min="14572" max="14572" width="0" style="1" hidden="1" customWidth="1"/>
    <col min="14573" max="14573" width="17.28515625" style="1" customWidth="1"/>
    <col min="14574" max="14574" width="12.7109375" style="1" customWidth="1"/>
    <col min="14575" max="14575" width="0" style="1" hidden="1" customWidth="1"/>
    <col min="14576" max="14576" width="5.28515625" style="1" customWidth="1"/>
    <col min="14577" max="14577" width="0" style="1" hidden="1" customWidth="1"/>
    <col min="14578" max="14578" width="17" style="1" customWidth="1"/>
    <col min="14579" max="14579" width="6.28515625" style="1" customWidth="1"/>
    <col min="14580" max="14580" width="0" style="1" hidden="1" customWidth="1"/>
    <col min="14581" max="14581" width="14.28515625" style="1" customWidth="1"/>
    <col min="14582" max="14582" width="7.5703125" style="1" customWidth="1"/>
    <col min="14583" max="14583" width="0" style="1" hidden="1" customWidth="1"/>
    <col min="14584" max="14585" width="14.28515625" style="1" customWidth="1"/>
    <col min="14586" max="14586" width="20.85546875" style="1" customWidth="1"/>
    <col min="14587" max="14587" width="14.42578125" style="1" customWidth="1"/>
    <col min="14588" max="14588" width="15" style="1" customWidth="1"/>
    <col min="14589" max="14589" width="2.7109375" style="1" customWidth="1"/>
    <col min="14590" max="14590" width="11.7109375" style="1" customWidth="1"/>
    <col min="14591" max="14591" width="11.5703125" style="1" customWidth="1"/>
    <col min="14592" max="14592" width="2.28515625" style="1" customWidth="1"/>
    <col min="14593" max="14593" width="41" style="1" customWidth="1"/>
    <col min="14594" max="14594" width="14.28515625" style="1" customWidth="1"/>
    <col min="14595" max="14596" width="11.5703125" style="1" customWidth="1"/>
    <col min="14597" max="14597" width="21.85546875" style="1" customWidth="1"/>
    <col min="14598" max="14789" width="11.42578125" style="1"/>
    <col min="14790" max="14790" width="21.85546875" style="1" customWidth="1"/>
    <col min="14791" max="14791" width="13.85546875" style="1" customWidth="1"/>
    <col min="14792" max="14792" width="38.7109375" style="1" customWidth="1"/>
    <col min="14793" max="14793" width="3" style="1" bestFit="1" customWidth="1"/>
    <col min="14794" max="14794" width="32.28515625" style="1" customWidth="1"/>
    <col min="14795" max="14795" width="46.28515625" style="1" customWidth="1"/>
    <col min="14796" max="14796" width="19" style="1" customWidth="1"/>
    <col min="14797" max="14797" width="0" style="1" hidden="1" customWidth="1"/>
    <col min="14798" max="14798" width="17.7109375" style="1" customWidth="1"/>
    <col min="14799" max="14799" width="0" style="1" hidden="1" customWidth="1"/>
    <col min="14800" max="14800" width="22.28515625" style="1" customWidth="1"/>
    <col min="14801" max="14801" width="5.28515625" style="1" customWidth="1"/>
    <col min="14802" max="14802" width="36.28515625" style="1" customWidth="1"/>
    <col min="14803" max="14803" width="5.7109375" style="1" customWidth="1"/>
    <col min="14804" max="14804" width="0" style="1" hidden="1" customWidth="1"/>
    <col min="14805" max="14805" width="20.7109375" style="1" customWidth="1"/>
    <col min="14806" max="14806" width="4.85546875" style="1" customWidth="1"/>
    <col min="14807" max="14807" width="0" style="1" hidden="1" customWidth="1"/>
    <col min="14808" max="14808" width="24.7109375" style="1" customWidth="1"/>
    <col min="14809" max="14809" width="12.28515625" style="1" customWidth="1"/>
    <col min="14810" max="14810" width="0" style="1" hidden="1" customWidth="1"/>
    <col min="14811" max="14811" width="3.42578125" style="1" customWidth="1"/>
    <col min="14812" max="14812" width="0" style="1" hidden="1" customWidth="1"/>
    <col min="14813" max="14813" width="17.7109375" style="1" customWidth="1"/>
    <col min="14814" max="14814" width="3.42578125" style="1" customWidth="1"/>
    <col min="14815" max="14815" width="0" style="1" hidden="1" customWidth="1"/>
    <col min="14816" max="14816" width="23.7109375" style="1" customWidth="1"/>
    <col min="14817" max="14817" width="10" style="1" customWidth="1"/>
    <col min="14818" max="14818" width="0" style="1" hidden="1" customWidth="1"/>
    <col min="14819" max="14820" width="14.7109375" style="1" customWidth="1"/>
    <col min="14821" max="14821" width="12.85546875" style="1" customWidth="1"/>
    <col min="14822" max="14822" width="3.28515625" style="1" customWidth="1"/>
    <col min="14823" max="14823" width="30.28515625" style="1" customWidth="1"/>
    <col min="14824" max="14824" width="5" style="1" customWidth="1"/>
    <col min="14825" max="14825" width="0" style="1" hidden="1" customWidth="1"/>
    <col min="14826" max="14826" width="14.28515625" style="1" customWidth="1"/>
    <col min="14827" max="14827" width="5.7109375" style="1" customWidth="1"/>
    <col min="14828" max="14828" width="0" style="1" hidden="1" customWidth="1"/>
    <col min="14829" max="14829" width="17.28515625" style="1" customWidth="1"/>
    <col min="14830" max="14830" width="12.7109375" style="1" customWidth="1"/>
    <col min="14831" max="14831" width="0" style="1" hidden="1" customWidth="1"/>
    <col min="14832" max="14832" width="5.28515625" style="1" customWidth="1"/>
    <col min="14833" max="14833" width="0" style="1" hidden="1" customWidth="1"/>
    <col min="14834" max="14834" width="17" style="1" customWidth="1"/>
    <col min="14835" max="14835" width="6.28515625" style="1" customWidth="1"/>
    <col min="14836" max="14836" width="0" style="1" hidden="1" customWidth="1"/>
    <col min="14837" max="14837" width="14.28515625" style="1" customWidth="1"/>
    <col min="14838" max="14838" width="7.5703125" style="1" customWidth="1"/>
    <col min="14839" max="14839" width="0" style="1" hidden="1" customWidth="1"/>
    <col min="14840" max="14841" width="14.28515625" style="1" customWidth="1"/>
    <col min="14842" max="14842" width="20.85546875" style="1" customWidth="1"/>
    <col min="14843" max="14843" width="14.42578125" style="1" customWidth="1"/>
    <col min="14844" max="14844" width="15" style="1" customWidth="1"/>
    <col min="14845" max="14845" width="2.7109375" style="1" customWidth="1"/>
    <col min="14846" max="14846" width="11.7109375" style="1" customWidth="1"/>
    <col min="14847" max="14847" width="11.5703125" style="1" customWidth="1"/>
    <col min="14848" max="14848" width="2.28515625" style="1" customWidth="1"/>
    <col min="14849" max="14849" width="41" style="1" customWidth="1"/>
    <col min="14850" max="14850" width="14.28515625" style="1" customWidth="1"/>
    <col min="14851" max="14852" width="11.5703125" style="1" customWidth="1"/>
    <col min="14853" max="14853" width="21.85546875" style="1" customWidth="1"/>
    <col min="14854" max="15045" width="11.42578125" style="1"/>
    <col min="15046" max="15046" width="21.85546875" style="1" customWidth="1"/>
    <col min="15047" max="15047" width="13.85546875" style="1" customWidth="1"/>
    <col min="15048" max="15048" width="38.7109375" style="1" customWidth="1"/>
    <col min="15049" max="15049" width="3" style="1" bestFit="1" customWidth="1"/>
    <col min="15050" max="15050" width="32.28515625" style="1" customWidth="1"/>
    <col min="15051" max="15051" width="46.28515625" style="1" customWidth="1"/>
    <col min="15052" max="15052" width="19" style="1" customWidth="1"/>
    <col min="15053" max="15053" width="0" style="1" hidden="1" customWidth="1"/>
    <col min="15054" max="15054" width="17.7109375" style="1" customWidth="1"/>
    <col min="15055" max="15055" width="0" style="1" hidden="1" customWidth="1"/>
    <col min="15056" max="15056" width="22.28515625" style="1" customWidth="1"/>
    <col min="15057" max="15057" width="5.28515625" style="1" customWidth="1"/>
    <col min="15058" max="15058" width="36.28515625" style="1" customWidth="1"/>
    <col min="15059" max="15059" width="5.7109375" style="1" customWidth="1"/>
    <col min="15060" max="15060" width="0" style="1" hidden="1" customWidth="1"/>
    <col min="15061" max="15061" width="20.7109375" style="1" customWidth="1"/>
    <col min="15062" max="15062" width="4.85546875" style="1" customWidth="1"/>
    <col min="15063" max="15063" width="0" style="1" hidden="1" customWidth="1"/>
    <col min="15064" max="15064" width="24.7109375" style="1" customWidth="1"/>
    <col min="15065" max="15065" width="12.28515625" style="1" customWidth="1"/>
    <col min="15066" max="15066" width="0" style="1" hidden="1" customWidth="1"/>
    <col min="15067" max="15067" width="3.42578125" style="1" customWidth="1"/>
    <col min="15068" max="15068" width="0" style="1" hidden="1" customWidth="1"/>
    <col min="15069" max="15069" width="17.7109375" style="1" customWidth="1"/>
    <col min="15070" max="15070" width="3.42578125" style="1" customWidth="1"/>
    <col min="15071" max="15071" width="0" style="1" hidden="1" customWidth="1"/>
    <col min="15072" max="15072" width="23.7109375" style="1" customWidth="1"/>
    <col min="15073" max="15073" width="10" style="1" customWidth="1"/>
    <col min="15074" max="15074" width="0" style="1" hidden="1" customWidth="1"/>
    <col min="15075" max="15076" width="14.7109375" style="1" customWidth="1"/>
    <col min="15077" max="15077" width="12.85546875" style="1" customWidth="1"/>
    <col min="15078" max="15078" width="3.28515625" style="1" customWidth="1"/>
    <col min="15079" max="15079" width="30.28515625" style="1" customWidth="1"/>
    <col min="15080" max="15080" width="5" style="1" customWidth="1"/>
    <col min="15081" max="15081" width="0" style="1" hidden="1" customWidth="1"/>
    <col min="15082" max="15082" width="14.28515625" style="1" customWidth="1"/>
    <col min="15083" max="15083" width="5.7109375" style="1" customWidth="1"/>
    <col min="15084" max="15084" width="0" style="1" hidden="1" customWidth="1"/>
    <col min="15085" max="15085" width="17.28515625" style="1" customWidth="1"/>
    <col min="15086" max="15086" width="12.7109375" style="1" customWidth="1"/>
    <col min="15087" max="15087" width="0" style="1" hidden="1" customWidth="1"/>
    <col min="15088" max="15088" width="5.28515625" style="1" customWidth="1"/>
    <col min="15089" max="15089" width="0" style="1" hidden="1" customWidth="1"/>
    <col min="15090" max="15090" width="17" style="1" customWidth="1"/>
    <col min="15091" max="15091" width="6.28515625" style="1" customWidth="1"/>
    <col min="15092" max="15092" width="0" style="1" hidden="1" customWidth="1"/>
    <col min="15093" max="15093" width="14.28515625" style="1" customWidth="1"/>
    <col min="15094" max="15094" width="7.5703125" style="1" customWidth="1"/>
    <col min="15095" max="15095" width="0" style="1" hidden="1" customWidth="1"/>
    <col min="15096" max="15097" width="14.28515625" style="1" customWidth="1"/>
    <col min="15098" max="15098" width="20.85546875" style="1" customWidth="1"/>
    <col min="15099" max="15099" width="14.42578125" style="1" customWidth="1"/>
    <col min="15100" max="15100" width="15" style="1" customWidth="1"/>
    <col min="15101" max="15101" width="2.7109375" style="1" customWidth="1"/>
    <col min="15102" max="15102" width="11.7109375" style="1" customWidth="1"/>
    <col min="15103" max="15103" width="11.5703125" style="1" customWidth="1"/>
    <col min="15104" max="15104" width="2.28515625" style="1" customWidth="1"/>
    <col min="15105" max="15105" width="41" style="1" customWidth="1"/>
    <col min="15106" max="15106" width="14.28515625" style="1" customWidth="1"/>
    <col min="15107" max="15108" width="11.5703125" style="1" customWidth="1"/>
    <col min="15109" max="15109" width="21.85546875" style="1" customWidth="1"/>
    <col min="15110" max="15301" width="11.42578125" style="1"/>
    <col min="15302" max="15302" width="21.85546875" style="1" customWidth="1"/>
    <col min="15303" max="15303" width="13.85546875" style="1" customWidth="1"/>
    <col min="15304" max="15304" width="38.7109375" style="1" customWidth="1"/>
    <col min="15305" max="15305" width="3" style="1" bestFit="1" customWidth="1"/>
    <col min="15306" max="15306" width="32.28515625" style="1" customWidth="1"/>
    <col min="15307" max="15307" width="46.28515625" style="1" customWidth="1"/>
    <col min="15308" max="15308" width="19" style="1" customWidth="1"/>
    <col min="15309" max="15309" width="0" style="1" hidden="1" customWidth="1"/>
    <col min="15310" max="15310" width="17.7109375" style="1" customWidth="1"/>
    <col min="15311" max="15311" width="0" style="1" hidden="1" customWidth="1"/>
    <col min="15312" max="15312" width="22.28515625" style="1" customWidth="1"/>
    <col min="15313" max="15313" width="5.28515625" style="1" customWidth="1"/>
    <col min="15314" max="15314" width="36.28515625" style="1" customWidth="1"/>
    <col min="15315" max="15315" width="5.7109375" style="1" customWidth="1"/>
    <col min="15316" max="15316" width="0" style="1" hidden="1" customWidth="1"/>
    <col min="15317" max="15317" width="20.7109375" style="1" customWidth="1"/>
    <col min="15318" max="15318" width="4.85546875" style="1" customWidth="1"/>
    <col min="15319" max="15319" width="0" style="1" hidden="1" customWidth="1"/>
    <col min="15320" max="15320" width="24.7109375" style="1" customWidth="1"/>
    <col min="15321" max="15321" width="12.28515625" style="1" customWidth="1"/>
    <col min="15322" max="15322" width="0" style="1" hidden="1" customWidth="1"/>
    <col min="15323" max="15323" width="3.42578125" style="1" customWidth="1"/>
    <col min="15324" max="15324" width="0" style="1" hidden="1" customWidth="1"/>
    <col min="15325" max="15325" width="17.7109375" style="1" customWidth="1"/>
    <col min="15326" max="15326" width="3.42578125" style="1" customWidth="1"/>
    <col min="15327" max="15327" width="0" style="1" hidden="1" customWidth="1"/>
    <col min="15328" max="15328" width="23.7109375" style="1" customWidth="1"/>
    <col min="15329" max="15329" width="10" style="1" customWidth="1"/>
    <col min="15330" max="15330" width="0" style="1" hidden="1" customWidth="1"/>
    <col min="15331" max="15332" width="14.7109375" style="1" customWidth="1"/>
    <col min="15333" max="15333" width="12.85546875" style="1" customWidth="1"/>
    <col min="15334" max="15334" width="3.28515625" style="1" customWidth="1"/>
    <col min="15335" max="15335" width="30.28515625" style="1" customWidth="1"/>
    <col min="15336" max="15336" width="5" style="1" customWidth="1"/>
    <col min="15337" max="15337" width="0" style="1" hidden="1" customWidth="1"/>
    <col min="15338" max="15338" width="14.28515625" style="1" customWidth="1"/>
    <col min="15339" max="15339" width="5.7109375" style="1" customWidth="1"/>
    <col min="15340" max="15340" width="0" style="1" hidden="1" customWidth="1"/>
    <col min="15341" max="15341" width="17.28515625" style="1" customWidth="1"/>
    <col min="15342" max="15342" width="12.7109375" style="1" customWidth="1"/>
    <col min="15343" max="15343" width="0" style="1" hidden="1" customWidth="1"/>
    <col min="15344" max="15344" width="5.28515625" style="1" customWidth="1"/>
    <col min="15345" max="15345" width="0" style="1" hidden="1" customWidth="1"/>
    <col min="15346" max="15346" width="17" style="1" customWidth="1"/>
    <col min="15347" max="15347" width="6.28515625" style="1" customWidth="1"/>
    <col min="15348" max="15348" width="0" style="1" hidden="1" customWidth="1"/>
    <col min="15349" max="15349" width="14.28515625" style="1" customWidth="1"/>
    <col min="15350" max="15350" width="7.5703125" style="1" customWidth="1"/>
    <col min="15351" max="15351" width="0" style="1" hidden="1" customWidth="1"/>
    <col min="15352" max="15353" width="14.28515625" style="1" customWidth="1"/>
    <col min="15354" max="15354" width="20.85546875" style="1" customWidth="1"/>
    <col min="15355" max="15355" width="14.42578125" style="1" customWidth="1"/>
    <col min="15356" max="15356" width="15" style="1" customWidth="1"/>
    <col min="15357" max="15357" width="2.7109375" style="1" customWidth="1"/>
    <col min="15358" max="15358" width="11.7109375" style="1" customWidth="1"/>
    <col min="15359" max="15359" width="11.5703125" style="1" customWidth="1"/>
    <col min="15360" max="15360" width="2.28515625" style="1" customWidth="1"/>
    <col min="15361" max="15361" width="41" style="1" customWidth="1"/>
    <col min="15362" max="15362" width="14.28515625" style="1" customWidth="1"/>
    <col min="15363" max="15364" width="11.5703125" style="1" customWidth="1"/>
    <col min="15365" max="15365" width="21.85546875" style="1" customWidth="1"/>
    <col min="15366" max="15557" width="11.42578125" style="1"/>
    <col min="15558" max="15558" width="21.85546875" style="1" customWidth="1"/>
    <col min="15559" max="15559" width="13.85546875" style="1" customWidth="1"/>
    <col min="15560" max="15560" width="38.7109375" style="1" customWidth="1"/>
    <col min="15561" max="15561" width="3" style="1" bestFit="1" customWidth="1"/>
    <col min="15562" max="15562" width="32.28515625" style="1" customWidth="1"/>
    <col min="15563" max="15563" width="46.28515625" style="1" customWidth="1"/>
    <col min="15564" max="15564" width="19" style="1" customWidth="1"/>
    <col min="15565" max="15565" width="0" style="1" hidden="1" customWidth="1"/>
    <col min="15566" max="15566" width="17.7109375" style="1" customWidth="1"/>
    <col min="15567" max="15567" width="0" style="1" hidden="1" customWidth="1"/>
    <col min="15568" max="15568" width="22.28515625" style="1" customWidth="1"/>
    <col min="15569" max="15569" width="5.28515625" style="1" customWidth="1"/>
    <col min="15570" max="15570" width="36.28515625" style="1" customWidth="1"/>
    <col min="15571" max="15571" width="5.7109375" style="1" customWidth="1"/>
    <col min="15572" max="15572" width="0" style="1" hidden="1" customWidth="1"/>
    <col min="15573" max="15573" width="20.7109375" style="1" customWidth="1"/>
    <col min="15574" max="15574" width="4.85546875" style="1" customWidth="1"/>
    <col min="15575" max="15575" width="0" style="1" hidden="1" customWidth="1"/>
    <col min="15576" max="15576" width="24.7109375" style="1" customWidth="1"/>
    <col min="15577" max="15577" width="12.28515625" style="1" customWidth="1"/>
    <col min="15578" max="15578" width="0" style="1" hidden="1" customWidth="1"/>
    <col min="15579" max="15579" width="3.42578125" style="1" customWidth="1"/>
    <col min="15580" max="15580" width="0" style="1" hidden="1" customWidth="1"/>
    <col min="15581" max="15581" width="17.7109375" style="1" customWidth="1"/>
    <col min="15582" max="15582" width="3.42578125" style="1" customWidth="1"/>
    <col min="15583" max="15583" width="0" style="1" hidden="1" customWidth="1"/>
    <col min="15584" max="15584" width="23.7109375" style="1" customWidth="1"/>
    <col min="15585" max="15585" width="10" style="1" customWidth="1"/>
    <col min="15586" max="15586" width="0" style="1" hidden="1" customWidth="1"/>
    <col min="15587" max="15588" width="14.7109375" style="1" customWidth="1"/>
    <col min="15589" max="15589" width="12.85546875" style="1" customWidth="1"/>
    <col min="15590" max="15590" width="3.28515625" style="1" customWidth="1"/>
    <col min="15591" max="15591" width="30.28515625" style="1" customWidth="1"/>
    <col min="15592" max="15592" width="5" style="1" customWidth="1"/>
    <col min="15593" max="15593" width="0" style="1" hidden="1" customWidth="1"/>
    <col min="15594" max="15594" width="14.28515625" style="1" customWidth="1"/>
    <col min="15595" max="15595" width="5.7109375" style="1" customWidth="1"/>
    <col min="15596" max="15596" width="0" style="1" hidden="1" customWidth="1"/>
    <col min="15597" max="15597" width="17.28515625" style="1" customWidth="1"/>
    <col min="15598" max="15598" width="12.7109375" style="1" customWidth="1"/>
    <col min="15599" max="15599" width="0" style="1" hidden="1" customWidth="1"/>
    <col min="15600" max="15600" width="5.28515625" style="1" customWidth="1"/>
    <col min="15601" max="15601" width="0" style="1" hidden="1" customWidth="1"/>
    <col min="15602" max="15602" width="17" style="1" customWidth="1"/>
    <col min="15603" max="15603" width="6.28515625" style="1" customWidth="1"/>
    <col min="15604" max="15604" width="0" style="1" hidden="1" customWidth="1"/>
    <col min="15605" max="15605" width="14.28515625" style="1" customWidth="1"/>
    <col min="15606" max="15606" width="7.5703125" style="1" customWidth="1"/>
    <col min="15607" max="15607" width="0" style="1" hidden="1" customWidth="1"/>
    <col min="15608" max="15609" width="14.28515625" style="1" customWidth="1"/>
    <col min="15610" max="15610" width="20.85546875" style="1" customWidth="1"/>
    <col min="15611" max="15611" width="14.42578125" style="1" customWidth="1"/>
    <col min="15612" max="15612" width="15" style="1" customWidth="1"/>
    <col min="15613" max="15613" width="2.7109375" style="1" customWidth="1"/>
    <col min="15614" max="15614" width="11.7109375" style="1" customWidth="1"/>
    <col min="15615" max="15615" width="11.5703125" style="1" customWidth="1"/>
    <col min="15616" max="15616" width="2.28515625" style="1" customWidth="1"/>
    <col min="15617" max="15617" width="41" style="1" customWidth="1"/>
    <col min="15618" max="15618" width="14.28515625" style="1" customWidth="1"/>
    <col min="15619" max="15620" width="11.5703125" style="1" customWidth="1"/>
    <col min="15621" max="15621" width="21.85546875" style="1" customWidth="1"/>
    <col min="15622" max="15813" width="11.42578125" style="1"/>
    <col min="15814" max="15814" width="21.85546875" style="1" customWidth="1"/>
    <col min="15815" max="15815" width="13.85546875" style="1" customWidth="1"/>
    <col min="15816" max="15816" width="38.7109375" style="1" customWidth="1"/>
    <col min="15817" max="15817" width="3" style="1" bestFit="1" customWidth="1"/>
    <col min="15818" max="15818" width="32.28515625" style="1" customWidth="1"/>
    <col min="15819" max="15819" width="46.28515625" style="1" customWidth="1"/>
    <col min="15820" max="15820" width="19" style="1" customWidth="1"/>
    <col min="15821" max="15821" width="0" style="1" hidden="1" customWidth="1"/>
    <col min="15822" max="15822" width="17.7109375" style="1" customWidth="1"/>
    <col min="15823" max="15823" width="0" style="1" hidden="1" customWidth="1"/>
    <col min="15824" max="15824" width="22.28515625" style="1" customWidth="1"/>
    <col min="15825" max="15825" width="5.28515625" style="1" customWidth="1"/>
    <col min="15826" max="15826" width="36.28515625" style="1" customWidth="1"/>
    <col min="15827" max="15827" width="5.7109375" style="1" customWidth="1"/>
    <col min="15828" max="15828" width="0" style="1" hidden="1" customWidth="1"/>
    <col min="15829" max="15829" width="20.7109375" style="1" customWidth="1"/>
    <col min="15830" max="15830" width="4.85546875" style="1" customWidth="1"/>
    <col min="15831" max="15831" width="0" style="1" hidden="1" customWidth="1"/>
    <col min="15832" max="15832" width="24.7109375" style="1" customWidth="1"/>
    <col min="15833" max="15833" width="12.28515625" style="1" customWidth="1"/>
    <col min="15834" max="15834" width="0" style="1" hidden="1" customWidth="1"/>
    <col min="15835" max="15835" width="3.42578125" style="1" customWidth="1"/>
    <col min="15836" max="15836" width="0" style="1" hidden="1" customWidth="1"/>
    <col min="15837" max="15837" width="17.7109375" style="1" customWidth="1"/>
    <col min="15838" max="15838" width="3.42578125" style="1" customWidth="1"/>
    <col min="15839" max="15839" width="0" style="1" hidden="1" customWidth="1"/>
    <col min="15840" max="15840" width="23.7109375" style="1" customWidth="1"/>
    <col min="15841" max="15841" width="10" style="1" customWidth="1"/>
    <col min="15842" max="15842" width="0" style="1" hidden="1" customWidth="1"/>
    <col min="15843" max="15844" width="14.7109375" style="1" customWidth="1"/>
    <col min="15845" max="15845" width="12.85546875" style="1" customWidth="1"/>
    <col min="15846" max="15846" width="3.28515625" style="1" customWidth="1"/>
    <col min="15847" max="15847" width="30.28515625" style="1" customWidth="1"/>
    <col min="15848" max="15848" width="5" style="1" customWidth="1"/>
    <col min="15849" max="15849" width="0" style="1" hidden="1" customWidth="1"/>
    <col min="15850" max="15850" width="14.28515625" style="1" customWidth="1"/>
    <col min="15851" max="15851" width="5.7109375" style="1" customWidth="1"/>
    <col min="15852" max="15852" width="0" style="1" hidden="1" customWidth="1"/>
    <col min="15853" max="15853" width="17.28515625" style="1" customWidth="1"/>
    <col min="15854" max="15854" width="12.7109375" style="1" customWidth="1"/>
    <col min="15855" max="15855" width="0" style="1" hidden="1" customWidth="1"/>
    <col min="15856" max="15856" width="5.28515625" style="1" customWidth="1"/>
    <col min="15857" max="15857" width="0" style="1" hidden="1" customWidth="1"/>
    <col min="15858" max="15858" width="17" style="1" customWidth="1"/>
    <col min="15859" max="15859" width="6.28515625" style="1" customWidth="1"/>
    <col min="15860" max="15860" width="0" style="1" hidden="1" customWidth="1"/>
    <col min="15861" max="15861" width="14.28515625" style="1" customWidth="1"/>
    <col min="15862" max="15862" width="7.5703125" style="1" customWidth="1"/>
    <col min="15863" max="15863" width="0" style="1" hidden="1" customWidth="1"/>
    <col min="15864" max="15865" width="14.28515625" style="1" customWidth="1"/>
    <col min="15866" max="15866" width="20.85546875" style="1" customWidth="1"/>
    <col min="15867" max="15867" width="14.42578125" style="1" customWidth="1"/>
    <col min="15868" max="15868" width="15" style="1" customWidth="1"/>
    <col min="15869" max="15869" width="2.7109375" style="1" customWidth="1"/>
    <col min="15870" max="15870" width="11.7109375" style="1" customWidth="1"/>
    <col min="15871" max="15871" width="11.5703125" style="1" customWidth="1"/>
    <col min="15872" max="15872" width="2.28515625" style="1" customWidth="1"/>
    <col min="15873" max="15873" width="41" style="1" customWidth="1"/>
    <col min="15874" max="15874" width="14.28515625" style="1" customWidth="1"/>
    <col min="15875" max="15876" width="11.5703125" style="1" customWidth="1"/>
    <col min="15877" max="15877" width="21.85546875" style="1" customWidth="1"/>
    <col min="15878" max="16069" width="11.42578125" style="1"/>
    <col min="16070" max="16070" width="21.85546875" style="1" customWidth="1"/>
    <col min="16071" max="16071" width="13.85546875" style="1" customWidth="1"/>
    <col min="16072" max="16072" width="38.7109375" style="1" customWidth="1"/>
    <col min="16073" max="16073" width="3" style="1" bestFit="1" customWidth="1"/>
    <col min="16074" max="16074" width="32.28515625" style="1" customWidth="1"/>
    <col min="16075" max="16075" width="46.28515625" style="1" customWidth="1"/>
    <col min="16076" max="16076" width="19" style="1" customWidth="1"/>
    <col min="16077" max="16077" width="0" style="1" hidden="1" customWidth="1"/>
    <col min="16078" max="16078" width="17.7109375" style="1" customWidth="1"/>
    <col min="16079" max="16079" width="0" style="1" hidden="1" customWidth="1"/>
    <col min="16080" max="16080" width="22.28515625" style="1" customWidth="1"/>
    <col min="16081" max="16081" width="5.28515625" style="1" customWidth="1"/>
    <col min="16082" max="16082" width="36.28515625" style="1" customWidth="1"/>
    <col min="16083" max="16083" width="5.7109375" style="1" customWidth="1"/>
    <col min="16084" max="16084" width="0" style="1" hidden="1" customWidth="1"/>
    <col min="16085" max="16085" width="20.7109375" style="1" customWidth="1"/>
    <col min="16086" max="16086" width="4.85546875" style="1" customWidth="1"/>
    <col min="16087" max="16087" width="0" style="1" hidden="1" customWidth="1"/>
    <col min="16088" max="16088" width="24.7109375" style="1" customWidth="1"/>
    <col min="16089" max="16089" width="12.28515625" style="1" customWidth="1"/>
    <col min="16090" max="16090" width="0" style="1" hidden="1" customWidth="1"/>
    <col min="16091" max="16091" width="3.42578125" style="1" customWidth="1"/>
    <col min="16092" max="16092" width="0" style="1" hidden="1" customWidth="1"/>
    <col min="16093" max="16093" width="17.7109375" style="1" customWidth="1"/>
    <col min="16094" max="16094" width="3.42578125" style="1" customWidth="1"/>
    <col min="16095" max="16095" width="0" style="1" hidden="1" customWidth="1"/>
    <col min="16096" max="16096" width="23.7109375" style="1" customWidth="1"/>
    <col min="16097" max="16097" width="10" style="1" customWidth="1"/>
    <col min="16098" max="16098" width="0" style="1" hidden="1" customWidth="1"/>
    <col min="16099" max="16100" width="14.7109375" style="1" customWidth="1"/>
    <col min="16101" max="16101" width="12.85546875" style="1" customWidth="1"/>
    <col min="16102" max="16102" width="3.28515625" style="1" customWidth="1"/>
    <col min="16103" max="16103" width="30.28515625" style="1" customWidth="1"/>
    <col min="16104" max="16104" width="5" style="1" customWidth="1"/>
    <col min="16105" max="16105" width="0" style="1" hidden="1" customWidth="1"/>
    <col min="16106" max="16106" width="14.28515625" style="1" customWidth="1"/>
    <col min="16107" max="16107" width="5.7109375" style="1" customWidth="1"/>
    <col min="16108" max="16108" width="0" style="1" hidden="1" customWidth="1"/>
    <col min="16109" max="16109" width="17.28515625" style="1" customWidth="1"/>
    <col min="16110" max="16110" width="12.7109375" style="1" customWidth="1"/>
    <col min="16111" max="16111" width="0" style="1" hidden="1" customWidth="1"/>
    <col min="16112" max="16112" width="5.28515625" style="1" customWidth="1"/>
    <col min="16113" max="16113" width="0" style="1" hidden="1" customWidth="1"/>
    <col min="16114" max="16114" width="17" style="1" customWidth="1"/>
    <col min="16115" max="16115" width="6.28515625" style="1" customWidth="1"/>
    <col min="16116" max="16116" width="0" style="1" hidden="1" customWidth="1"/>
    <col min="16117" max="16117" width="14.28515625" style="1" customWidth="1"/>
    <col min="16118" max="16118" width="7.5703125" style="1" customWidth="1"/>
    <col min="16119" max="16119" width="0" style="1" hidden="1" customWidth="1"/>
    <col min="16120" max="16121" width="14.28515625" style="1" customWidth="1"/>
    <col min="16122" max="16122" width="20.85546875" style="1" customWidth="1"/>
    <col min="16123" max="16123" width="14.42578125" style="1" customWidth="1"/>
    <col min="16124" max="16124" width="15" style="1" customWidth="1"/>
    <col min="16125" max="16125" width="2.7109375" style="1" customWidth="1"/>
    <col min="16126" max="16126" width="11.7109375" style="1" customWidth="1"/>
    <col min="16127" max="16127" width="11.5703125" style="1" customWidth="1"/>
    <col min="16128" max="16128" width="2.28515625" style="1" customWidth="1"/>
    <col min="16129" max="16129" width="41" style="1" customWidth="1"/>
    <col min="16130" max="16130" width="14.28515625" style="1" customWidth="1"/>
    <col min="16131" max="16132" width="11.5703125" style="1" customWidth="1"/>
    <col min="16133" max="16133" width="21.85546875" style="1" customWidth="1"/>
    <col min="16134" max="16327" width="11.42578125" style="1"/>
    <col min="16328" max="16384" width="11.5703125" style="1" customWidth="1"/>
  </cols>
  <sheetData>
    <row r="1" spans="1:46"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641" t="s">
        <v>1331</v>
      </c>
      <c r="AT1" s="641" t="s">
        <v>1332</v>
      </c>
    </row>
    <row r="2" spans="1:46"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row>
    <row r="3" spans="1:46"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c r="AP3" s="753" t="s">
        <v>183</v>
      </c>
      <c r="AQ3" s="747"/>
      <c r="AR3" s="747" t="s">
        <v>141</v>
      </c>
    </row>
    <row r="4" spans="1:46" s="15" customFormat="1" ht="53.25" customHeight="1" thickBot="1" x14ac:dyDescent="0.3">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row>
    <row r="5" spans="1:46" ht="212.65" customHeight="1" x14ac:dyDescent="0.25">
      <c r="A5" s="777" t="s">
        <v>51</v>
      </c>
      <c r="B5" s="780" t="s">
        <v>108</v>
      </c>
      <c r="C5" s="780" t="s">
        <v>92</v>
      </c>
      <c r="D5" s="780" t="s">
        <v>12</v>
      </c>
      <c r="E5" s="780" t="s">
        <v>36</v>
      </c>
      <c r="F5" s="1061" t="s">
        <v>1086</v>
      </c>
      <c r="G5" s="1061" t="s">
        <v>1317</v>
      </c>
      <c r="H5" s="1061" t="s">
        <v>1087</v>
      </c>
      <c r="I5" s="1061" t="s">
        <v>1088</v>
      </c>
      <c r="J5" s="780" t="s">
        <v>66</v>
      </c>
      <c r="K5" s="780">
        <v>3</v>
      </c>
      <c r="L5" s="790">
        <f>IF(J5="Diaria",+(K5/360),IF(J5="Mensual",+(K5/12),IF(J5="Bimestral",+(K5/6),IF(J5="Trimestral",+(K5/4),IF(J5="Semestral",+(K5/2),IF(J5="Anual",+(K5/1),""))))))</f>
        <v>0.25</v>
      </c>
      <c r="M5" s="780" t="s">
        <v>30</v>
      </c>
      <c r="N5" s="70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80" t="s">
        <v>64</v>
      </c>
      <c r="P5" s="70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80" t="s">
        <v>73</v>
      </c>
      <c r="R5" s="70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3" t="s">
        <v>60</v>
      </c>
      <c r="T5" s="793" t="s">
        <v>73</v>
      </c>
      <c r="U5" s="701">
        <f>+MAX(N5,P5,R5)</f>
        <v>0.6</v>
      </c>
      <c r="V5" s="835" t="str">
        <f>IF(L5&lt;=20%,"Muy baja",IF(L5&lt;=40%,"Baja",IF(L5&lt;=60%,"Media",IF(L5&lt;=80%,"Alta",IF(L5&lt;=100%,"Muy alta",IF(L5&gt;=100%,"Muy alta",""))))))</f>
        <v>Baja</v>
      </c>
      <c r="W5" s="689">
        <v>0.4</v>
      </c>
      <c r="X5" s="799" t="str">
        <f>IF(U5=20%,"Leve",IF(U5=40%,"Menor",IF(U5=60%,"Moderado",IF(U5=80%,"Mayor",IF(U5=100%,"Catastrófico","")))))</f>
        <v>Moderado</v>
      </c>
      <c r="Y5" s="730">
        <v>0.6</v>
      </c>
      <c r="Z5" s="837" t="s">
        <v>56</v>
      </c>
      <c r="AA5" s="689">
        <f>IF(Z5="Bajo",25%,IF(Z5="Moderado",50%,IF(Z5="Alto",75%,IF(Z5="Extremo",100%,""))))</f>
        <v>0.5</v>
      </c>
      <c r="AB5" s="1065" t="s">
        <v>1089</v>
      </c>
      <c r="AC5" s="154" t="s">
        <v>1090</v>
      </c>
      <c r="AD5" s="254" t="s">
        <v>57</v>
      </c>
      <c r="AE5" s="255">
        <f>IF(AD5="Preventivo",25%,IF(AD5="Detectivo",15%,IF(AD5="Correctivo",10%,"")))</f>
        <v>0.25</v>
      </c>
      <c r="AF5" s="256" t="s">
        <v>216</v>
      </c>
      <c r="AG5" s="255">
        <f>IF(AF5="Manual",15%,IF(AF5="Automático",25%,""))</f>
        <v>0.15</v>
      </c>
      <c r="AH5" s="255">
        <f>+AG5+AE5</f>
        <v>0.4</v>
      </c>
      <c r="AI5" s="257" t="s">
        <v>24</v>
      </c>
      <c r="AJ5" s="256" t="s">
        <v>507</v>
      </c>
      <c r="AK5" s="307">
        <f>+AH5*AA5</f>
        <v>0.2</v>
      </c>
      <c r="AL5" s="368">
        <f>+AA5-AK5</f>
        <v>0.3</v>
      </c>
      <c r="AM5" s="774" t="str">
        <f>+IF(C5="Corrupción","Moderado",IF(AL7&lt;=25%,"Bajo",IF(AL7&lt;=50%,"Moderado",IF(AL7&lt;=75%,"Alto",IF(AL7&gt;75%,"Extremo","")))))</f>
        <v>Bajo</v>
      </c>
      <c r="AN5" s="695" t="s">
        <v>59</v>
      </c>
      <c r="AO5" s="140">
        <v>1</v>
      </c>
      <c r="AP5" s="33" t="s">
        <v>1091</v>
      </c>
      <c r="AQ5" s="371" t="s">
        <v>1092</v>
      </c>
      <c r="AR5" s="298">
        <v>45292</v>
      </c>
    </row>
    <row r="6" spans="1:46" ht="183" customHeight="1" x14ac:dyDescent="0.25">
      <c r="A6" s="778"/>
      <c r="B6" s="781"/>
      <c r="C6" s="781"/>
      <c r="D6" s="781"/>
      <c r="E6" s="781"/>
      <c r="F6" s="1062"/>
      <c r="G6" s="1062"/>
      <c r="H6" s="1062"/>
      <c r="I6" s="1062"/>
      <c r="J6" s="781"/>
      <c r="K6" s="781"/>
      <c r="L6" s="791"/>
      <c r="M6" s="781"/>
      <c r="N6" s="725"/>
      <c r="O6" s="781"/>
      <c r="P6" s="725"/>
      <c r="Q6" s="781"/>
      <c r="R6" s="725"/>
      <c r="S6" s="794"/>
      <c r="T6" s="794"/>
      <c r="U6" s="720"/>
      <c r="V6" s="961"/>
      <c r="W6" s="723"/>
      <c r="X6" s="800"/>
      <c r="Y6" s="731"/>
      <c r="Z6" s="947"/>
      <c r="AA6" s="723"/>
      <c r="AB6" s="992"/>
      <c r="AC6" s="258" t="s">
        <v>1093</v>
      </c>
      <c r="AD6" s="40" t="s">
        <v>57</v>
      </c>
      <c r="AE6" s="172">
        <f>IF(AD6="Preventivo",25%,IF(AD6="Detectivo",15%,IF(AD6="Correctivo",10%,"")))</f>
        <v>0.25</v>
      </c>
      <c r="AF6" s="336" t="s">
        <v>216</v>
      </c>
      <c r="AG6" s="172">
        <f>IF(AF6="Manual",15%,IF(AF6="Automático",25%,""))</f>
        <v>0.15</v>
      </c>
      <c r="AH6" s="172">
        <f>+AG6+AE6</f>
        <v>0.4</v>
      </c>
      <c r="AI6" s="311" t="s">
        <v>24</v>
      </c>
      <c r="AJ6" s="336" t="s">
        <v>507</v>
      </c>
      <c r="AK6" s="308">
        <f>+AL5*AH6</f>
        <v>0.12</v>
      </c>
      <c r="AL6" s="32">
        <f>+AL5-AK6</f>
        <v>0.18</v>
      </c>
      <c r="AM6" s="808"/>
      <c r="AN6" s="734"/>
      <c r="AO6" s="140">
        <v>2</v>
      </c>
      <c r="AP6" s="1059" t="s">
        <v>1094</v>
      </c>
      <c r="AQ6" s="1059" t="s">
        <v>1095</v>
      </c>
      <c r="AR6" s="1060">
        <v>45292</v>
      </c>
    </row>
    <row r="7" spans="1:46" ht="243.75" customHeight="1" thickBot="1" x14ac:dyDescent="0.3">
      <c r="A7" s="778"/>
      <c r="B7" s="781"/>
      <c r="C7" s="781"/>
      <c r="D7" s="781"/>
      <c r="E7" s="781"/>
      <c r="F7" s="1062"/>
      <c r="G7" s="1062"/>
      <c r="H7" s="1062"/>
      <c r="I7" s="1062"/>
      <c r="J7" s="781"/>
      <c r="K7" s="781"/>
      <c r="L7" s="791"/>
      <c r="M7" s="781"/>
      <c r="N7" s="710"/>
      <c r="O7" s="781"/>
      <c r="P7" s="710"/>
      <c r="Q7" s="781"/>
      <c r="R7" s="710"/>
      <c r="S7" s="794"/>
      <c r="T7" s="794"/>
      <c r="U7" s="702"/>
      <c r="V7" s="961"/>
      <c r="W7" s="690"/>
      <c r="X7" s="800"/>
      <c r="Y7" s="1068"/>
      <c r="Z7" s="947"/>
      <c r="AA7" s="690"/>
      <c r="AB7" s="992"/>
      <c r="AC7" s="259" t="s">
        <v>1096</v>
      </c>
      <c r="AD7" s="219" t="s">
        <v>57</v>
      </c>
      <c r="AE7" s="260">
        <f>IF(AD7="Preventivo",25%,IF(AD7="Detectivo",15%,IF(AD7="Correctivo",10%,"")))</f>
        <v>0.25</v>
      </c>
      <c r="AF7" s="157" t="s">
        <v>216</v>
      </c>
      <c r="AG7" s="260">
        <f>IF(AF7="Manual",15%,IF(AF7="Automático",25%,""))</f>
        <v>0.15</v>
      </c>
      <c r="AH7" s="260">
        <f>+AG7+AE7</f>
        <v>0.4</v>
      </c>
      <c r="AI7" s="363" t="s">
        <v>24</v>
      </c>
      <c r="AJ7" s="157" t="s">
        <v>1097</v>
      </c>
      <c r="AK7" s="322">
        <f>+AL6*AH7</f>
        <v>7.1999999999999995E-2</v>
      </c>
      <c r="AL7" s="369">
        <f>+AL6-AK7</f>
        <v>0.108</v>
      </c>
      <c r="AM7" s="775"/>
      <c r="AN7" s="776"/>
      <c r="AO7" s="141">
        <v>3</v>
      </c>
      <c r="AP7" s="1059"/>
      <c r="AQ7" s="1059"/>
      <c r="AR7" s="1060"/>
    </row>
    <row r="8" spans="1:46" ht="201" customHeight="1" x14ac:dyDescent="0.25">
      <c r="A8" s="736" t="s">
        <v>51</v>
      </c>
      <c r="B8" s="709" t="s">
        <v>108</v>
      </c>
      <c r="C8" s="709" t="s">
        <v>92</v>
      </c>
      <c r="D8" s="709" t="s">
        <v>12</v>
      </c>
      <c r="E8" s="709" t="s">
        <v>36</v>
      </c>
      <c r="F8" s="709" t="s">
        <v>1098</v>
      </c>
      <c r="G8" s="709" t="s">
        <v>1318</v>
      </c>
      <c r="H8" s="709" t="s">
        <v>1099</v>
      </c>
      <c r="I8" s="709" t="s">
        <v>1100</v>
      </c>
      <c r="J8" s="709" t="s">
        <v>89</v>
      </c>
      <c r="K8" s="709">
        <v>3</v>
      </c>
      <c r="L8" s="713">
        <f>IF(J8="Diaria",+(K8/360),IF(J8="Mensual",+(K8/12),IF(J8="Bimestral",+(K8/6),IF(J8="Trimestral",+(K8/4),IF(J8="Semestral",+(K8/2),IF(J8="Anual",+(K8/1),""))))))</f>
        <v>0.75</v>
      </c>
      <c r="M8" s="709" t="s">
        <v>63</v>
      </c>
      <c r="N8" s="70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09" t="s">
        <v>64</v>
      </c>
      <c r="P8" s="70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09" t="s">
        <v>73</v>
      </c>
      <c r="R8" s="70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01" t="s">
        <v>73</v>
      </c>
      <c r="T8" s="701" t="s">
        <v>61</v>
      </c>
      <c r="U8" s="701">
        <f>+MAX(N8,P8,R8)</f>
        <v>0.6</v>
      </c>
      <c r="V8" s="703" t="str">
        <f>IF(L8&lt;=20%,"Muy baja",IF(L8&lt;=40%,"Baja",IF(L8&lt;=60%,"Media",IF(L8&lt;=80%,"Alta",IF(L8&lt;=100%,"Muy alta",IF(L8&gt;=100%,"Muy alta",""))))))</f>
        <v>Alta</v>
      </c>
      <c r="W8" s="689">
        <v>0.8</v>
      </c>
      <c r="X8" s="705" t="str">
        <f>IF(U8=20%,"Leve",IF(U8=40%,"Menor",IF(U8=60%,"Moderado",IF(U8=80%,"Mayor",IF(U8=100%,"Catastrófico","")))))</f>
        <v>Moderado</v>
      </c>
      <c r="Y8" s="689">
        <v>0.6</v>
      </c>
      <c r="Z8" s="707" t="s">
        <v>171</v>
      </c>
      <c r="AA8" s="689">
        <f>IF(Z8="Bajo",25%,IF(Z8="Moderado",50%,IF(Z8="Alto",75%,IF(Z8="Extremo",100%,""))))</f>
        <v>0.75</v>
      </c>
      <c r="AB8" s="1066" t="s">
        <v>1101</v>
      </c>
      <c r="AC8" s="258" t="s">
        <v>1102</v>
      </c>
      <c r="AD8" s="254" t="s">
        <v>57</v>
      </c>
      <c r="AE8" s="255">
        <f t="shared" ref="AE8:AE15" si="0">IF(AD8="Preventivo",25%,IF(AD8="Detectivo",15%,IF(AD8="Correctivo",10%,"")))</f>
        <v>0.25</v>
      </c>
      <c r="AF8" s="256" t="s">
        <v>216</v>
      </c>
      <c r="AG8" s="255">
        <f t="shared" ref="AG8:AG15" si="1">IF(AF8="Manual",15%,IF(AF8="Automático",25%,""))</f>
        <v>0.15</v>
      </c>
      <c r="AH8" s="255">
        <f t="shared" ref="AH8:AH15" si="2">+AG8+AE8</f>
        <v>0.4</v>
      </c>
      <c r="AI8" s="257" t="s">
        <v>24</v>
      </c>
      <c r="AJ8" s="256" t="s">
        <v>1103</v>
      </c>
      <c r="AK8" s="307">
        <f>+AH8*AA8</f>
        <v>0.30000000000000004</v>
      </c>
      <c r="AL8" s="368">
        <f>+AA8-AK8</f>
        <v>0.44999999999999996</v>
      </c>
      <c r="AM8" s="693" t="str">
        <f>+IF(C8="Corrupción","Moderado",IF(AL9&lt;=25%,"Bajo",IF(AL9&lt;=50%,"Moderado",IF(AL9&lt;=75%,"Alto",IF(AL9&gt;75%,"Extremo","")))))</f>
        <v>Moderado</v>
      </c>
      <c r="AN8" s="695" t="s">
        <v>59</v>
      </c>
      <c r="AO8" s="140">
        <v>1</v>
      </c>
      <c r="AP8" s="33" t="s">
        <v>511</v>
      </c>
      <c r="AQ8" s="371" t="s">
        <v>1095</v>
      </c>
      <c r="AR8" s="298">
        <v>45292</v>
      </c>
    </row>
    <row r="9" spans="1:46" ht="135.4" customHeight="1" thickBot="1" x14ac:dyDescent="0.3">
      <c r="A9" s="884"/>
      <c r="B9" s="885"/>
      <c r="C9" s="885"/>
      <c r="D9" s="885"/>
      <c r="E9" s="885"/>
      <c r="F9" s="885"/>
      <c r="G9" s="885"/>
      <c r="H9" s="885"/>
      <c r="I9" s="885"/>
      <c r="J9" s="885"/>
      <c r="K9" s="885"/>
      <c r="L9" s="887"/>
      <c r="M9" s="885"/>
      <c r="N9" s="885"/>
      <c r="O9" s="885"/>
      <c r="P9" s="885"/>
      <c r="Q9" s="885"/>
      <c r="R9" s="885"/>
      <c r="S9" s="888"/>
      <c r="T9" s="888"/>
      <c r="U9" s="888"/>
      <c r="V9" s="1072"/>
      <c r="W9" s="891"/>
      <c r="X9" s="897"/>
      <c r="Y9" s="891"/>
      <c r="Z9" s="1071"/>
      <c r="AA9" s="891"/>
      <c r="AB9" s="1067"/>
      <c r="AC9" s="261" t="s">
        <v>1104</v>
      </c>
      <c r="AD9" s="262" t="s">
        <v>57</v>
      </c>
      <c r="AE9" s="263">
        <f t="shared" si="0"/>
        <v>0.25</v>
      </c>
      <c r="AF9" s="264" t="s">
        <v>216</v>
      </c>
      <c r="AG9" s="263">
        <f t="shared" si="1"/>
        <v>0.15</v>
      </c>
      <c r="AH9" s="263">
        <f t="shared" si="2"/>
        <v>0.4</v>
      </c>
      <c r="AI9" s="265" t="s">
        <v>24</v>
      </c>
      <c r="AJ9" s="264" t="s">
        <v>1105</v>
      </c>
      <c r="AK9" s="370">
        <f>+AL8*AH9</f>
        <v>0.18</v>
      </c>
      <c r="AL9" s="46">
        <f>+AL8-AK9</f>
        <v>0.26999999999999996</v>
      </c>
      <c r="AM9" s="893"/>
      <c r="AN9" s="696"/>
      <c r="AO9" s="140">
        <v>2</v>
      </c>
      <c r="AP9" s="33" t="s">
        <v>1106</v>
      </c>
      <c r="AQ9" s="371" t="s">
        <v>1092</v>
      </c>
      <c r="AR9" s="298">
        <v>45292</v>
      </c>
    </row>
    <row r="10" spans="1:46" ht="120" x14ac:dyDescent="0.25">
      <c r="A10" s="715" t="s">
        <v>51</v>
      </c>
      <c r="B10" s="711" t="s">
        <v>108</v>
      </c>
      <c r="C10" s="711" t="s">
        <v>92</v>
      </c>
      <c r="D10" s="711" t="s">
        <v>12</v>
      </c>
      <c r="E10" s="709" t="s">
        <v>36</v>
      </c>
      <c r="F10" s="709" t="s">
        <v>1107</v>
      </c>
      <c r="G10" s="709" t="s">
        <v>870</v>
      </c>
      <c r="H10" s="1063" t="s">
        <v>1108</v>
      </c>
      <c r="I10" s="711" t="s">
        <v>1109</v>
      </c>
      <c r="J10" s="711" t="s">
        <v>99</v>
      </c>
      <c r="K10" s="711">
        <v>1</v>
      </c>
      <c r="L10" s="713">
        <f>IF(J10="Diaria",+(K10/360),IF(J10="Mensual",+(K10/12),IF(J10="Bimestral",+(K10/6),IF(J10="Trimestral",+(K10/4),IF(J10="Semestral",+(K10/2),IF(J10="Anual",+(K10/1),""))))))</f>
        <v>1</v>
      </c>
      <c r="M10" s="709" t="s">
        <v>30</v>
      </c>
      <c r="N10" s="70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09" t="s">
        <v>64</v>
      </c>
      <c r="P10" s="70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711" t="s">
        <v>73</v>
      </c>
      <c r="R10" s="70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97" t="s">
        <v>60</v>
      </c>
      <c r="T10" s="701" t="s">
        <v>61</v>
      </c>
      <c r="U10" s="701">
        <f>+MAX(N10,P10,R10)</f>
        <v>0.6</v>
      </c>
      <c r="V10" s="703" t="str">
        <f>IF(L10&lt;=20%,"Muy baja",IF(L10&lt;=40%,"Baja",IF(L10&lt;=60%,"Media",IF(L10&lt;=80%,"Alta",IF(L10&lt;=100%,"Muy alta",IF(L10&gt;=100%,"Muy alta",""))))))</f>
        <v>Muy alta</v>
      </c>
      <c r="W10" s="59"/>
      <c r="X10" s="705" t="str">
        <f>IF(U10=20%,"Leve",IF(U10=40%,"Menor",IF(U10=60%,"Moderado",IF(U10=80%,"Mayor",IF(U10=100%,"Catastrófico","")))))</f>
        <v>Moderado</v>
      </c>
      <c r="Y10" s="59"/>
      <c r="Z10" s="707" t="s">
        <v>171</v>
      </c>
      <c r="AA10" s="689">
        <f>IF(Z10="Bajo",25%,IF(Z10="Moderado",50%,IF(Z10="Alto",75%,IF(Z10="Extremo",100%,""))))</f>
        <v>0.75</v>
      </c>
      <c r="AB10" s="691"/>
      <c r="AC10" s="258" t="s">
        <v>1093</v>
      </c>
      <c r="AD10" s="254" t="s">
        <v>57</v>
      </c>
      <c r="AE10" s="255">
        <f t="shared" si="0"/>
        <v>0.25</v>
      </c>
      <c r="AF10" s="256" t="s">
        <v>216</v>
      </c>
      <c r="AG10" s="255">
        <f t="shared" si="1"/>
        <v>0.15</v>
      </c>
      <c r="AH10" s="255">
        <f t="shared" si="2"/>
        <v>0.4</v>
      </c>
      <c r="AI10" s="257" t="s">
        <v>24</v>
      </c>
      <c r="AJ10" s="256" t="s">
        <v>507</v>
      </c>
      <c r="AK10" s="276">
        <f>+AH10*AA10</f>
        <v>0.30000000000000004</v>
      </c>
      <c r="AL10" s="368">
        <f>+AA10-AK10</f>
        <v>0.44999999999999996</v>
      </c>
      <c r="AM10" s="693" t="str">
        <f>+IF(C10="Corrupción","Moderado",IF(AL11&lt;=25%,"Bajo",IF(AL11&lt;=50%,"Moderado",IF(AL11&lt;=75%,"Alto",IF(AL11&gt;75%,"Extremo","")))))</f>
        <v>Moderado</v>
      </c>
      <c r="AN10" s="695" t="s">
        <v>59</v>
      </c>
      <c r="AO10" s="151">
        <v>1</v>
      </c>
      <c r="AP10" s="33" t="s">
        <v>511</v>
      </c>
      <c r="AQ10" s="371" t="s">
        <v>1095</v>
      </c>
      <c r="AR10" s="298">
        <v>45292</v>
      </c>
    </row>
    <row r="11" spans="1:46" ht="90.75" thickBot="1" x14ac:dyDescent="0.3">
      <c r="A11" s="716"/>
      <c r="B11" s="712"/>
      <c r="C11" s="712"/>
      <c r="D11" s="712"/>
      <c r="E11" s="710"/>
      <c r="F11" s="710"/>
      <c r="G11" s="885"/>
      <c r="H11" s="1064"/>
      <c r="I11" s="712"/>
      <c r="J11" s="712"/>
      <c r="K11" s="712"/>
      <c r="L11" s="714"/>
      <c r="M11" s="710"/>
      <c r="N11" s="710"/>
      <c r="O11" s="710"/>
      <c r="P11" s="710"/>
      <c r="Q11" s="712"/>
      <c r="R11" s="710"/>
      <c r="S11" s="698"/>
      <c r="T11" s="702"/>
      <c r="U11" s="702"/>
      <c r="V11" s="704"/>
      <c r="W11" s="60"/>
      <c r="X11" s="706"/>
      <c r="Y11" s="60"/>
      <c r="Z11" s="708"/>
      <c r="AA11" s="690"/>
      <c r="AB11" s="692"/>
      <c r="AC11" s="259" t="s">
        <v>1110</v>
      </c>
      <c r="AD11" s="219" t="s">
        <v>57</v>
      </c>
      <c r="AE11" s="260">
        <f t="shared" si="0"/>
        <v>0.25</v>
      </c>
      <c r="AF11" s="157" t="s">
        <v>216</v>
      </c>
      <c r="AG11" s="260">
        <f t="shared" si="1"/>
        <v>0.15</v>
      </c>
      <c r="AH11" s="260">
        <f t="shared" si="2"/>
        <v>0.4</v>
      </c>
      <c r="AI11" s="363" t="s">
        <v>24</v>
      </c>
      <c r="AJ11" s="155" t="s">
        <v>1111</v>
      </c>
      <c r="AK11" s="277">
        <f>+AL10*AH11</f>
        <v>0.18</v>
      </c>
      <c r="AL11" s="369">
        <f>+AL10-AK11</f>
        <v>0.26999999999999996</v>
      </c>
      <c r="AM11" s="694"/>
      <c r="AN11" s="696"/>
      <c r="AO11" s="151">
        <v>2</v>
      </c>
      <c r="AP11" s="33" t="s">
        <v>1112</v>
      </c>
      <c r="AQ11" s="371" t="s">
        <v>1095</v>
      </c>
      <c r="AR11" s="298">
        <v>45292</v>
      </c>
    </row>
    <row r="12" spans="1:46" ht="128.25" customHeight="1" x14ac:dyDescent="0.25">
      <c r="A12" s="715" t="s">
        <v>51</v>
      </c>
      <c r="B12" s="711" t="s">
        <v>108</v>
      </c>
      <c r="C12" s="711" t="s">
        <v>58</v>
      </c>
      <c r="D12" s="711" t="s">
        <v>79</v>
      </c>
      <c r="E12" s="709" t="s">
        <v>80</v>
      </c>
      <c r="F12" s="709" t="s">
        <v>500</v>
      </c>
      <c r="G12" s="709" t="s">
        <v>465</v>
      </c>
      <c r="H12" s="711" t="s">
        <v>502</v>
      </c>
      <c r="I12" s="711" t="s">
        <v>503</v>
      </c>
      <c r="J12" s="711" t="s">
        <v>99</v>
      </c>
      <c r="K12" s="711">
        <v>1</v>
      </c>
      <c r="L12" s="713">
        <f>IF(J12="Diaria",+(K12/360),IF(J12="Mensual",+(K12/12),IF(J12="Bimestral",+(K12/6),IF(J12="Trimestral",+(K12/4),IF(J12="Semestral",+(K12/2),IF(J12="Anual",+(K12/1),""))))))</f>
        <v>1</v>
      </c>
      <c r="M12" s="709" t="s">
        <v>30</v>
      </c>
      <c r="N12" s="709">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09" t="s">
        <v>64</v>
      </c>
      <c r="P12" s="709">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711" t="s">
        <v>73</v>
      </c>
      <c r="R12" s="709">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97" t="s">
        <v>60</v>
      </c>
      <c r="T12" s="699" t="s">
        <v>28</v>
      </c>
      <c r="U12" s="701">
        <f>+MAX(N12,P12,R12)</f>
        <v>0.6</v>
      </c>
      <c r="V12" s="703" t="str">
        <f>IF(L12&lt;=20%,"Muy baja",IF(L12&lt;=40%,"Baja",IF(L12&lt;=60%,"Media",IF(L12&lt;=80%,"Alta",IF(L12&lt;=100%,"Muy alta",IF(L12&gt;=100%,"Muy alta",""))))))</f>
        <v>Muy alta</v>
      </c>
      <c r="W12" s="59"/>
      <c r="X12" s="705" t="str">
        <f>IF(U12=20%,"Leve",IF(U12=40%,"Menor",IF(U12=60%,"Moderado",IF(U12=80%,"Mayor",IF(U12=100%,"Catastrófico","")))))</f>
        <v>Moderado</v>
      </c>
      <c r="Y12" s="59"/>
      <c r="Z12" s="707" t="s">
        <v>171</v>
      </c>
      <c r="AA12" s="689">
        <f>IF(Z12="Bajo",25%,IF(Z12="Moderado",50%,IF(Z12="Alto",75%,IF(Z12="Extremo",100%,""))))</f>
        <v>0.75</v>
      </c>
      <c r="AB12" s="691"/>
      <c r="AC12" s="154" t="s">
        <v>1093</v>
      </c>
      <c r="AD12" s="266" t="s">
        <v>57</v>
      </c>
      <c r="AE12" s="255">
        <f t="shared" si="0"/>
        <v>0.25</v>
      </c>
      <c r="AF12" s="267" t="s">
        <v>216</v>
      </c>
      <c r="AG12" s="255">
        <f t="shared" si="1"/>
        <v>0.15</v>
      </c>
      <c r="AH12" s="255">
        <f t="shared" si="2"/>
        <v>0.4</v>
      </c>
      <c r="AI12" s="257" t="s">
        <v>24</v>
      </c>
      <c r="AJ12" s="256" t="s">
        <v>507</v>
      </c>
      <c r="AK12" s="276">
        <f>+AH12*AA12</f>
        <v>0.30000000000000004</v>
      </c>
      <c r="AL12" s="368">
        <f>+AA12-AK12</f>
        <v>0.44999999999999996</v>
      </c>
      <c r="AM12" s="693" t="str">
        <f>+IF(C12="Corrupción","Moderado",IF(AL13&lt;=25%,"Bajo",IF(AL13&lt;=50%,"Moderado",IF(AL13&lt;=75%,"Alto",IF(AL13&gt;75%,"Extremo","")))))</f>
        <v>Moderado</v>
      </c>
      <c r="AN12" s="1069" t="s">
        <v>59</v>
      </c>
      <c r="AO12" s="151">
        <v>1</v>
      </c>
      <c r="AP12" s="327" t="s">
        <v>511</v>
      </c>
      <c r="AQ12" s="371" t="s">
        <v>1095</v>
      </c>
      <c r="AR12" s="298">
        <v>45292</v>
      </c>
    </row>
    <row r="13" spans="1:46" ht="75.75" thickBot="1" x14ac:dyDescent="0.3">
      <c r="A13" s="716"/>
      <c r="B13" s="712"/>
      <c r="C13" s="712"/>
      <c r="D13" s="712"/>
      <c r="E13" s="710"/>
      <c r="F13" s="710"/>
      <c r="G13" s="710"/>
      <c r="H13" s="712"/>
      <c r="I13" s="712"/>
      <c r="J13" s="712"/>
      <c r="K13" s="712"/>
      <c r="L13" s="714"/>
      <c r="M13" s="710"/>
      <c r="N13" s="710"/>
      <c r="O13" s="710"/>
      <c r="P13" s="710"/>
      <c r="Q13" s="712"/>
      <c r="R13" s="710"/>
      <c r="S13" s="698"/>
      <c r="T13" s="700"/>
      <c r="U13" s="702"/>
      <c r="V13" s="704"/>
      <c r="W13" s="60"/>
      <c r="X13" s="706"/>
      <c r="Y13" s="60"/>
      <c r="Z13" s="708"/>
      <c r="AA13" s="690"/>
      <c r="AB13" s="692"/>
      <c r="AC13" s="155" t="s">
        <v>1113</v>
      </c>
      <c r="AD13" s="155" t="s">
        <v>57</v>
      </c>
      <c r="AE13" s="260">
        <f t="shared" si="0"/>
        <v>0.25</v>
      </c>
      <c r="AF13" s="268" t="s">
        <v>216</v>
      </c>
      <c r="AG13" s="260">
        <f t="shared" si="1"/>
        <v>0.15</v>
      </c>
      <c r="AH13" s="260">
        <f t="shared" si="2"/>
        <v>0.4</v>
      </c>
      <c r="AI13" s="363" t="s">
        <v>24</v>
      </c>
      <c r="AJ13" s="155" t="s">
        <v>523</v>
      </c>
      <c r="AK13" s="277">
        <f>+AL12*AH13</f>
        <v>0.18</v>
      </c>
      <c r="AL13" s="369">
        <f>+AL12-AK13</f>
        <v>0.26999999999999996</v>
      </c>
      <c r="AM13" s="694"/>
      <c r="AN13" s="1070"/>
      <c r="AO13" s="152">
        <v>2</v>
      </c>
      <c r="AP13" s="61" t="s">
        <v>1114</v>
      </c>
      <c r="AQ13" s="287" t="s">
        <v>527</v>
      </c>
      <c r="AR13" s="114">
        <v>45292</v>
      </c>
    </row>
    <row r="14" spans="1:46" ht="409.6" thickBot="1" x14ac:dyDescent="0.3">
      <c r="A14" s="305" t="s">
        <v>218</v>
      </c>
      <c r="B14" s="351" t="s">
        <v>108</v>
      </c>
      <c r="C14" s="285" t="s">
        <v>92</v>
      </c>
      <c r="D14" s="285" t="s">
        <v>79</v>
      </c>
      <c r="E14" s="285" t="s">
        <v>36</v>
      </c>
      <c r="F14" s="307" t="s">
        <v>598</v>
      </c>
      <c r="G14" s="285" t="s">
        <v>599</v>
      </c>
      <c r="H14" s="285" t="s">
        <v>600</v>
      </c>
      <c r="I14" s="307" t="s">
        <v>601</v>
      </c>
      <c r="J14" s="285" t="s">
        <v>66</v>
      </c>
      <c r="K14" s="285">
        <v>1</v>
      </c>
      <c r="L14" s="288">
        <v>2.7777777777777779E-3</v>
      </c>
      <c r="M14" s="285" t="s">
        <v>30</v>
      </c>
      <c r="N14" s="2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5" t="s">
        <v>64</v>
      </c>
      <c r="P14" s="2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5" t="s">
        <v>73</v>
      </c>
      <c r="R14" s="2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81" t="s">
        <v>60</v>
      </c>
      <c r="T14" s="281" t="s">
        <v>45</v>
      </c>
      <c r="U14" s="281">
        <f>+MAX(N14,P14,R14)</f>
        <v>0.6</v>
      </c>
      <c r="V14" s="292" t="str">
        <f>IF(L14&lt;=20%,"Muy baja",IF(L14&lt;=40%,"Baja",IF(L14&lt;=60%,"Media",IF(L14&lt;=80%,"Alta",IF(L14&lt;=100%,"Muy alta",IF(L14&gt;=100%,"Muy alta",""))))))</f>
        <v>Muy baja</v>
      </c>
      <c r="W14" s="274">
        <f>+IFERROR(VLOOKUP(V14,Fórmula!$F$1:$G$6,2,FALSE),"")</f>
        <v>0.2</v>
      </c>
      <c r="X14" s="283" t="str">
        <f>IF(U14=20%,"Leve",IF(U14=40%,"Menor",IF(U14=60%,"Moderado",IF(U14=80%,"Mayor",IF(U14=100%,"Catastrófico","")))))</f>
        <v>Moderado</v>
      </c>
      <c r="Y14" s="300" t="s">
        <v>56</v>
      </c>
      <c r="Z14" s="278" t="str">
        <f>+IFERROR(VLOOKUP(V14&amp;X14,Fórmula!$C$2:$D$26,2,FALSE),"")</f>
        <v>Moderado</v>
      </c>
      <c r="AA14" s="300" t="s">
        <v>56</v>
      </c>
      <c r="AB14" s="557" t="s">
        <v>602</v>
      </c>
      <c r="AC14" s="58" t="s">
        <v>644</v>
      </c>
      <c r="AD14" s="50" t="s">
        <v>57</v>
      </c>
      <c r="AE14" s="260">
        <f t="shared" si="0"/>
        <v>0.25</v>
      </c>
      <c r="AF14" s="73" t="s">
        <v>216</v>
      </c>
      <c r="AG14" s="260">
        <f t="shared" si="1"/>
        <v>0.15</v>
      </c>
      <c r="AH14" s="260">
        <f t="shared" si="2"/>
        <v>0.4</v>
      </c>
      <c r="AI14" s="307" t="s">
        <v>24</v>
      </c>
      <c r="AJ14" s="307" t="s">
        <v>643</v>
      </c>
      <c r="AK14" s="285" t="s">
        <v>24</v>
      </c>
      <c r="AL14" s="368">
        <v>0.3</v>
      </c>
      <c r="AM14" s="424" t="s">
        <v>56</v>
      </c>
      <c r="AN14" s="417" t="s">
        <v>59</v>
      </c>
      <c r="AO14" s="425">
        <v>1</v>
      </c>
      <c r="AP14" s="290" t="s">
        <v>604</v>
      </c>
      <c r="AQ14" s="30" t="s">
        <v>162</v>
      </c>
      <c r="AR14" s="30">
        <v>45292</v>
      </c>
    </row>
    <row r="15" spans="1:46" s="621" customFormat="1" ht="409.5" x14ac:dyDescent="0.2">
      <c r="A15" s="606" t="s">
        <v>51</v>
      </c>
      <c r="B15" s="29" t="s">
        <v>1281</v>
      </c>
      <c r="C15" s="29" t="s">
        <v>58</v>
      </c>
      <c r="D15" s="29" t="s">
        <v>79</v>
      </c>
      <c r="E15" s="29" t="s">
        <v>80</v>
      </c>
      <c r="F15" s="41" t="s">
        <v>1278</v>
      </c>
      <c r="G15" s="185" t="s">
        <v>534</v>
      </c>
      <c r="H15" s="626" t="s">
        <v>1279</v>
      </c>
      <c r="I15" s="41" t="s">
        <v>1280</v>
      </c>
      <c r="J15" s="607" t="s">
        <v>95</v>
      </c>
      <c r="K15" s="608">
        <v>1</v>
      </c>
      <c r="L15" s="609">
        <f>IF(J15="Diaria",+(K15/360),IF(J15="Mensual",+(K15/12),IF(J15="Bimestral",+(K15/6),IF(J15="Trimestral",+(K15/4),IF(J15="Semestral",+(K15/2),IF(J15="Anual",+(K15/1),""))))))</f>
        <v>0.5</v>
      </c>
      <c r="M15" s="608" t="s">
        <v>47</v>
      </c>
      <c r="N15" s="592">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10" t="s">
        <v>76</v>
      </c>
      <c r="P15" s="592"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08" t="s">
        <v>73</v>
      </c>
      <c r="R15" s="59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11" t="s">
        <v>60</v>
      </c>
      <c r="T15" s="611" t="s">
        <v>73</v>
      </c>
      <c r="U15" s="612">
        <f>+MAX(N15,P15,R15)</f>
        <v>0.4</v>
      </c>
      <c r="V15" s="613" t="str">
        <f>IF(L15&lt;=20%,"Muy baja",IF(L15&lt;=40%,"Baja",IF(L15&lt;=60%,"Media",IF(L15&lt;=80%,"Alta",IF(L15&lt;=100%,"Muy alta",IF(L15&gt;=100%,"Muy alta",""))))))</f>
        <v>Media</v>
      </c>
      <c r="W15" s="614">
        <f>+IFERROR(VLOOKUP(V15,[3]Fórmula!$F$1:$G$6,2,FALSE),"")</f>
        <v>0.6</v>
      </c>
      <c r="X15" s="615" t="s">
        <v>56</v>
      </c>
      <c r="Y15" s="614">
        <f>+IFERROR(VLOOKUP(X15,[3]Fórmula!$H$1:$I$6,2,FALSE),"")</f>
        <v>0.6</v>
      </c>
      <c r="Z15" s="615" t="str">
        <f>+IFERROR(VLOOKUP(V15&amp;X15,[3]Fórmula!$C$2:$D$26,2,FALSE),"")</f>
        <v>Moderado</v>
      </c>
      <c r="AA15" s="616">
        <f>IF(Z15="Bajo",25%,IF(Z15="Moderado",50%,IF(Z15="Alto",75%,IF(Z15="Extremo",100%,""))))</f>
        <v>0.5</v>
      </c>
      <c r="AB15" s="617"/>
      <c r="AC15" s="607" t="s">
        <v>1328</v>
      </c>
      <c r="AD15" s="41" t="s">
        <v>57</v>
      </c>
      <c r="AE15" s="593">
        <f t="shared" si="0"/>
        <v>0.25</v>
      </c>
      <c r="AF15" s="41" t="s">
        <v>216</v>
      </c>
      <c r="AG15" s="593">
        <f t="shared" si="1"/>
        <v>0.15</v>
      </c>
      <c r="AH15" s="593">
        <f t="shared" si="2"/>
        <v>0.4</v>
      </c>
      <c r="AI15" s="41" t="s">
        <v>217</v>
      </c>
      <c r="AJ15" s="41" t="s">
        <v>24</v>
      </c>
      <c r="AK15" s="41" t="s">
        <v>1329</v>
      </c>
      <c r="AL15" s="29">
        <f>+AA15*AH15</f>
        <v>0.2</v>
      </c>
      <c r="AM15" s="618">
        <f>+AA15-AL15</f>
        <v>0.3</v>
      </c>
      <c r="AN15" s="619" t="str">
        <f>IF(AM15&lt;=25%,"Bajo",IF(AM15&lt;=50%,"Moderado",IF(AM15&lt;=75%,"Alto",IF(AM15&gt;75%,"Extremo",""))))</f>
        <v>Moderado</v>
      </c>
      <c r="AO15" s="620" t="s">
        <v>59</v>
      </c>
      <c r="AP15" s="185"/>
      <c r="AQ15" s="47"/>
      <c r="AR15" s="622"/>
    </row>
    <row r="16" spans="1:46" x14ac:dyDescent="0.25">
      <c r="W16" s="20"/>
      <c r="Y16" s="20"/>
      <c r="AE16" s="20"/>
      <c r="AF16" s="20"/>
      <c r="AG16" s="20"/>
      <c r="AH16" s="20"/>
      <c r="AL16" s="23"/>
    </row>
    <row r="17" spans="23:38" x14ac:dyDescent="0.25">
      <c r="W17" s="20"/>
      <c r="Y17" s="20"/>
      <c r="AE17" s="20"/>
      <c r="AF17" s="20"/>
      <c r="AG17" s="20"/>
      <c r="AH17" s="20"/>
      <c r="AL17" s="23"/>
    </row>
    <row r="18" spans="23:38" x14ac:dyDescent="0.25">
      <c r="W18" s="20"/>
      <c r="Y18" s="20"/>
      <c r="AE18" s="20"/>
      <c r="AF18" s="20"/>
      <c r="AG18" s="20"/>
      <c r="AH18" s="20"/>
      <c r="AL18" s="23"/>
    </row>
    <row r="19" spans="23:38" x14ac:dyDescent="0.25">
      <c r="W19" s="20"/>
      <c r="Y19" s="20"/>
      <c r="AE19" s="20"/>
      <c r="AF19" s="20"/>
      <c r="AG19" s="20"/>
      <c r="AH19" s="20"/>
      <c r="AL19" s="23"/>
    </row>
    <row r="20" spans="23:38" x14ac:dyDescent="0.25">
      <c r="W20" s="20"/>
      <c r="Y20" s="20"/>
      <c r="AE20" s="20"/>
      <c r="AF20" s="20"/>
      <c r="AG20" s="20"/>
      <c r="AH20" s="20"/>
      <c r="AL20" s="23"/>
    </row>
    <row r="21" spans="23:38" x14ac:dyDescent="0.25">
      <c r="W21" s="20"/>
      <c r="Y21" s="20"/>
      <c r="AE21" s="20"/>
      <c r="AF21" s="20"/>
      <c r="AG21" s="20"/>
      <c r="AH21" s="20"/>
      <c r="AL21" s="23"/>
    </row>
    <row r="22" spans="23:38" x14ac:dyDescent="0.25">
      <c r="W22" s="20"/>
      <c r="Y22" s="20"/>
      <c r="AE22" s="20"/>
      <c r="AF22" s="20"/>
      <c r="AG22" s="20"/>
      <c r="AH22" s="20"/>
      <c r="AL22" s="23"/>
    </row>
    <row r="23" spans="23:38" x14ac:dyDescent="0.25">
      <c r="W23" s="20"/>
      <c r="Y23" s="20"/>
      <c r="AE23" s="20"/>
      <c r="AF23" s="20"/>
      <c r="AG23" s="20"/>
      <c r="AH23" s="20"/>
      <c r="AL23" s="23"/>
    </row>
    <row r="24" spans="23:38" x14ac:dyDescent="0.25">
      <c r="W24" s="20"/>
      <c r="Y24" s="20"/>
      <c r="AE24" s="20"/>
      <c r="AF24" s="20"/>
      <c r="AG24" s="20"/>
      <c r="AH24" s="20"/>
      <c r="AL24" s="23"/>
    </row>
    <row r="25" spans="23:38" x14ac:dyDescent="0.25">
      <c r="W25" s="20"/>
      <c r="Y25" s="20"/>
      <c r="AE25" s="20"/>
      <c r="AF25" s="20"/>
      <c r="AG25" s="20"/>
      <c r="AH25" s="20"/>
      <c r="AL25" s="23"/>
    </row>
    <row r="26" spans="23:38" x14ac:dyDescent="0.25">
      <c r="W26" s="20"/>
      <c r="Y26" s="20"/>
      <c r="AE26" s="20"/>
      <c r="AF26" s="20"/>
      <c r="AG26" s="20"/>
      <c r="AH26" s="20"/>
      <c r="AL26" s="23"/>
    </row>
    <row r="27" spans="23:38" x14ac:dyDescent="0.25">
      <c r="W27" s="20"/>
      <c r="Y27" s="20"/>
      <c r="AE27" s="20"/>
      <c r="AF27" s="20"/>
      <c r="AG27" s="20"/>
      <c r="AH27" s="20"/>
      <c r="AL27" s="23"/>
    </row>
    <row r="28" spans="23:38" x14ac:dyDescent="0.25">
      <c r="W28" s="20"/>
      <c r="Y28" s="20"/>
      <c r="AE28" s="20"/>
      <c r="AF28" s="20"/>
      <c r="AG28" s="20"/>
      <c r="AH28" s="20"/>
      <c r="AL28" s="23"/>
    </row>
    <row r="29" spans="23:38" x14ac:dyDescent="0.25">
      <c r="W29" s="20"/>
      <c r="Y29" s="20"/>
      <c r="AE29" s="20"/>
      <c r="AF29" s="20"/>
      <c r="AG29" s="20"/>
      <c r="AH29" s="20"/>
      <c r="AL29" s="23"/>
    </row>
    <row r="30" spans="23:38" x14ac:dyDescent="0.25">
      <c r="W30" s="20"/>
      <c r="Y30" s="20"/>
      <c r="AE30" s="20"/>
      <c r="AF30" s="20"/>
      <c r="AG30" s="20"/>
      <c r="AH30" s="20"/>
      <c r="AL30" s="23"/>
    </row>
    <row r="31" spans="23:38" x14ac:dyDescent="0.25">
      <c r="W31" s="20"/>
      <c r="Y31" s="20"/>
      <c r="AE31" s="20"/>
      <c r="AF31" s="20"/>
      <c r="AG31" s="20"/>
      <c r="AH31" s="20"/>
      <c r="AL31" s="23"/>
    </row>
    <row r="32" spans="23:38" x14ac:dyDescent="0.25">
      <c r="W32" s="20"/>
      <c r="Y32" s="20"/>
      <c r="AE32" s="20"/>
      <c r="AF32" s="20"/>
      <c r="AG32" s="20"/>
      <c r="AH32" s="20"/>
      <c r="AL32" s="23"/>
    </row>
    <row r="33" spans="23:38" x14ac:dyDescent="0.25">
      <c r="W33" s="20"/>
      <c r="Y33" s="20"/>
      <c r="AE33" s="20"/>
      <c r="AF33" s="20"/>
      <c r="AG33" s="20"/>
      <c r="AH33" s="20"/>
      <c r="AL33" s="23"/>
    </row>
    <row r="34" spans="23:38" x14ac:dyDescent="0.25">
      <c r="W34" s="20"/>
      <c r="Y34" s="20"/>
      <c r="AE34" s="20"/>
      <c r="AF34" s="20"/>
      <c r="AG34" s="20"/>
      <c r="AH34" s="20"/>
      <c r="AL34" s="23"/>
    </row>
    <row r="35" spans="23:38" x14ac:dyDescent="0.25">
      <c r="W35" s="20"/>
      <c r="Y35" s="20"/>
      <c r="AE35" s="20"/>
      <c r="AF35" s="20"/>
      <c r="AG35" s="20"/>
      <c r="AH35" s="20"/>
      <c r="AL35" s="23"/>
    </row>
    <row r="36" spans="23:38" x14ac:dyDescent="0.25">
      <c r="W36" s="20"/>
      <c r="Y36" s="20"/>
      <c r="AE36" s="20"/>
      <c r="AF36" s="20"/>
      <c r="AG36" s="20"/>
      <c r="AH36" s="20"/>
      <c r="AL36" s="23"/>
    </row>
    <row r="37" spans="23:38" x14ac:dyDescent="0.25">
      <c r="W37" s="20"/>
      <c r="Y37" s="20"/>
      <c r="AE37" s="20"/>
      <c r="AF37" s="20"/>
      <c r="AG37" s="20"/>
      <c r="AH37" s="20"/>
      <c r="AL37" s="23"/>
    </row>
    <row r="38" spans="23:38" x14ac:dyDescent="0.25">
      <c r="W38" s="20"/>
      <c r="Y38" s="20"/>
      <c r="AE38" s="20"/>
      <c r="AF38" s="20"/>
      <c r="AG38" s="20"/>
      <c r="AH38" s="20"/>
      <c r="AL38" s="23"/>
    </row>
    <row r="39" spans="23:38" x14ac:dyDescent="0.25">
      <c r="W39" s="20"/>
      <c r="Y39" s="20"/>
      <c r="AE39" s="20"/>
      <c r="AF39" s="20"/>
      <c r="AG39" s="20"/>
      <c r="AH39" s="20"/>
      <c r="AL39" s="23"/>
    </row>
    <row r="40" spans="23:38" x14ac:dyDescent="0.25">
      <c r="W40" s="20"/>
      <c r="Y40" s="20"/>
      <c r="AE40" s="20"/>
      <c r="AF40" s="20"/>
      <c r="AG40" s="20"/>
      <c r="AH40" s="20"/>
      <c r="AL40" s="23"/>
    </row>
    <row r="41" spans="23:38" x14ac:dyDescent="0.25">
      <c r="W41" s="20"/>
      <c r="Y41" s="20"/>
      <c r="AE41" s="20"/>
      <c r="AF41" s="20"/>
      <c r="AG41" s="20"/>
      <c r="AH41" s="20"/>
      <c r="AL41" s="23"/>
    </row>
    <row r="42" spans="23:38" x14ac:dyDescent="0.25">
      <c r="W42" s="20"/>
      <c r="Y42" s="20"/>
      <c r="AE42" s="20"/>
      <c r="AF42" s="20"/>
      <c r="AG42" s="20"/>
      <c r="AH42" s="20"/>
      <c r="AL42" s="23"/>
    </row>
    <row r="43" spans="23:38" x14ac:dyDescent="0.25">
      <c r="W43" s="20"/>
      <c r="Y43" s="20"/>
      <c r="AE43" s="20"/>
      <c r="AF43" s="20"/>
      <c r="AG43" s="20"/>
      <c r="AH43" s="20"/>
      <c r="AL43" s="23"/>
    </row>
    <row r="44" spans="23:38" x14ac:dyDescent="0.25">
      <c r="W44" s="20"/>
      <c r="Y44" s="20"/>
      <c r="AE44" s="20"/>
      <c r="AF44" s="20"/>
      <c r="AG44" s="20"/>
      <c r="AH44" s="20"/>
      <c r="AL44" s="23"/>
    </row>
    <row r="45" spans="23:38" x14ac:dyDescent="0.25">
      <c r="W45" s="20"/>
      <c r="Y45" s="20"/>
      <c r="AE45" s="20"/>
      <c r="AF45" s="20"/>
      <c r="AG45" s="20"/>
      <c r="AH45" s="20"/>
      <c r="AL45" s="23"/>
    </row>
    <row r="46" spans="23:38" x14ac:dyDescent="0.25">
      <c r="W46" s="20"/>
      <c r="Y46" s="20"/>
      <c r="AE46" s="20"/>
      <c r="AF46" s="20"/>
      <c r="AG46" s="20"/>
      <c r="AH46" s="20"/>
      <c r="AL46" s="23"/>
    </row>
    <row r="47" spans="23:38" x14ac:dyDescent="0.25">
      <c r="W47" s="20"/>
      <c r="Y47" s="20"/>
      <c r="AE47" s="20"/>
      <c r="AF47" s="20"/>
      <c r="AG47" s="20"/>
      <c r="AH47" s="20"/>
      <c r="AL47" s="23"/>
    </row>
    <row r="48" spans="23:38" x14ac:dyDescent="0.25">
      <c r="W48" s="20"/>
      <c r="Y48" s="20"/>
      <c r="AE48" s="20"/>
      <c r="AF48" s="20"/>
      <c r="AG48" s="20"/>
      <c r="AH48" s="20"/>
      <c r="AL48" s="23"/>
    </row>
    <row r="49" spans="23:38" x14ac:dyDescent="0.25">
      <c r="W49" s="20"/>
      <c r="Y49" s="20"/>
      <c r="AE49" s="20"/>
      <c r="AF49" s="20"/>
      <c r="AG49" s="20"/>
      <c r="AH49" s="20"/>
      <c r="AL49" s="23"/>
    </row>
    <row r="50" spans="23:38" x14ac:dyDescent="0.25">
      <c r="W50" s="20"/>
      <c r="Y50" s="20"/>
      <c r="AE50" s="20"/>
      <c r="AF50" s="20"/>
      <c r="AG50" s="20"/>
      <c r="AH50" s="20"/>
      <c r="AL50" s="23"/>
    </row>
    <row r="51" spans="23:38" x14ac:dyDescent="0.25">
      <c r="W51" s="20"/>
      <c r="Y51" s="20"/>
      <c r="AE51" s="20"/>
      <c r="AF51" s="20"/>
      <c r="AG51" s="20"/>
      <c r="AH51" s="20"/>
      <c r="AL51" s="23"/>
    </row>
    <row r="52" spans="23:38" x14ac:dyDescent="0.25">
      <c r="W52" s="20"/>
      <c r="Y52" s="20"/>
      <c r="AE52" s="20"/>
      <c r="AF52" s="20"/>
      <c r="AG52" s="20"/>
      <c r="AH52" s="20"/>
      <c r="AL52" s="23"/>
    </row>
    <row r="53" spans="23:38" x14ac:dyDescent="0.25">
      <c r="W53" s="20"/>
      <c r="Y53" s="20"/>
      <c r="AE53" s="20"/>
      <c r="AF53" s="20"/>
      <c r="AG53" s="20"/>
      <c r="AH53" s="20"/>
      <c r="AL53" s="23"/>
    </row>
    <row r="54" spans="23:38" x14ac:dyDescent="0.25">
      <c r="W54" s="20"/>
      <c r="Y54" s="20"/>
      <c r="AE54" s="20"/>
      <c r="AF54" s="20"/>
      <c r="AG54" s="20"/>
      <c r="AH54" s="20"/>
      <c r="AL54" s="23"/>
    </row>
    <row r="55" spans="23:38" x14ac:dyDescent="0.25">
      <c r="W55" s="20"/>
      <c r="Y55" s="20"/>
      <c r="AE55" s="20"/>
      <c r="AF55" s="20"/>
      <c r="AG55" s="20"/>
      <c r="AH55" s="20"/>
      <c r="AL55" s="23"/>
    </row>
    <row r="56" spans="23:38" x14ac:dyDescent="0.25">
      <c r="W56" s="20"/>
      <c r="Y56" s="20"/>
      <c r="AE56" s="20"/>
      <c r="AF56" s="20"/>
      <c r="AG56" s="20"/>
      <c r="AH56" s="20"/>
      <c r="AL56" s="23"/>
    </row>
    <row r="57" spans="23:38" x14ac:dyDescent="0.25">
      <c r="W57" s="20"/>
      <c r="Y57" s="20"/>
      <c r="AE57" s="20"/>
      <c r="AF57" s="20"/>
      <c r="AG57" s="20"/>
      <c r="AH57" s="20"/>
      <c r="AL57" s="23"/>
    </row>
    <row r="58" spans="23:38" x14ac:dyDescent="0.25">
      <c r="W58" s="20"/>
      <c r="Y58" s="20"/>
      <c r="AE58" s="20"/>
      <c r="AF58" s="20"/>
      <c r="AG58" s="20"/>
      <c r="AH58" s="20"/>
      <c r="AL58" s="23"/>
    </row>
    <row r="59" spans="23:38" x14ac:dyDescent="0.25">
      <c r="W59" s="20"/>
      <c r="Y59" s="20"/>
      <c r="AE59" s="20"/>
      <c r="AF59" s="20"/>
      <c r="AG59" s="20"/>
      <c r="AH59" s="20"/>
      <c r="AL59" s="23"/>
    </row>
    <row r="60" spans="23:38" x14ac:dyDescent="0.25">
      <c r="W60" s="20"/>
      <c r="Y60" s="20"/>
      <c r="AE60" s="20"/>
      <c r="AF60" s="20"/>
      <c r="AG60" s="20"/>
      <c r="AH60" s="20"/>
      <c r="AL60" s="23"/>
    </row>
    <row r="61" spans="23:38" x14ac:dyDescent="0.25">
      <c r="W61" s="20"/>
      <c r="Y61" s="20"/>
      <c r="AE61" s="20"/>
      <c r="AF61" s="20"/>
      <c r="AG61" s="20"/>
      <c r="AH61" s="20"/>
      <c r="AL61" s="23"/>
    </row>
    <row r="62" spans="23:38" x14ac:dyDescent="0.25">
      <c r="W62" s="20"/>
      <c r="Y62" s="20"/>
      <c r="AE62" s="20"/>
      <c r="AF62" s="20"/>
      <c r="AG62" s="20"/>
      <c r="AH62" s="20"/>
      <c r="AL62" s="23"/>
    </row>
    <row r="63" spans="23:38" x14ac:dyDescent="0.25">
      <c r="W63" s="20"/>
      <c r="Y63" s="20"/>
      <c r="AE63" s="20"/>
      <c r="AF63" s="20"/>
      <c r="AG63" s="20"/>
      <c r="AH63" s="20"/>
      <c r="AL63" s="23"/>
    </row>
    <row r="64" spans="23:38" x14ac:dyDescent="0.25">
      <c r="W64" s="20"/>
      <c r="Y64" s="20"/>
      <c r="AE64" s="20"/>
      <c r="AF64" s="20"/>
      <c r="AG64" s="20"/>
      <c r="AH64" s="20"/>
      <c r="AL64" s="23"/>
    </row>
    <row r="65" spans="23:38" x14ac:dyDescent="0.25">
      <c r="W65" s="20"/>
      <c r="Y65" s="20"/>
      <c r="AE65" s="20"/>
      <c r="AF65" s="20"/>
      <c r="AG65" s="20"/>
      <c r="AH65" s="20"/>
      <c r="AL65" s="23"/>
    </row>
    <row r="66" spans="23:38" x14ac:dyDescent="0.25">
      <c r="W66" s="20"/>
      <c r="Y66" s="20"/>
      <c r="AE66" s="20"/>
      <c r="AF66" s="20"/>
      <c r="AG66" s="20"/>
      <c r="AH66" s="20"/>
      <c r="AL66" s="23"/>
    </row>
    <row r="67" spans="23:38" x14ac:dyDescent="0.25">
      <c r="W67" s="20"/>
      <c r="Y67" s="20"/>
      <c r="AE67" s="20"/>
      <c r="AF67" s="20"/>
      <c r="AG67" s="20"/>
      <c r="AH67" s="20"/>
      <c r="AL67" s="23"/>
    </row>
    <row r="68" spans="23:38" x14ac:dyDescent="0.25">
      <c r="W68" s="20"/>
      <c r="Y68" s="20"/>
      <c r="AE68" s="20"/>
      <c r="AF68" s="20"/>
      <c r="AG68" s="20"/>
      <c r="AH68" s="20"/>
      <c r="AL68" s="23"/>
    </row>
    <row r="69" spans="23:38" x14ac:dyDescent="0.25">
      <c r="W69" s="20"/>
      <c r="Y69" s="20"/>
      <c r="AE69" s="20"/>
      <c r="AF69" s="20"/>
      <c r="AG69" s="20"/>
      <c r="AH69" s="20"/>
      <c r="AL69" s="23"/>
    </row>
    <row r="70" spans="23:38" x14ac:dyDescent="0.25">
      <c r="W70" s="20"/>
      <c r="Y70" s="20"/>
      <c r="AE70" s="20"/>
      <c r="AF70" s="20"/>
      <c r="AG70" s="20"/>
      <c r="AH70" s="20"/>
      <c r="AL70" s="23"/>
    </row>
    <row r="71" spans="23:38" x14ac:dyDescent="0.25">
      <c r="W71" s="20"/>
      <c r="Y71" s="20"/>
      <c r="AE71" s="20"/>
      <c r="AF71" s="20"/>
      <c r="AG71" s="20"/>
      <c r="AH71" s="20"/>
      <c r="AL71" s="23"/>
    </row>
    <row r="72" spans="23:38" x14ac:dyDescent="0.25">
      <c r="W72" s="20"/>
      <c r="Y72" s="20"/>
      <c r="AE72" s="20"/>
      <c r="AF72" s="20"/>
      <c r="AG72" s="20"/>
      <c r="AH72" s="20"/>
      <c r="AL72" s="23"/>
    </row>
    <row r="73" spans="23:38" x14ac:dyDescent="0.25">
      <c r="W73" s="20"/>
      <c r="Y73" s="20"/>
      <c r="AE73" s="20"/>
      <c r="AF73" s="20"/>
      <c r="AG73" s="20"/>
      <c r="AH73" s="20"/>
      <c r="AL73" s="23"/>
    </row>
    <row r="74" spans="23:38" x14ac:dyDescent="0.25">
      <c r="W74" s="20"/>
      <c r="Y74" s="20"/>
      <c r="AE74" s="20"/>
      <c r="AF74" s="20"/>
      <c r="AG74" s="20"/>
      <c r="AH74" s="20"/>
      <c r="AL74" s="23"/>
    </row>
    <row r="75" spans="23:38" x14ac:dyDescent="0.25">
      <c r="W75" s="20"/>
      <c r="Y75" s="20"/>
      <c r="AE75" s="20"/>
      <c r="AF75" s="20"/>
      <c r="AG75" s="20"/>
      <c r="AH75" s="20"/>
      <c r="AL75" s="23"/>
    </row>
    <row r="76" spans="23:38" x14ac:dyDescent="0.25">
      <c r="W76" s="20"/>
      <c r="Y76" s="20"/>
      <c r="AE76" s="20"/>
      <c r="AF76" s="20"/>
      <c r="AG76" s="20"/>
      <c r="AH76" s="20"/>
      <c r="AL76" s="23"/>
    </row>
    <row r="77" spans="23:38" x14ac:dyDescent="0.25">
      <c r="W77" s="20"/>
      <c r="Y77" s="20"/>
      <c r="AE77" s="20"/>
      <c r="AF77" s="20"/>
      <c r="AG77" s="20"/>
      <c r="AH77" s="20"/>
      <c r="AL77" s="23"/>
    </row>
    <row r="78" spans="23:38" x14ac:dyDescent="0.25">
      <c r="W78" s="20"/>
      <c r="Y78" s="20"/>
      <c r="AE78" s="20"/>
      <c r="AF78" s="20"/>
      <c r="AG78" s="20"/>
      <c r="AH78" s="20"/>
      <c r="AL78" s="23"/>
    </row>
    <row r="79" spans="23:38" x14ac:dyDescent="0.25">
      <c r="W79" s="20"/>
      <c r="Y79" s="20"/>
      <c r="AE79" s="20"/>
      <c r="AF79" s="20"/>
      <c r="AG79" s="20"/>
      <c r="AH79" s="20"/>
      <c r="AL79" s="23"/>
    </row>
    <row r="80" spans="23:38" x14ac:dyDescent="0.25">
      <c r="W80" s="20"/>
      <c r="Y80" s="20"/>
      <c r="AE80" s="20"/>
      <c r="AF80" s="20"/>
      <c r="AG80" s="20"/>
      <c r="AH80" s="20"/>
      <c r="AL80" s="23"/>
    </row>
    <row r="81" spans="23:38" x14ac:dyDescent="0.25">
      <c r="W81" s="20"/>
      <c r="Y81" s="20"/>
      <c r="AE81" s="20"/>
      <c r="AF81" s="20"/>
      <c r="AG81" s="20"/>
      <c r="AH81" s="20"/>
      <c r="AL81" s="23"/>
    </row>
    <row r="82" spans="23:38" x14ac:dyDescent="0.25">
      <c r="W82" s="20"/>
      <c r="Y82" s="20"/>
      <c r="AE82" s="20"/>
      <c r="AF82" s="20"/>
      <c r="AG82" s="20"/>
      <c r="AH82" s="20"/>
      <c r="AL82" s="23"/>
    </row>
    <row r="83" spans="23:38" x14ac:dyDescent="0.25">
      <c r="W83" s="20"/>
      <c r="Y83" s="20"/>
      <c r="AE83" s="20"/>
      <c r="AF83" s="20"/>
      <c r="AG83" s="20"/>
      <c r="AH83" s="20"/>
      <c r="AL83" s="23"/>
    </row>
    <row r="84" spans="23:38" x14ac:dyDescent="0.25">
      <c r="W84" s="20"/>
      <c r="Y84" s="20"/>
      <c r="AE84" s="20"/>
      <c r="AF84" s="20"/>
      <c r="AG84" s="20"/>
      <c r="AH84" s="20"/>
      <c r="AL84" s="23"/>
    </row>
    <row r="85" spans="23:38" x14ac:dyDescent="0.25">
      <c r="W85" s="20"/>
      <c r="Y85" s="20"/>
      <c r="AE85" s="20"/>
      <c r="AF85" s="20"/>
      <c r="AG85" s="20"/>
      <c r="AH85" s="20"/>
      <c r="AL85" s="23"/>
    </row>
    <row r="86" spans="23:38" x14ac:dyDescent="0.25">
      <c r="W86" s="20"/>
      <c r="Y86" s="20"/>
      <c r="AE86" s="20"/>
      <c r="AF86" s="20"/>
      <c r="AG86" s="20"/>
      <c r="AH86" s="20"/>
      <c r="AL86" s="23"/>
    </row>
    <row r="87" spans="23:38" x14ac:dyDescent="0.25">
      <c r="W87" s="20"/>
      <c r="Y87" s="20"/>
      <c r="AE87" s="20"/>
      <c r="AF87" s="20"/>
      <c r="AG87" s="20"/>
      <c r="AH87" s="20"/>
      <c r="AL87" s="23"/>
    </row>
    <row r="88" spans="23:38" x14ac:dyDescent="0.25">
      <c r="W88" s="20"/>
      <c r="Y88" s="20"/>
      <c r="AE88" s="20"/>
      <c r="AF88" s="20"/>
      <c r="AG88" s="20"/>
      <c r="AH88" s="20"/>
      <c r="AL88" s="23"/>
    </row>
    <row r="89" spans="23:38" x14ac:dyDescent="0.25">
      <c r="W89" s="20"/>
      <c r="Y89" s="20"/>
      <c r="AE89" s="20"/>
      <c r="AF89" s="20"/>
      <c r="AG89" s="20"/>
      <c r="AH89" s="20"/>
      <c r="AL89" s="23"/>
    </row>
    <row r="90" spans="23:38" x14ac:dyDescent="0.25">
      <c r="W90" s="20"/>
      <c r="Y90" s="20"/>
      <c r="AE90" s="20"/>
      <c r="AF90" s="20"/>
      <c r="AG90" s="20"/>
      <c r="AH90" s="20"/>
      <c r="AL90" s="23"/>
    </row>
    <row r="91" spans="23:38" x14ac:dyDescent="0.25">
      <c r="W91" s="20"/>
      <c r="Y91" s="20"/>
      <c r="AE91" s="20"/>
      <c r="AF91" s="20"/>
      <c r="AG91" s="20"/>
      <c r="AH91" s="20"/>
      <c r="AL91" s="23"/>
    </row>
    <row r="92" spans="23:38" x14ac:dyDescent="0.25">
      <c r="W92" s="20"/>
      <c r="Y92" s="20"/>
      <c r="AE92" s="20"/>
      <c r="AF92" s="20"/>
      <c r="AG92" s="20"/>
      <c r="AH92" s="20"/>
      <c r="AL92" s="23"/>
    </row>
    <row r="93" spans="23:38" x14ac:dyDescent="0.25">
      <c r="W93" s="20"/>
      <c r="Y93" s="20"/>
      <c r="AE93" s="20"/>
      <c r="AF93" s="20"/>
      <c r="AG93" s="20"/>
      <c r="AH93" s="20"/>
      <c r="AL93" s="23"/>
    </row>
    <row r="94" spans="23:38" x14ac:dyDescent="0.25">
      <c r="W94" s="20"/>
      <c r="Y94" s="20"/>
      <c r="AE94" s="20"/>
      <c r="AF94" s="20"/>
      <c r="AG94" s="20"/>
      <c r="AH94" s="20"/>
      <c r="AL94" s="23"/>
    </row>
    <row r="95" spans="23:38" x14ac:dyDescent="0.25">
      <c r="W95" s="20"/>
      <c r="Y95" s="20"/>
      <c r="AE95" s="20"/>
      <c r="AF95" s="20"/>
      <c r="AG95" s="20"/>
      <c r="AH95" s="20"/>
      <c r="AL95" s="23"/>
    </row>
    <row r="96" spans="23:38" x14ac:dyDescent="0.25">
      <c r="W96" s="20"/>
      <c r="Y96" s="20"/>
      <c r="AE96" s="20"/>
      <c r="AF96" s="20"/>
      <c r="AG96" s="20"/>
      <c r="AH96" s="20"/>
      <c r="AL96" s="23"/>
    </row>
    <row r="97" spans="23:38" x14ac:dyDescent="0.25">
      <c r="W97" s="20"/>
      <c r="Y97" s="20"/>
      <c r="AE97" s="20"/>
      <c r="AF97" s="20"/>
      <c r="AG97" s="20"/>
      <c r="AH97" s="20"/>
      <c r="AL97" s="23"/>
    </row>
    <row r="98" spans="23:38" x14ac:dyDescent="0.25">
      <c r="W98" s="20"/>
      <c r="Y98" s="20"/>
      <c r="AE98" s="20"/>
      <c r="AF98" s="20"/>
      <c r="AG98" s="20"/>
      <c r="AH98" s="20"/>
      <c r="AL98" s="23"/>
    </row>
    <row r="99" spans="23:38" x14ac:dyDescent="0.25">
      <c r="W99" s="20"/>
      <c r="Y99" s="20"/>
      <c r="AE99" s="20"/>
      <c r="AF99" s="20"/>
      <c r="AG99" s="20"/>
      <c r="AH99" s="20"/>
      <c r="AL99" s="23"/>
    </row>
    <row r="100" spans="23:38" x14ac:dyDescent="0.25">
      <c r="W100" s="20"/>
      <c r="Y100" s="20"/>
      <c r="AE100" s="20"/>
      <c r="AF100" s="20"/>
      <c r="AG100" s="20"/>
      <c r="AH100" s="20"/>
      <c r="AL100" s="23"/>
    </row>
    <row r="101" spans="23:38" x14ac:dyDescent="0.25">
      <c r="W101" s="20"/>
      <c r="Y101" s="20"/>
      <c r="AE101" s="20"/>
      <c r="AF101" s="20"/>
      <c r="AG101" s="20"/>
      <c r="AH101" s="20"/>
      <c r="AL101" s="23"/>
    </row>
    <row r="102" spans="23:38" x14ac:dyDescent="0.25">
      <c r="W102" s="20"/>
      <c r="Y102" s="20"/>
      <c r="AE102" s="20"/>
      <c r="AF102" s="20"/>
      <c r="AG102" s="20"/>
      <c r="AH102" s="20"/>
      <c r="AL102" s="23"/>
    </row>
    <row r="103" spans="23:38" x14ac:dyDescent="0.25">
      <c r="W103" s="20"/>
      <c r="Y103" s="20"/>
      <c r="AE103" s="20"/>
      <c r="AF103" s="20"/>
      <c r="AG103" s="20"/>
      <c r="AH103" s="20"/>
      <c r="AL103" s="23"/>
    </row>
    <row r="104" spans="23:38" x14ac:dyDescent="0.25">
      <c r="W104" s="20"/>
      <c r="Y104" s="20"/>
      <c r="AE104" s="20"/>
      <c r="AF104" s="20"/>
      <c r="AG104" s="20"/>
      <c r="AH104" s="20"/>
      <c r="AL104" s="23"/>
    </row>
    <row r="105" spans="23:38" x14ac:dyDescent="0.25">
      <c r="W105" s="20"/>
      <c r="Y105" s="20"/>
      <c r="AE105" s="20"/>
      <c r="AF105" s="20"/>
      <c r="AG105" s="20"/>
      <c r="AH105" s="20"/>
      <c r="AL105" s="23"/>
    </row>
    <row r="106" spans="23:38" x14ac:dyDescent="0.25">
      <c r="W106" s="20"/>
      <c r="Y106" s="20"/>
      <c r="AE106" s="20"/>
      <c r="AF106" s="20"/>
      <c r="AG106" s="20"/>
      <c r="AH106" s="20"/>
      <c r="AL106" s="23"/>
    </row>
    <row r="107" spans="23:38" x14ac:dyDescent="0.25">
      <c r="W107" s="20"/>
      <c r="Y107" s="20"/>
      <c r="AE107" s="20"/>
      <c r="AF107" s="20"/>
      <c r="AG107" s="20"/>
      <c r="AH107" s="20"/>
      <c r="AL107" s="23"/>
    </row>
    <row r="108" spans="23:38" x14ac:dyDescent="0.25">
      <c r="W108" s="20"/>
      <c r="Y108" s="20"/>
      <c r="AE108" s="20"/>
      <c r="AF108" s="20"/>
      <c r="AG108" s="20"/>
      <c r="AH108" s="20"/>
      <c r="AL108" s="23"/>
    </row>
    <row r="109" spans="23:38" x14ac:dyDescent="0.25">
      <c r="W109" s="20"/>
      <c r="Y109" s="20"/>
      <c r="AE109" s="20"/>
      <c r="AF109" s="20"/>
      <c r="AG109" s="20"/>
      <c r="AH109" s="20"/>
      <c r="AL109" s="23"/>
    </row>
    <row r="110" spans="23:38" x14ac:dyDescent="0.25">
      <c r="W110" s="20"/>
      <c r="Y110" s="20"/>
      <c r="AE110" s="20"/>
      <c r="AF110" s="20"/>
      <c r="AG110" s="20"/>
      <c r="AH110" s="20"/>
      <c r="AL110" s="23"/>
    </row>
    <row r="111" spans="23:38" x14ac:dyDescent="0.25">
      <c r="W111" s="20"/>
      <c r="Y111" s="20"/>
      <c r="AE111" s="20"/>
      <c r="AF111" s="20"/>
      <c r="AG111" s="20"/>
      <c r="AH111" s="20"/>
      <c r="AL111" s="23"/>
    </row>
    <row r="112" spans="23:38" x14ac:dyDescent="0.25">
      <c r="W112" s="20"/>
      <c r="Y112" s="20"/>
      <c r="AE112" s="20"/>
      <c r="AF112" s="20"/>
      <c r="AG112" s="20"/>
      <c r="AH112" s="20"/>
      <c r="AL112" s="23"/>
    </row>
    <row r="113" spans="23:38" x14ac:dyDescent="0.25">
      <c r="W113" s="20"/>
      <c r="Y113" s="20"/>
      <c r="AE113" s="20"/>
      <c r="AF113" s="20"/>
      <c r="AG113" s="20"/>
      <c r="AH113" s="20"/>
      <c r="AL113" s="23"/>
    </row>
    <row r="114" spans="23:38" x14ac:dyDescent="0.25">
      <c r="W114" s="20"/>
      <c r="Y114" s="20"/>
      <c r="AE114" s="20"/>
      <c r="AF114" s="20"/>
      <c r="AG114" s="20"/>
      <c r="AH114" s="20"/>
      <c r="AL114" s="23"/>
    </row>
    <row r="115" spans="23:38" x14ac:dyDescent="0.25">
      <c r="W115" s="20"/>
      <c r="Y115" s="20"/>
      <c r="AE115" s="20"/>
      <c r="AF115" s="20"/>
      <c r="AG115" s="20"/>
      <c r="AH115" s="20"/>
      <c r="AL115" s="23"/>
    </row>
    <row r="116" spans="23:38" x14ac:dyDescent="0.25">
      <c r="W116" s="20"/>
      <c r="Y116" s="20"/>
      <c r="AE116" s="20"/>
      <c r="AF116" s="20"/>
      <c r="AG116" s="20"/>
      <c r="AH116" s="20"/>
      <c r="AL116" s="23"/>
    </row>
    <row r="117" spans="23:38" x14ac:dyDescent="0.25">
      <c r="W117" s="20"/>
      <c r="Y117" s="20"/>
      <c r="AE117" s="20"/>
      <c r="AF117" s="20"/>
      <c r="AG117" s="20"/>
      <c r="AH117" s="20"/>
      <c r="AL117" s="23"/>
    </row>
    <row r="118" spans="23:38" x14ac:dyDescent="0.25">
      <c r="W118" s="20"/>
      <c r="Y118" s="20"/>
      <c r="AE118" s="20"/>
      <c r="AF118" s="20"/>
      <c r="AG118" s="20"/>
      <c r="AH118" s="20"/>
      <c r="AL118" s="23"/>
    </row>
    <row r="119" spans="23:38" x14ac:dyDescent="0.25">
      <c r="W119" s="20"/>
      <c r="Y119" s="20"/>
      <c r="AE119" s="20"/>
      <c r="AF119" s="20"/>
      <c r="AG119" s="20"/>
      <c r="AH119" s="20"/>
      <c r="AL119" s="23"/>
    </row>
    <row r="120" spans="23:38" x14ac:dyDescent="0.25">
      <c r="W120" s="20"/>
      <c r="Y120" s="20"/>
      <c r="AE120" s="20"/>
      <c r="AF120" s="20"/>
      <c r="AG120" s="20"/>
      <c r="AH120" s="20"/>
      <c r="AL120" s="23"/>
    </row>
    <row r="121" spans="23:38" x14ac:dyDescent="0.25">
      <c r="W121" s="20"/>
      <c r="Y121" s="20"/>
      <c r="AE121" s="20"/>
      <c r="AF121" s="20"/>
      <c r="AG121" s="20"/>
      <c r="AH121" s="20"/>
      <c r="AL121" s="23"/>
    </row>
    <row r="122" spans="23:38" x14ac:dyDescent="0.25">
      <c r="W122" s="20"/>
      <c r="Y122" s="20"/>
      <c r="AE122" s="20"/>
      <c r="AF122" s="20"/>
      <c r="AG122" s="20"/>
      <c r="AH122" s="20"/>
      <c r="AL122" s="23"/>
    </row>
    <row r="123" spans="23:38" x14ac:dyDescent="0.25">
      <c r="W123" s="20"/>
      <c r="Y123" s="20"/>
      <c r="AE123" s="20"/>
      <c r="AF123" s="20"/>
      <c r="AG123" s="20"/>
      <c r="AH123" s="20"/>
      <c r="AL123" s="23"/>
    </row>
    <row r="124" spans="23:38" x14ac:dyDescent="0.25">
      <c r="W124" s="20"/>
      <c r="Y124" s="20"/>
      <c r="AE124" s="20"/>
      <c r="AF124" s="20"/>
      <c r="AG124" s="20"/>
      <c r="AH124" s="20"/>
      <c r="AL124" s="23"/>
    </row>
    <row r="125" spans="23:38" x14ac:dyDescent="0.25">
      <c r="W125" s="20"/>
      <c r="Y125" s="20"/>
      <c r="AE125" s="20"/>
      <c r="AF125" s="20"/>
      <c r="AG125" s="20"/>
      <c r="AH125" s="20"/>
      <c r="AL125" s="23"/>
    </row>
    <row r="126" spans="23:38" x14ac:dyDescent="0.25">
      <c r="W126" s="20"/>
      <c r="Y126" s="20"/>
      <c r="AE126" s="20"/>
      <c r="AF126" s="20"/>
      <c r="AG126" s="20"/>
      <c r="AH126" s="20"/>
      <c r="AL126" s="23"/>
    </row>
    <row r="127" spans="23:38" x14ac:dyDescent="0.25">
      <c r="W127" s="20"/>
      <c r="Y127" s="20"/>
      <c r="AE127" s="20"/>
      <c r="AF127" s="20"/>
      <c r="AG127" s="20"/>
      <c r="AH127" s="20"/>
      <c r="AL127" s="23"/>
    </row>
    <row r="128" spans="23:38" x14ac:dyDescent="0.25">
      <c r="W128" s="20"/>
      <c r="Y128" s="20"/>
      <c r="AE128" s="20"/>
      <c r="AF128" s="20"/>
      <c r="AG128" s="20"/>
      <c r="AH128" s="20"/>
      <c r="AL128" s="23"/>
    </row>
    <row r="129" spans="23:38" x14ac:dyDescent="0.25">
      <c r="W129" s="20"/>
      <c r="Y129" s="20"/>
      <c r="AE129" s="20"/>
      <c r="AF129" s="20"/>
      <c r="AG129" s="20"/>
      <c r="AH129" s="20"/>
      <c r="AL129" s="23"/>
    </row>
    <row r="130" spans="23:38" x14ac:dyDescent="0.25">
      <c r="W130" s="20"/>
      <c r="Y130" s="20"/>
      <c r="AE130" s="20"/>
      <c r="AF130" s="20"/>
      <c r="AG130" s="20"/>
      <c r="AH130" s="20"/>
      <c r="AL130" s="23"/>
    </row>
    <row r="131" spans="23:38" x14ac:dyDescent="0.25">
      <c r="W131" s="20"/>
      <c r="Y131" s="20"/>
      <c r="AE131" s="20"/>
      <c r="AF131" s="20"/>
      <c r="AG131" s="20"/>
      <c r="AH131" s="20"/>
      <c r="AL131" s="23"/>
    </row>
    <row r="132" spans="23:38" x14ac:dyDescent="0.25">
      <c r="W132" s="20"/>
      <c r="Y132" s="20"/>
      <c r="AE132" s="20"/>
      <c r="AF132" s="20"/>
      <c r="AG132" s="20"/>
      <c r="AH132" s="20"/>
      <c r="AL132" s="23"/>
    </row>
    <row r="133" spans="23:38" x14ac:dyDescent="0.25">
      <c r="W133" s="20"/>
      <c r="Y133" s="20"/>
      <c r="AE133" s="20"/>
      <c r="AF133" s="20"/>
      <c r="AG133" s="20"/>
      <c r="AH133" s="20"/>
      <c r="AL133" s="23"/>
    </row>
    <row r="134" spans="23:38" x14ac:dyDescent="0.25">
      <c r="W134" s="20"/>
      <c r="Y134" s="20"/>
      <c r="AE134" s="20"/>
      <c r="AF134" s="20"/>
      <c r="AG134" s="20"/>
      <c r="AH134" s="20"/>
      <c r="AL134" s="23"/>
    </row>
    <row r="135" spans="23:38" x14ac:dyDescent="0.25">
      <c r="W135" s="20"/>
      <c r="Y135" s="20"/>
      <c r="AE135" s="20"/>
      <c r="AF135" s="20"/>
      <c r="AG135" s="20"/>
      <c r="AH135" s="20"/>
      <c r="AL135" s="23"/>
    </row>
    <row r="136" spans="23:38" x14ac:dyDescent="0.25">
      <c r="W136" s="20"/>
      <c r="Y136" s="20"/>
      <c r="AE136" s="20"/>
      <c r="AF136" s="20"/>
      <c r="AG136" s="20"/>
      <c r="AH136" s="20"/>
      <c r="AL136" s="23"/>
    </row>
    <row r="137" spans="23:38" x14ac:dyDescent="0.25">
      <c r="W137" s="20"/>
      <c r="Y137" s="20"/>
      <c r="AE137" s="20"/>
      <c r="AF137" s="20"/>
      <c r="AG137" s="20"/>
      <c r="AH137" s="20"/>
      <c r="AL137" s="23"/>
    </row>
    <row r="138" spans="23:38" x14ac:dyDescent="0.25">
      <c r="W138" s="20"/>
      <c r="Y138" s="20"/>
      <c r="AE138" s="20"/>
      <c r="AF138" s="20"/>
      <c r="AG138" s="20"/>
      <c r="AH138" s="20"/>
      <c r="AL138" s="23"/>
    </row>
    <row r="139" spans="23:38" x14ac:dyDescent="0.25">
      <c r="W139" s="20"/>
      <c r="Y139" s="20"/>
      <c r="AE139" s="20"/>
      <c r="AF139" s="20"/>
      <c r="AG139" s="20"/>
      <c r="AH139" s="20"/>
      <c r="AL139" s="23"/>
    </row>
    <row r="140" spans="23:38" x14ac:dyDescent="0.25">
      <c r="W140" s="20"/>
      <c r="Y140" s="20"/>
      <c r="AE140" s="20"/>
      <c r="AF140" s="20"/>
      <c r="AG140" s="20"/>
      <c r="AH140" s="20"/>
      <c r="AL140" s="23"/>
    </row>
    <row r="141" spans="23:38" x14ac:dyDescent="0.25">
      <c r="W141" s="20"/>
      <c r="Y141" s="20"/>
      <c r="AE141" s="20"/>
      <c r="AF141" s="20"/>
      <c r="AG141" s="20"/>
      <c r="AH141" s="20"/>
      <c r="AL141" s="23"/>
    </row>
    <row r="142" spans="23:38" x14ac:dyDescent="0.25">
      <c r="W142" s="20"/>
      <c r="Y142" s="20"/>
      <c r="AE142" s="20"/>
      <c r="AF142" s="20"/>
      <c r="AG142" s="20"/>
      <c r="AH142" s="20"/>
      <c r="AL142" s="23"/>
    </row>
    <row r="143" spans="23:38" x14ac:dyDescent="0.25">
      <c r="W143" s="20"/>
      <c r="Y143" s="20"/>
      <c r="AE143" s="20"/>
      <c r="AF143" s="20"/>
      <c r="AG143" s="20"/>
      <c r="AH143" s="20"/>
      <c r="AL143" s="23"/>
    </row>
    <row r="144" spans="23:38" x14ac:dyDescent="0.25">
      <c r="W144" s="20"/>
      <c r="Y144" s="20"/>
      <c r="AE144" s="20"/>
      <c r="AF144" s="20"/>
      <c r="AG144" s="20"/>
      <c r="AH144" s="20"/>
      <c r="AL144" s="23"/>
    </row>
    <row r="145" spans="23:38" x14ac:dyDescent="0.25">
      <c r="W145" s="20"/>
      <c r="Y145" s="20"/>
      <c r="AE145" s="20"/>
      <c r="AF145" s="20"/>
      <c r="AG145" s="20"/>
      <c r="AH145" s="20"/>
      <c r="AL145" s="23"/>
    </row>
    <row r="146" spans="23:38" x14ac:dyDescent="0.25">
      <c r="W146" s="20"/>
      <c r="Y146" s="20"/>
      <c r="AE146" s="20"/>
      <c r="AF146" s="20"/>
      <c r="AG146" s="20"/>
      <c r="AH146" s="20"/>
      <c r="AL146" s="23"/>
    </row>
    <row r="147" spans="23:38" x14ac:dyDescent="0.25">
      <c r="W147" s="20"/>
      <c r="Y147" s="20"/>
      <c r="AE147" s="20"/>
      <c r="AF147" s="20"/>
      <c r="AG147" s="20"/>
      <c r="AH147" s="20"/>
      <c r="AL147" s="23"/>
    </row>
    <row r="148" spans="23:38" x14ac:dyDescent="0.25">
      <c r="W148" s="20"/>
      <c r="Y148" s="20"/>
      <c r="AE148" s="20"/>
      <c r="AF148" s="20"/>
      <c r="AG148" s="20"/>
      <c r="AH148" s="20"/>
      <c r="AL148" s="23"/>
    </row>
    <row r="149" spans="23:38" x14ac:dyDescent="0.25">
      <c r="W149" s="20"/>
      <c r="Y149" s="20"/>
      <c r="AE149" s="20"/>
      <c r="AF149" s="20"/>
      <c r="AG149" s="20"/>
      <c r="AH149" s="20"/>
      <c r="AL149" s="23"/>
    </row>
    <row r="150" spans="23:38" x14ac:dyDescent="0.25">
      <c r="W150" s="20"/>
      <c r="Y150" s="20"/>
      <c r="AE150" s="20"/>
      <c r="AF150" s="20"/>
      <c r="AG150" s="20"/>
      <c r="AH150" s="20"/>
      <c r="AL150" s="23"/>
    </row>
    <row r="151" spans="23:38" x14ac:dyDescent="0.25">
      <c r="W151" s="20"/>
      <c r="Y151" s="20"/>
      <c r="AE151" s="20"/>
      <c r="AF151" s="20"/>
      <c r="AG151" s="20"/>
      <c r="AH151" s="20"/>
      <c r="AL151" s="23"/>
    </row>
    <row r="152" spans="23:38" x14ac:dyDescent="0.25">
      <c r="W152" s="20"/>
      <c r="Y152" s="20"/>
      <c r="AE152" s="20"/>
      <c r="AF152" s="20"/>
      <c r="AG152" s="20"/>
      <c r="AH152" s="20"/>
      <c r="AL152" s="23"/>
    </row>
    <row r="153" spans="23:38" x14ac:dyDescent="0.25">
      <c r="W153" s="20"/>
      <c r="Y153" s="20"/>
      <c r="AE153" s="20"/>
      <c r="AF153" s="20"/>
      <c r="AG153" s="20"/>
      <c r="AH153" s="20"/>
      <c r="AL153" s="23"/>
    </row>
    <row r="154" spans="23:38" x14ac:dyDescent="0.25">
      <c r="W154" s="20"/>
      <c r="Y154" s="20"/>
      <c r="AE154" s="20"/>
      <c r="AF154" s="20"/>
      <c r="AG154" s="20"/>
      <c r="AH154" s="20"/>
      <c r="AL154" s="23"/>
    </row>
    <row r="155" spans="23:38" x14ac:dyDescent="0.25">
      <c r="W155" s="20"/>
      <c r="Y155" s="20"/>
      <c r="AE155" s="20"/>
      <c r="AF155" s="20"/>
      <c r="AG155" s="20"/>
      <c r="AH155" s="20"/>
      <c r="AL155" s="23"/>
    </row>
    <row r="156" spans="23:38" x14ac:dyDescent="0.25">
      <c r="W156" s="20"/>
      <c r="Y156" s="20"/>
      <c r="AE156" s="20"/>
      <c r="AF156" s="20"/>
      <c r="AG156" s="20"/>
      <c r="AH156" s="20"/>
      <c r="AL156" s="23"/>
    </row>
    <row r="157" spans="23:38" x14ac:dyDescent="0.25">
      <c r="W157" s="20"/>
      <c r="Y157" s="20"/>
      <c r="AE157" s="20"/>
      <c r="AF157" s="20"/>
      <c r="AG157" s="20"/>
      <c r="AH157" s="20"/>
      <c r="AL157" s="23"/>
    </row>
    <row r="158" spans="23:38" x14ac:dyDescent="0.25">
      <c r="W158" s="20"/>
      <c r="Y158" s="20"/>
      <c r="AE158" s="20"/>
      <c r="AF158" s="20"/>
      <c r="AG158" s="20"/>
      <c r="AH158" s="20"/>
      <c r="AL158" s="23"/>
    </row>
    <row r="159" spans="23:38" x14ac:dyDescent="0.25">
      <c r="W159" s="20"/>
      <c r="Y159" s="20"/>
      <c r="AE159" s="20"/>
      <c r="AF159" s="20"/>
      <c r="AG159" s="20"/>
      <c r="AH159" s="20"/>
      <c r="AL159" s="23"/>
    </row>
    <row r="160" spans="23:38" x14ac:dyDescent="0.25">
      <c r="W160" s="20"/>
      <c r="Y160" s="20"/>
      <c r="AE160" s="20"/>
      <c r="AF160" s="20"/>
      <c r="AG160" s="20"/>
      <c r="AH160" s="20"/>
      <c r="AL160" s="23"/>
    </row>
    <row r="161" spans="23:38" x14ac:dyDescent="0.25">
      <c r="W161" s="20"/>
      <c r="Y161" s="20"/>
      <c r="AE161" s="20"/>
      <c r="AF161" s="20"/>
      <c r="AG161" s="20"/>
      <c r="AH161" s="20"/>
      <c r="AL161" s="23"/>
    </row>
    <row r="162" spans="23:38" x14ac:dyDescent="0.25">
      <c r="W162" s="20"/>
      <c r="Y162" s="20"/>
      <c r="AE162" s="20"/>
      <c r="AF162" s="20"/>
      <c r="AG162" s="20"/>
      <c r="AH162" s="20"/>
      <c r="AL162" s="23"/>
    </row>
    <row r="163" spans="23:38" x14ac:dyDescent="0.25">
      <c r="W163" s="20"/>
      <c r="Y163" s="20"/>
      <c r="AE163" s="20"/>
      <c r="AF163" s="20"/>
      <c r="AG163" s="20"/>
      <c r="AH163" s="20"/>
      <c r="AL163" s="23"/>
    </row>
    <row r="164" spans="23:38" x14ac:dyDescent="0.25">
      <c r="W164" s="20"/>
      <c r="Y164" s="20"/>
      <c r="AE164" s="20"/>
      <c r="AF164" s="20"/>
      <c r="AG164" s="20"/>
      <c r="AH164" s="20"/>
      <c r="AL164" s="23"/>
    </row>
    <row r="165" spans="23:38" x14ac:dyDescent="0.25">
      <c r="W165" s="20"/>
      <c r="Y165" s="20"/>
      <c r="AE165" s="20"/>
      <c r="AF165" s="20"/>
      <c r="AG165" s="20"/>
      <c r="AH165" s="20"/>
      <c r="AL165" s="23"/>
    </row>
    <row r="166" spans="23:38" x14ac:dyDescent="0.25">
      <c r="W166" s="20"/>
      <c r="Y166" s="20"/>
      <c r="AE166" s="20"/>
      <c r="AF166" s="20"/>
      <c r="AG166" s="20"/>
      <c r="AH166" s="20"/>
      <c r="AL166" s="23"/>
    </row>
    <row r="167" spans="23:38" x14ac:dyDescent="0.25">
      <c r="W167" s="20"/>
      <c r="Y167" s="20"/>
      <c r="AE167" s="20"/>
      <c r="AF167" s="20"/>
      <c r="AG167" s="20"/>
      <c r="AH167" s="20"/>
      <c r="AL167" s="23"/>
    </row>
    <row r="168" spans="23:38" x14ac:dyDescent="0.25">
      <c r="W168" s="20"/>
      <c r="Y168" s="20"/>
      <c r="AE168" s="20"/>
      <c r="AF168" s="20"/>
      <c r="AG168" s="20"/>
      <c r="AH168" s="20"/>
      <c r="AL168" s="23"/>
    </row>
    <row r="169" spans="23:38" x14ac:dyDescent="0.25">
      <c r="W169" s="20"/>
      <c r="Y169" s="20"/>
      <c r="AE169" s="20"/>
      <c r="AF169" s="20"/>
      <c r="AG169" s="20"/>
      <c r="AH169" s="20"/>
      <c r="AL169" s="23"/>
    </row>
    <row r="170" spans="23:38" x14ac:dyDescent="0.25">
      <c r="W170" s="20"/>
      <c r="Y170" s="20"/>
      <c r="AE170" s="20"/>
      <c r="AF170" s="20"/>
      <c r="AG170" s="20"/>
      <c r="AH170" s="20"/>
      <c r="AL170" s="23"/>
    </row>
    <row r="171" spans="23:38" x14ac:dyDescent="0.25">
      <c r="W171" s="20"/>
      <c r="Y171" s="20"/>
      <c r="AE171" s="20"/>
      <c r="AF171" s="20"/>
      <c r="AG171" s="20"/>
      <c r="AH171" s="20"/>
      <c r="AL171" s="23"/>
    </row>
    <row r="172" spans="23:38" x14ac:dyDescent="0.25">
      <c r="W172" s="20"/>
      <c r="Y172" s="20"/>
      <c r="AE172" s="20"/>
      <c r="AF172" s="20"/>
      <c r="AG172" s="20"/>
      <c r="AH172" s="20"/>
      <c r="AL172" s="23"/>
    </row>
    <row r="173" spans="23:38" x14ac:dyDescent="0.25">
      <c r="W173" s="20"/>
      <c r="Y173" s="20"/>
      <c r="AE173" s="20"/>
      <c r="AF173" s="20"/>
      <c r="AG173" s="20"/>
      <c r="AH173" s="20"/>
      <c r="AL173" s="23"/>
    </row>
    <row r="174" spans="23:38" x14ac:dyDescent="0.25">
      <c r="W174" s="20"/>
      <c r="Y174" s="20"/>
      <c r="AE174" s="20"/>
      <c r="AF174" s="20"/>
      <c r="AG174" s="20"/>
      <c r="AH174" s="20"/>
      <c r="AL174" s="23"/>
    </row>
    <row r="175" spans="23:38" x14ac:dyDescent="0.25">
      <c r="W175" s="20"/>
      <c r="Y175" s="20"/>
      <c r="AE175" s="20"/>
      <c r="AF175" s="20"/>
      <c r="AG175" s="20"/>
      <c r="AH175" s="20"/>
      <c r="AL175" s="23"/>
    </row>
    <row r="176" spans="23:38" x14ac:dyDescent="0.25">
      <c r="W176" s="20"/>
      <c r="Y176" s="20"/>
      <c r="AE176" s="20"/>
      <c r="AF176" s="20"/>
      <c r="AG176" s="20"/>
      <c r="AH176" s="20"/>
      <c r="AL176" s="23"/>
    </row>
    <row r="177" spans="23:38" x14ac:dyDescent="0.25">
      <c r="W177" s="20"/>
      <c r="Y177" s="20"/>
      <c r="AE177" s="20"/>
      <c r="AF177" s="20"/>
      <c r="AG177" s="20"/>
      <c r="AH177" s="20"/>
      <c r="AL177" s="23"/>
    </row>
    <row r="178" spans="23:38" x14ac:dyDescent="0.25">
      <c r="W178" s="20"/>
      <c r="Y178" s="20"/>
      <c r="AE178" s="20"/>
      <c r="AF178" s="20"/>
      <c r="AG178" s="20"/>
      <c r="AH178" s="20"/>
      <c r="AL178" s="23"/>
    </row>
    <row r="179" spans="23:38" x14ac:dyDescent="0.25">
      <c r="W179" s="20"/>
      <c r="Y179" s="20"/>
      <c r="AE179" s="20"/>
      <c r="AF179" s="20"/>
      <c r="AG179" s="20"/>
      <c r="AH179" s="20"/>
      <c r="AL179" s="23"/>
    </row>
    <row r="180" spans="23:38" x14ac:dyDescent="0.25">
      <c r="W180" s="20"/>
      <c r="Y180" s="20"/>
      <c r="AE180" s="20"/>
      <c r="AF180" s="20"/>
      <c r="AG180" s="20"/>
      <c r="AH180" s="20"/>
      <c r="AL180" s="23"/>
    </row>
    <row r="181" spans="23:38" x14ac:dyDescent="0.25">
      <c r="W181" s="20"/>
      <c r="Y181" s="20"/>
      <c r="AE181" s="20"/>
      <c r="AF181" s="20"/>
      <c r="AG181" s="20"/>
      <c r="AH181" s="20"/>
      <c r="AL181" s="23"/>
    </row>
    <row r="182" spans="23:38" x14ac:dyDescent="0.25">
      <c r="W182" s="20"/>
      <c r="Y182" s="20"/>
      <c r="AE182" s="20"/>
      <c r="AF182" s="20"/>
      <c r="AG182" s="20"/>
      <c r="AH182" s="20"/>
      <c r="AL182" s="23"/>
    </row>
    <row r="183" spans="23:38" x14ac:dyDescent="0.25">
      <c r="W183" s="20"/>
      <c r="Y183" s="20"/>
      <c r="AE183" s="20"/>
      <c r="AF183" s="20"/>
      <c r="AG183" s="20"/>
      <c r="AH183" s="20"/>
      <c r="AL183" s="23"/>
    </row>
    <row r="184" spans="23:38" x14ac:dyDescent="0.25">
      <c r="W184" s="20"/>
      <c r="Y184" s="20"/>
      <c r="AE184" s="20"/>
      <c r="AF184" s="20"/>
      <c r="AG184" s="20"/>
      <c r="AH184" s="20"/>
      <c r="AL184" s="23"/>
    </row>
    <row r="185" spans="23:38" x14ac:dyDescent="0.25">
      <c r="W185" s="20"/>
      <c r="Y185" s="20"/>
      <c r="AE185" s="20"/>
      <c r="AF185" s="20"/>
      <c r="AG185" s="20"/>
      <c r="AH185" s="20"/>
      <c r="AL185" s="23"/>
    </row>
    <row r="186" spans="23:38" x14ac:dyDescent="0.25">
      <c r="W186" s="20"/>
      <c r="Y186" s="20"/>
      <c r="AE186" s="20"/>
      <c r="AF186" s="20"/>
      <c r="AG186" s="20"/>
      <c r="AH186" s="20"/>
      <c r="AL186" s="23"/>
    </row>
    <row r="187" spans="23:38" x14ac:dyDescent="0.25">
      <c r="W187" s="20"/>
      <c r="Y187" s="20"/>
      <c r="AE187" s="20"/>
      <c r="AF187" s="20"/>
      <c r="AG187" s="20"/>
      <c r="AH187" s="20"/>
      <c r="AL187" s="23"/>
    </row>
    <row r="188" spans="23:38" x14ac:dyDescent="0.25">
      <c r="W188" s="20"/>
      <c r="Y188" s="20"/>
      <c r="AE188" s="20"/>
      <c r="AF188" s="20"/>
      <c r="AG188" s="20"/>
      <c r="AH188" s="20"/>
      <c r="AL188" s="23"/>
    </row>
    <row r="189" spans="23:38" x14ac:dyDescent="0.25">
      <c r="W189" s="20"/>
      <c r="Y189" s="20"/>
      <c r="AE189" s="20"/>
      <c r="AF189" s="20"/>
      <c r="AG189" s="20"/>
      <c r="AH189" s="20"/>
      <c r="AL189" s="23"/>
    </row>
    <row r="190" spans="23:38" x14ac:dyDescent="0.25">
      <c r="W190" s="20"/>
      <c r="Y190" s="20"/>
      <c r="AE190" s="20"/>
      <c r="AF190" s="20"/>
      <c r="AG190" s="20"/>
      <c r="AH190" s="20"/>
      <c r="AL190" s="23"/>
    </row>
    <row r="191" spans="23:38" x14ac:dyDescent="0.25">
      <c r="W191" s="20"/>
      <c r="Y191" s="20"/>
      <c r="AE191" s="20"/>
      <c r="AF191" s="20"/>
      <c r="AG191" s="20"/>
      <c r="AH191" s="20"/>
      <c r="AL191" s="23"/>
    </row>
    <row r="192" spans="23:38" x14ac:dyDescent="0.25">
      <c r="W192" s="20"/>
      <c r="Y192" s="20"/>
      <c r="AE192" s="20"/>
      <c r="AF192" s="20"/>
      <c r="AG192" s="20"/>
      <c r="AH192" s="20"/>
      <c r="AL192" s="23"/>
    </row>
    <row r="193" spans="23:38" x14ac:dyDescent="0.25">
      <c r="W193" s="20"/>
      <c r="Y193" s="20"/>
      <c r="AE193" s="20"/>
      <c r="AF193" s="20"/>
      <c r="AG193" s="20"/>
      <c r="AH193" s="20"/>
      <c r="AL193" s="23"/>
    </row>
    <row r="194" spans="23:38" x14ac:dyDescent="0.25">
      <c r="W194" s="20"/>
      <c r="Y194" s="20"/>
      <c r="AE194" s="20"/>
      <c r="AF194" s="20"/>
      <c r="AG194" s="20"/>
      <c r="AH194" s="20"/>
      <c r="AL194" s="23"/>
    </row>
    <row r="195" spans="23:38" x14ac:dyDescent="0.25">
      <c r="W195" s="20"/>
      <c r="Y195" s="20"/>
      <c r="AE195" s="20"/>
      <c r="AF195" s="20"/>
      <c r="AG195" s="20"/>
      <c r="AH195" s="20"/>
      <c r="AL195" s="23"/>
    </row>
    <row r="196" spans="23:38" x14ac:dyDescent="0.25">
      <c r="W196" s="20"/>
      <c r="Y196" s="20"/>
      <c r="AE196" s="20"/>
      <c r="AF196" s="20"/>
      <c r="AG196" s="20"/>
      <c r="AH196" s="20"/>
      <c r="AL196" s="23"/>
    </row>
    <row r="197" spans="23:38" x14ac:dyDescent="0.25">
      <c r="W197" s="20"/>
      <c r="Y197" s="20"/>
      <c r="AE197" s="20"/>
      <c r="AF197" s="20"/>
      <c r="AG197" s="20"/>
      <c r="AH197" s="20"/>
      <c r="AL197" s="23"/>
    </row>
    <row r="198" spans="23:38" x14ac:dyDescent="0.25">
      <c r="W198" s="20"/>
      <c r="Y198" s="20"/>
      <c r="AE198" s="20"/>
      <c r="AF198" s="20"/>
      <c r="AG198" s="20"/>
      <c r="AH198" s="20"/>
      <c r="AL198" s="23"/>
    </row>
    <row r="199" spans="23:38" x14ac:dyDescent="0.25">
      <c r="W199" s="20"/>
      <c r="Y199" s="20"/>
      <c r="AE199" s="20"/>
      <c r="AF199" s="20"/>
      <c r="AG199" s="20"/>
      <c r="AH199" s="20"/>
      <c r="AL199" s="23"/>
    </row>
    <row r="200" spans="23:38" x14ac:dyDescent="0.25">
      <c r="W200" s="20"/>
      <c r="Y200" s="20"/>
      <c r="AE200" s="20"/>
      <c r="AF200" s="20"/>
      <c r="AG200" s="20"/>
      <c r="AH200" s="20"/>
      <c r="AL200" s="23"/>
    </row>
    <row r="201" spans="23:38" x14ac:dyDescent="0.25">
      <c r="W201" s="20"/>
      <c r="Y201" s="20"/>
      <c r="AE201" s="20"/>
      <c r="AF201" s="20"/>
      <c r="AG201" s="20"/>
      <c r="AH201" s="20"/>
      <c r="AL201" s="23"/>
    </row>
    <row r="202" spans="23:38" x14ac:dyDescent="0.25">
      <c r="W202" s="20"/>
      <c r="Y202" s="20"/>
      <c r="AE202" s="20"/>
      <c r="AF202" s="20"/>
      <c r="AG202" s="20"/>
      <c r="AH202" s="20"/>
      <c r="AL202" s="23"/>
    </row>
    <row r="203" spans="23:38" x14ac:dyDescent="0.25">
      <c r="W203" s="20"/>
      <c r="Y203" s="20"/>
      <c r="AE203" s="20"/>
      <c r="AF203" s="20"/>
      <c r="AG203" s="20"/>
      <c r="AH203" s="20"/>
      <c r="AL203" s="23"/>
    </row>
    <row r="204" spans="23:38" x14ac:dyDescent="0.25">
      <c r="W204" s="20"/>
      <c r="Y204" s="20"/>
      <c r="AE204" s="20"/>
      <c r="AF204" s="20"/>
      <c r="AG204" s="20"/>
      <c r="AH204" s="20"/>
      <c r="AL204" s="23"/>
    </row>
    <row r="205" spans="23:38" x14ac:dyDescent="0.25">
      <c r="W205" s="20"/>
      <c r="Y205" s="20"/>
      <c r="AE205" s="20"/>
      <c r="AF205" s="20"/>
      <c r="AG205" s="20"/>
      <c r="AH205" s="20"/>
      <c r="AL205" s="23"/>
    </row>
    <row r="206" spans="23:38" x14ac:dyDescent="0.25">
      <c r="W206" s="20"/>
      <c r="Y206" s="20"/>
      <c r="AE206" s="20"/>
      <c r="AF206" s="20"/>
      <c r="AG206" s="20"/>
      <c r="AH206" s="20"/>
      <c r="AL206" s="23"/>
    </row>
    <row r="207" spans="23:38" x14ac:dyDescent="0.25">
      <c r="W207" s="20"/>
      <c r="Y207" s="20"/>
      <c r="AE207" s="20"/>
      <c r="AF207" s="20"/>
      <c r="AG207" s="20"/>
      <c r="AH207" s="20"/>
      <c r="AL207" s="23"/>
    </row>
    <row r="208" spans="23:38" x14ac:dyDescent="0.25">
      <c r="W208" s="20"/>
      <c r="Y208" s="20"/>
      <c r="AE208" s="20"/>
      <c r="AF208" s="20"/>
      <c r="AG208" s="20"/>
      <c r="AH208" s="20"/>
      <c r="AL208" s="23"/>
    </row>
    <row r="209" spans="23:38" x14ac:dyDescent="0.25">
      <c r="W209" s="20"/>
      <c r="Y209" s="20"/>
      <c r="AE209" s="20"/>
      <c r="AF209" s="20"/>
      <c r="AG209" s="20"/>
      <c r="AH209" s="20"/>
      <c r="AL209" s="23"/>
    </row>
    <row r="210" spans="23:38" x14ac:dyDescent="0.25">
      <c r="W210" s="20"/>
      <c r="Y210" s="20"/>
      <c r="AE210" s="20"/>
      <c r="AF210" s="20"/>
      <c r="AG210" s="20"/>
      <c r="AH210" s="20"/>
      <c r="AL210" s="23"/>
    </row>
    <row r="211" spans="23:38" x14ac:dyDescent="0.25">
      <c r="W211" s="20"/>
      <c r="Y211" s="20"/>
      <c r="AE211" s="20"/>
      <c r="AF211" s="20"/>
      <c r="AG211" s="20"/>
      <c r="AH211" s="20"/>
      <c r="AL211" s="23"/>
    </row>
    <row r="212" spans="23:38" x14ac:dyDescent="0.25">
      <c r="W212" s="20"/>
      <c r="Y212" s="20"/>
      <c r="AE212" s="20"/>
      <c r="AF212" s="20"/>
      <c r="AG212" s="20"/>
      <c r="AH212" s="20"/>
      <c r="AL212" s="23"/>
    </row>
    <row r="213" spans="23:38" x14ac:dyDescent="0.25">
      <c r="W213" s="20"/>
      <c r="Y213" s="20"/>
      <c r="AE213" s="20"/>
      <c r="AF213" s="20"/>
      <c r="AG213" s="20"/>
      <c r="AH213" s="20"/>
      <c r="AL213" s="23"/>
    </row>
    <row r="214" spans="23:38" x14ac:dyDescent="0.25">
      <c r="W214" s="20"/>
      <c r="Y214" s="20"/>
      <c r="AE214" s="20"/>
      <c r="AF214" s="20"/>
      <c r="AG214" s="20"/>
      <c r="AH214" s="20"/>
      <c r="AL214" s="23"/>
    </row>
    <row r="215" spans="23:38" x14ac:dyDescent="0.25">
      <c r="W215" s="20"/>
      <c r="Y215" s="20"/>
      <c r="AE215" s="20"/>
      <c r="AF215" s="20"/>
      <c r="AG215" s="20"/>
      <c r="AH215" s="20"/>
      <c r="AL215" s="23"/>
    </row>
    <row r="216" spans="23:38" x14ac:dyDescent="0.25">
      <c r="W216" s="20"/>
      <c r="Y216" s="20"/>
      <c r="AE216" s="20"/>
      <c r="AF216" s="20"/>
      <c r="AG216" s="20"/>
      <c r="AH216" s="20"/>
      <c r="AL216" s="23"/>
    </row>
    <row r="217" spans="23:38" x14ac:dyDescent="0.25">
      <c r="W217" s="20"/>
      <c r="Y217" s="20"/>
      <c r="AE217" s="20"/>
      <c r="AF217" s="20"/>
      <c r="AG217" s="20"/>
      <c r="AH217" s="20"/>
      <c r="AL217" s="23"/>
    </row>
    <row r="218" spans="23:38" x14ac:dyDescent="0.25">
      <c r="W218" s="20"/>
      <c r="Y218" s="20"/>
      <c r="AE218" s="20"/>
      <c r="AF218" s="20"/>
      <c r="AG218" s="20"/>
      <c r="AH218" s="20"/>
      <c r="AL218" s="23"/>
    </row>
    <row r="219" spans="23:38" x14ac:dyDescent="0.25">
      <c r="W219" s="20"/>
      <c r="Y219" s="20"/>
      <c r="AE219" s="20"/>
      <c r="AF219" s="20"/>
      <c r="AG219" s="20"/>
      <c r="AH219" s="20"/>
      <c r="AL219" s="23"/>
    </row>
    <row r="220" spans="23:38" x14ac:dyDescent="0.25">
      <c r="W220" s="20"/>
      <c r="Y220" s="20"/>
      <c r="AE220" s="20"/>
      <c r="AF220" s="20"/>
      <c r="AG220" s="20"/>
      <c r="AH220" s="20"/>
      <c r="AL220" s="23"/>
    </row>
    <row r="221" spans="23:38" x14ac:dyDescent="0.25">
      <c r="W221" s="20"/>
      <c r="Y221" s="20"/>
      <c r="AE221" s="20"/>
      <c r="AF221" s="20"/>
      <c r="AG221" s="20"/>
      <c r="AH221" s="20"/>
      <c r="AL221" s="23"/>
    </row>
    <row r="222" spans="23:38" x14ac:dyDescent="0.25">
      <c r="W222" s="20"/>
      <c r="Y222" s="20"/>
      <c r="AE222" s="20"/>
      <c r="AF222" s="20"/>
      <c r="AG222" s="20"/>
      <c r="AH222" s="20"/>
      <c r="AL222" s="23"/>
    </row>
    <row r="223" spans="23:38" x14ac:dyDescent="0.25">
      <c r="W223" s="20"/>
      <c r="Y223" s="20"/>
      <c r="AE223" s="20"/>
      <c r="AF223" s="20"/>
      <c r="AG223" s="20"/>
      <c r="AH223" s="20"/>
      <c r="AL223" s="23"/>
    </row>
    <row r="224" spans="23:38" x14ac:dyDescent="0.25">
      <c r="W224" s="20"/>
      <c r="Y224" s="20"/>
      <c r="AE224" s="20"/>
      <c r="AF224" s="20"/>
      <c r="AG224" s="20"/>
      <c r="AH224" s="20"/>
      <c r="AL224" s="23"/>
    </row>
    <row r="225" spans="23:38" x14ac:dyDescent="0.25">
      <c r="W225" s="20"/>
      <c r="Y225" s="20"/>
      <c r="AE225" s="20"/>
      <c r="AF225" s="20"/>
      <c r="AG225" s="20"/>
      <c r="AH225" s="20"/>
      <c r="AL225" s="23"/>
    </row>
    <row r="226" spans="23:38" x14ac:dyDescent="0.25">
      <c r="W226" s="20"/>
      <c r="Y226" s="20"/>
      <c r="AE226" s="20"/>
      <c r="AF226" s="20"/>
      <c r="AG226" s="20"/>
      <c r="AH226" s="20"/>
      <c r="AL226" s="23"/>
    </row>
    <row r="227" spans="23:38" x14ac:dyDescent="0.25">
      <c r="W227" s="20"/>
      <c r="Y227" s="20"/>
      <c r="AE227" s="20"/>
      <c r="AF227" s="20"/>
      <c r="AG227" s="20"/>
      <c r="AH227" s="20"/>
      <c r="AL227" s="23"/>
    </row>
    <row r="228" spans="23:38" x14ac:dyDescent="0.25">
      <c r="W228" s="20"/>
      <c r="Y228" s="20"/>
      <c r="AE228" s="20"/>
      <c r="AF228" s="20"/>
      <c r="AG228" s="20"/>
      <c r="AH228" s="20"/>
      <c r="AL228" s="23"/>
    </row>
    <row r="229" spans="23:38" x14ac:dyDescent="0.25">
      <c r="W229" s="20"/>
      <c r="Y229" s="20"/>
      <c r="AE229" s="20"/>
      <c r="AF229" s="20"/>
      <c r="AG229" s="20"/>
      <c r="AH229" s="20"/>
      <c r="AL229" s="23"/>
    </row>
    <row r="230" spans="23:38" x14ac:dyDescent="0.25">
      <c r="W230" s="20"/>
      <c r="Y230" s="20"/>
      <c r="AE230" s="20"/>
      <c r="AF230" s="20"/>
      <c r="AG230" s="20"/>
      <c r="AH230" s="20"/>
      <c r="AL230" s="23"/>
    </row>
    <row r="231" spans="23:38" x14ac:dyDescent="0.25">
      <c r="W231" s="20"/>
      <c r="Y231" s="20"/>
      <c r="AE231" s="20"/>
      <c r="AF231" s="20"/>
      <c r="AG231" s="20"/>
      <c r="AH231" s="20"/>
      <c r="AL231" s="23"/>
    </row>
    <row r="232" spans="23:38" x14ac:dyDescent="0.25">
      <c r="W232" s="20"/>
      <c r="Y232" s="20"/>
      <c r="AE232" s="20"/>
      <c r="AF232" s="20"/>
      <c r="AG232" s="20"/>
      <c r="AH232" s="20"/>
      <c r="AL232" s="23"/>
    </row>
    <row r="233" spans="23:38" x14ac:dyDescent="0.25">
      <c r="W233" s="20"/>
      <c r="Y233" s="20"/>
      <c r="AE233" s="20"/>
      <c r="AF233" s="20"/>
      <c r="AG233" s="20"/>
      <c r="AH233" s="20"/>
      <c r="AL233" s="23"/>
    </row>
    <row r="234" spans="23:38" x14ac:dyDescent="0.25">
      <c r="W234" s="20"/>
      <c r="Y234" s="20"/>
      <c r="AE234" s="20"/>
      <c r="AF234" s="20"/>
      <c r="AG234" s="20"/>
      <c r="AH234" s="20"/>
      <c r="AL234" s="23"/>
    </row>
    <row r="235" spans="23:38" x14ac:dyDescent="0.25">
      <c r="W235" s="20"/>
      <c r="Y235" s="20"/>
      <c r="AE235" s="20"/>
      <c r="AF235" s="20"/>
      <c r="AG235" s="20"/>
      <c r="AH235" s="20"/>
      <c r="AL235" s="23"/>
    </row>
    <row r="236" spans="23:38" x14ac:dyDescent="0.25">
      <c r="W236" s="20"/>
      <c r="Y236" s="20"/>
      <c r="AE236" s="20"/>
      <c r="AF236" s="20"/>
      <c r="AG236" s="20"/>
      <c r="AH236" s="20"/>
      <c r="AL236" s="23"/>
    </row>
    <row r="237" spans="23:38" x14ac:dyDescent="0.25">
      <c r="W237" s="20"/>
      <c r="Y237" s="20"/>
      <c r="AE237" s="20"/>
      <c r="AF237" s="20"/>
      <c r="AG237" s="20"/>
      <c r="AH237" s="20"/>
      <c r="AL237" s="23"/>
    </row>
    <row r="238" spans="23:38" x14ac:dyDescent="0.25">
      <c r="W238" s="20"/>
      <c r="Y238" s="20"/>
      <c r="AE238" s="20"/>
      <c r="AF238" s="20"/>
      <c r="AG238" s="20"/>
      <c r="AH238" s="20"/>
      <c r="AL238" s="23"/>
    </row>
    <row r="239" spans="23:38" x14ac:dyDescent="0.25">
      <c r="W239" s="20"/>
      <c r="Y239" s="20"/>
      <c r="AE239" s="20"/>
      <c r="AF239" s="20"/>
      <c r="AG239" s="20"/>
      <c r="AH239" s="20"/>
      <c r="AL239" s="23"/>
    </row>
    <row r="240" spans="23:38" x14ac:dyDescent="0.25">
      <c r="W240" s="20"/>
      <c r="Y240" s="20"/>
      <c r="AE240" s="20"/>
      <c r="AF240" s="20"/>
      <c r="AG240" s="20"/>
      <c r="AH240" s="20"/>
      <c r="AL240" s="23"/>
    </row>
    <row r="241" spans="23:38" x14ac:dyDescent="0.25">
      <c r="W241" s="20"/>
      <c r="Y241" s="20"/>
      <c r="AE241" s="20"/>
      <c r="AF241" s="20"/>
      <c r="AG241" s="20"/>
      <c r="AH241" s="20"/>
      <c r="AL241" s="23"/>
    </row>
    <row r="242" spans="23:38" x14ac:dyDescent="0.25">
      <c r="W242" s="20"/>
      <c r="Y242" s="20"/>
      <c r="AE242" s="20"/>
      <c r="AF242" s="20"/>
      <c r="AG242" s="20"/>
      <c r="AH242" s="20"/>
      <c r="AL242" s="23"/>
    </row>
    <row r="243" spans="23:38" x14ac:dyDescent="0.25">
      <c r="W243" s="20"/>
      <c r="Y243" s="20"/>
      <c r="AE243" s="20"/>
      <c r="AF243" s="20"/>
      <c r="AG243" s="20"/>
      <c r="AH243" s="20"/>
      <c r="AL243" s="23"/>
    </row>
    <row r="244" spans="23:38" x14ac:dyDescent="0.25">
      <c r="W244" s="20"/>
      <c r="Y244" s="20"/>
      <c r="AE244" s="20"/>
      <c r="AF244" s="20"/>
      <c r="AG244" s="20"/>
      <c r="AH244" s="20"/>
      <c r="AL244" s="23"/>
    </row>
    <row r="245" spans="23:38" x14ac:dyDescent="0.25">
      <c r="W245" s="20"/>
      <c r="Y245" s="20"/>
      <c r="AE245" s="20"/>
      <c r="AF245" s="20"/>
      <c r="AG245" s="20"/>
      <c r="AH245" s="20"/>
      <c r="AL245" s="23"/>
    </row>
    <row r="246" spans="23:38" x14ac:dyDescent="0.25">
      <c r="W246" s="20"/>
      <c r="Y246" s="20"/>
      <c r="AE246" s="20"/>
      <c r="AF246" s="20"/>
      <c r="AG246" s="20"/>
      <c r="AH246" s="20"/>
      <c r="AL246" s="23"/>
    </row>
    <row r="247" spans="23:38" x14ac:dyDescent="0.25">
      <c r="W247" s="20"/>
      <c r="Y247" s="20"/>
      <c r="AE247" s="20"/>
      <c r="AF247" s="20"/>
      <c r="AG247" s="20"/>
      <c r="AH247" s="20"/>
      <c r="AL247" s="23"/>
    </row>
    <row r="248" spans="23:38" x14ac:dyDescent="0.25">
      <c r="W248" s="20"/>
      <c r="Y248" s="20"/>
      <c r="AE248" s="20"/>
      <c r="AF248" s="20"/>
      <c r="AG248" s="20"/>
      <c r="AH248" s="20"/>
      <c r="AL248" s="23"/>
    </row>
    <row r="249" spans="23:38" x14ac:dyDescent="0.25">
      <c r="W249" s="20"/>
      <c r="Y249" s="20"/>
      <c r="AE249" s="20"/>
      <c r="AF249" s="20"/>
      <c r="AG249" s="20"/>
      <c r="AH249" s="20"/>
      <c r="AL249" s="23"/>
    </row>
    <row r="250" spans="23:38" x14ac:dyDescent="0.25">
      <c r="W250" s="20"/>
      <c r="Y250" s="20"/>
      <c r="AE250" s="20"/>
      <c r="AF250" s="20"/>
      <c r="AG250" s="20"/>
      <c r="AH250" s="20"/>
      <c r="AL250" s="23"/>
    </row>
    <row r="251" spans="23:38" x14ac:dyDescent="0.25">
      <c r="W251" s="20"/>
      <c r="Y251" s="20"/>
      <c r="AE251" s="20"/>
      <c r="AF251" s="20"/>
      <c r="AG251" s="20"/>
      <c r="AH251" s="20"/>
      <c r="AL251" s="23"/>
    </row>
    <row r="252" spans="23:38" x14ac:dyDescent="0.25">
      <c r="W252" s="20"/>
      <c r="Y252" s="20"/>
      <c r="AE252" s="20"/>
      <c r="AF252" s="20"/>
      <c r="AG252" s="20"/>
      <c r="AH252" s="20"/>
      <c r="AL252" s="23"/>
    </row>
    <row r="253" spans="23:38" x14ac:dyDescent="0.25">
      <c r="W253" s="20"/>
      <c r="Y253" s="20"/>
      <c r="AE253" s="20"/>
      <c r="AF253" s="20"/>
      <c r="AG253" s="20"/>
      <c r="AH253" s="20"/>
      <c r="AL253" s="23"/>
    </row>
    <row r="254" spans="23:38" x14ac:dyDescent="0.25">
      <c r="W254" s="20"/>
      <c r="Y254" s="20"/>
      <c r="AE254" s="20"/>
      <c r="AF254" s="20"/>
      <c r="AG254" s="20"/>
      <c r="AH254" s="20"/>
      <c r="AL254" s="23"/>
    </row>
    <row r="255" spans="23:38" x14ac:dyDescent="0.25">
      <c r="W255" s="20"/>
      <c r="Y255" s="20"/>
      <c r="AE255" s="20"/>
      <c r="AF255" s="20"/>
      <c r="AG255" s="20"/>
      <c r="AH255" s="20"/>
      <c r="AL255" s="23"/>
    </row>
    <row r="256" spans="23:38" x14ac:dyDescent="0.25">
      <c r="W256" s="20"/>
      <c r="Y256" s="20"/>
      <c r="AE256" s="20"/>
      <c r="AF256" s="20"/>
      <c r="AG256" s="20"/>
      <c r="AH256" s="20"/>
      <c r="AL256" s="23"/>
    </row>
    <row r="257" spans="23:38" x14ac:dyDescent="0.25">
      <c r="W257" s="20"/>
      <c r="Y257" s="20"/>
      <c r="AE257" s="20"/>
      <c r="AF257" s="20"/>
      <c r="AG257" s="20"/>
      <c r="AH257" s="20"/>
      <c r="AL257" s="23"/>
    </row>
    <row r="258" spans="23:38" x14ac:dyDescent="0.25">
      <c r="W258" s="20"/>
      <c r="Y258" s="20"/>
      <c r="AE258" s="20"/>
      <c r="AF258" s="20"/>
      <c r="AG258" s="20"/>
      <c r="AH258" s="20"/>
      <c r="AL258" s="23"/>
    </row>
    <row r="259" spans="23:38" x14ac:dyDescent="0.25">
      <c r="W259" s="20"/>
      <c r="Y259" s="20"/>
      <c r="AE259" s="20"/>
      <c r="AF259" s="20"/>
      <c r="AG259" s="20"/>
      <c r="AH259" s="20"/>
      <c r="AL259" s="23"/>
    </row>
    <row r="260" spans="23:38" x14ac:dyDescent="0.25">
      <c r="W260" s="20"/>
      <c r="Y260" s="20"/>
      <c r="AE260" s="20"/>
      <c r="AF260" s="20"/>
      <c r="AG260" s="20"/>
      <c r="AH260" s="20"/>
      <c r="AL260" s="23"/>
    </row>
    <row r="261" spans="23:38" x14ac:dyDescent="0.25">
      <c r="W261" s="20"/>
      <c r="Y261" s="20"/>
      <c r="AE261" s="20"/>
      <c r="AF261" s="20"/>
      <c r="AG261" s="20"/>
      <c r="AH261" s="20"/>
      <c r="AL261" s="23"/>
    </row>
    <row r="262" spans="23:38" x14ac:dyDescent="0.25">
      <c r="W262" s="20"/>
      <c r="Y262" s="20"/>
      <c r="AE262" s="20"/>
      <c r="AF262" s="20"/>
      <c r="AG262" s="20"/>
      <c r="AH262" s="20"/>
      <c r="AL262" s="23"/>
    </row>
    <row r="263" spans="23:38" x14ac:dyDescent="0.25">
      <c r="W263" s="20"/>
      <c r="Y263" s="20"/>
      <c r="AE263" s="20"/>
      <c r="AF263" s="20"/>
      <c r="AG263" s="20"/>
      <c r="AH263" s="20"/>
      <c r="AL263" s="23"/>
    </row>
    <row r="264" spans="23:38" x14ac:dyDescent="0.25">
      <c r="W264" s="20"/>
      <c r="Y264" s="20"/>
      <c r="AE264" s="20"/>
      <c r="AF264" s="20"/>
      <c r="AG264" s="20"/>
      <c r="AH264" s="20"/>
      <c r="AL264" s="23"/>
    </row>
    <row r="265" spans="23:38" x14ac:dyDescent="0.25">
      <c r="W265" s="20"/>
      <c r="Y265" s="20"/>
      <c r="AE265" s="20"/>
      <c r="AF265" s="20"/>
      <c r="AG265" s="20"/>
      <c r="AH265" s="20"/>
      <c r="AL265" s="23"/>
    </row>
    <row r="266" spans="23:38" x14ac:dyDescent="0.25">
      <c r="W266" s="20"/>
      <c r="Y266" s="20"/>
      <c r="AE266" s="20"/>
      <c r="AF266" s="20"/>
      <c r="AG266" s="20"/>
      <c r="AH266" s="20"/>
      <c r="AL266" s="23"/>
    </row>
    <row r="267" spans="23:38" x14ac:dyDescent="0.25">
      <c r="W267" s="20"/>
      <c r="Y267" s="20"/>
      <c r="AE267" s="20"/>
      <c r="AF267" s="20"/>
      <c r="AG267" s="20"/>
      <c r="AH267" s="20"/>
      <c r="AL267" s="23"/>
    </row>
    <row r="268" spans="23:38" x14ac:dyDescent="0.25">
      <c r="W268" s="20"/>
      <c r="Y268" s="20"/>
      <c r="AE268" s="20"/>
      <c r="AF268" s="20"/>
      <c r="AG268" s="20"/>
      <c r="AH268" s="20"/>
      <c r="AL268" s="23"/>
    </row>
    <row r="269" spans="23:38" x14ac:dyDescent="0.25">
      <c r="W269" s="20"/>
      <c r="Y269" s="20"/>
      <c r="AE269" s="20"/>
      <c r="AF269" s="20"/>
      <c r="AG269" s="20"/>
      <c r="AH269" s="20"/>
      <c r="AL269" s="23"/>
    </row>
    <row r="270" spans="23:38" x14ac:dyDescent="0.25">
      <c r="W270" s="20"/>
      <c r="Y270" s="20"/>
      <c r="AE270" s="20"/>
      <c r="AF270" s="20"/>
      <c r="AG270" s="20"/>
      <c r="AH270" s="20"/>
      <c r="AL270" s="23"/>
    </row>
    <row r="271" spans="23:38" x14ac:dyDescent="0.25">
      <c r="W271" s="20"/>
      <c r="Y271" s="20"/>
      <c r="AE271" s="20"/>
      <c r="AF271" s="20"/>
      <c r="AG271" s="20"/>
      <c r="AH271" s="20"/>
      <c r="AL271" s="23"/>
    </row>
    <row r="272" spans="23:38" x14ac:dyDescent="0.25">
      <c r="W272" s="20"/>
      <c r="Y272" s="20"/>
      <c r="AE272" s="20"/>
      <c r="AF272" s="20"/>
      <c r="AG272" s="20"/>
      <c r="AH272" s="20"/>
      <c r="AL272" s="23"/>
    </row>
    <row r="273" spans="23:38" x14ac:dyDescent="0.25">
      <c r="W273" s="20"/>
      <c r="Y273" s="20"/>
      <c r="AE273" s="20"/>
      <c r="AF273" s="20"/>
      <c r="AG273" s="20"/>
      <c r="AH273" s="20"/>
      <c r="AL273" s="23"/>
    </row>
    <row r="274" spans="23:38" x14ac:dyDescent="0.25">
      <c r="W274" s="20"/>
      <c r="Y274" s="20"/>
      <c r="AE274" s="20"/>
      <c r="AF274" s="20"/>
      <c r="AG274" s="20"/>
      <c r="AH274" s="20"/>
      <c r="AL274" s="23"/>
    </row>
    <row r="275" spans="23:38" x14ac:dyDescent="0.25">
      <c r="W275" s="20"/>
      <c r="Y275" s="20"/>
      <c r="AE275" s="20"/>
      <c r="AF275" s="20"/>
      <c r="AG275" s="20"/>
      <c r="AH275" s="20"/>
      <c r="AL275" s="23"/>
    </row>
    <row r="276" spans="23:38" x14ac:dyDescent="0.25">
      <c r="W276" s="20"/>
      <c r="Y276" s="20"/>
      <c r="AE276" s="20"/>
      <c r="AF276" s="20"/>
      <c r="AG276" s="20"/>
      <c r="AH276" s="20"/>
      <c r="AL276" s="23"/>
    </row>
  </sheetData>
  <sheetProtection formatCells="0" formatColumns="0" formatRows="0"/>
  <autoFilter ref="A1:AR13"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autoFilter>
  <mergeCells count="135">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T10:T11"/>
    <mergeCell ref="J8:J9"/>
    <mergeCell ref="X10:X11"/>
    <mergeCell ref="Z10:Z11"/>
    <mergeCell ref="M10:M11"/>
    <mergeCell ref="O10:O11"/>
    <mergeCell ref="Q10:Q11"/>
    <mergeCell ref="M8:M9"/>
    <mergeCell ref="P5:P7"/>
    <mergeCell ref="U8:U9"/>
    <mergeCell ref="V8:V9"/>
    <mergeCell ref="W8:W9"/>
    <mergeCell ref="Q5:Q7"/>
    <mergeCell ref="S5:S7"/>
    <mergeCell ref="T5:T7"/>
    <mergeCell ref="V10:V11"/>
    <mergeCell ref="U10:U11"/>
    <mergeCell ref="K10:K11"/>
    <mergeCell ref="L10:L11"/>
    <mergeCell ref="N10:N11"/>
    <mergeCell ref="P10:P11"/>
    <mergeCell ref="R10:R11"/>
    <mergeCell ref="S12:S13"/>
    <mergeCell ref="T12:T13"/>
    <mergeCell ref="J12:J13"/>
    <mergeCell ref="K12:K13"/>
    <mergeCell ref="L12:L13"/>
    <mergeCell ref="M12:M13"/>
    <mergeCell ref="O12:O13"/>
    <mergeCell ref="Q12:Q13"/>
    <mergeCell ref="N12:N13"/>
    <mergeCell ref="P12:P13"/>
    <mergeCell ref="R12:R13"/>
    <mergeCell ref="A12:A13"/>
    <mergeCell ref="B12:B13"/>
    <mergeCell ref="C12:C13"/>
    <mergeCell ref="D12:D13"/>
    <mergeCell ref="E12:E13"/>
    <mergeCell ref="F12:F13"/>
    <mergeCell ref="G12:G13"/>
    <mergeCell ref="H12:H13"/>
    <mergeCell ref="I12:I13"/>
    <mergeCell ref="AM8:AM9"/>
    <mergeCell ref="AN8:AN9"/>
    <mergeCell ref="AP6:AP7"/>
    <mergeCell ref="X8:X9"/>
    <mergeCell ref="Y8:Y9"/>
    <mergeCell ref="AA8:AA9"/>
    <mergeCell ref="AB12:AB13"/>
    <mergeCell ref="AM12:AM13"/>
    <mergeCell ref="AN12:AN13"/>
    <mergeCell ref="AN10:AN11"/>
    <mergeCell ref="Z12:Z13"/>
    <mergeCell ref="Z8:Z9"/>
    <mergeCell ref="AA12:AA13"/>
    <mergeCell ref="AM10:AM11"/>
    <mergeCell ref="AN5:AN7"/>
    <mergeCell ref="AM5:AM7"/>
    <mergeCell ref="U12:U13"/>
    <mergeCell ref="X12:X13"/>
    <mergeCell ref="V12:V13"/>
    <mergeCell ref="AB5:AB7"/>
    <mergeCell ref="Z5:Z7"/>
    <mergeCell ref="X5:X7"/>
    <mergeCell ref="V5:V7"/>
    <mergeCell ref="AA10:AA11"/>
    <mergeCell ref="AB10:AB11"/>
    <mergeCell ref="AB8:AB9"/>
    <mergeCell ref="AA5:AA7"/>
    <mergeCell ref="Y5:Y7"/>
    <mergeCell ref="W5:W7"/>
    <mergeCell ref="A5:A7"/>
    <mergeCell ref="B5:B7"/>
    <mergeCell ref="C5:C7"/>
    <mergeCell ref="D5:D7"/>
    <mergeCell ref="E5:E7"/>
    <mergeCell ref="F5:F7"/>
    <mergeCell ref="F10:F11"/>
    <mergeCell ref="G10:G11"/>
    <mergeCell ref="H10:H11"/>
    <mergeCell ref="G8:G9"/>
    <mergeCell ref="H8:H9"/>
    <mergeCell ref="G5:G7"/>
    <mergeCell ref="H5:H7"/>
    <mergeCell ref="I10:I11"/>
    <mergeCell ref="J10:J11"/>
    <mergeCell ref="S8:S9"/>
    <mergeCell ref="T8:T9"/>
    <mergeCell ref="A10:A11"/>
    <mergeCell ref="B10:B11"/>
    <mergeCell ref="C10:C11"/>
    <mergeCell ref="D10:D11"/>
    <mergeCell ref="E10:E11"/>
    <mergeCell ref="I8:I9"/>
    <mergeCell ref="K8:K9"/>
    <mergeCell ref="L8:L9"/>
    <mergeCell ref="S10:S11"/>
    <mergeCell ref="A8:A9"/>
    <mergeCell ref="B8:B9"/>
    <mergeCell ref="C8:C9"/>
    <mergeCell ref="N8:N9"/>
    <mergeCell ref="O8:O9"/>
    <mergeCell ref="P8:P9"/>
    <mergeCell ref="Q8:Q9"/>
    <mergeCell ref="R8:R9"/>
    <mergeCell ref="D8:D9"/>
    <mergeCell ref="E8:E9"/>
    <mergeCell ref="F8:F9"/>
    <mergeCell ref="AQ6:AQ7"/>
    <mergeCell ref="R5:R7"/>
    <mergeCell ref="AR6:AR7"/>
    <mergeCell ref="U5:U7"/>
    <mergeCell ref="I5:I7"/>
    <mergeCell ref="J5:J7"/>
    <mergeCell ref="K5:K7"/>
    <mergeCell ref="L5:L7"/>
    <mergeCell ref="M5:M7"/>
    <mergeCell ref="O5:O7"/>
    <mergeCell ref="N5:N7"/>
  </mergeCells>
  <conditionalFormatting sqref="AC5 AK5:AL9">
    <cfRule type="containsText" dxfId="330" priority="152" operator="containsText" text="MEDIA">
      <formula>NOT(ISERROR(SEARCH("MEDIA",AC5)))</formula>
    </cfRule>
    <cfRule type="containsText" dxfId="329" priority="153" operator="containsText" text="ALTA">
      <formula>NOT(ISERROR(SEARCH("ALTA",AC5)))</formula>
    </cfRule>
  </conditionalFormatting>
  <conditionalFormatting sqref="AC11:AC12 AO14">
    <cfRule type="containsText" dxfId="328" priority="100" operator="containsText" text="BAJA">
      <formula>NOT(ISERROR(SEARCH("BAJA",AC11)))</formula>
    </cfRule>
    <cfRule type="containsText" dxfId="327" priority="101" operator="containsText" text="MEDIA">
      <formula>NOT(ISERROR(SEARCH("MEDIA",AC11)))</formula>
    </cfRule>
    <cfRule type="containsText" dxfId="326" priority="102" operator="containsText" text="ALTA">
      <formula>NOT(ISERROR(SEARCH("ALTA",AC11)))</formula>
    </cfRule>
  </conditionalFormatting>
  <conditionalFormatting sqref="AI15">
    <cfRule type="containsText" dxfId="325" priority="1" operator="containsText" text="BAJA">
      <formula>NOT(ISERROR(SEARCH("BAJA",AI15)))</formula>
    </cfRule>
    <cfRule type="containsText" dxfId="324" priority="2" operator="containsText" text="MEDIA">
      <formula>NOT(ISERROR(SEARCH("MEDIA",AI15)))</formula>
    </cfRule>
    <cfRule type="containsText" dxfId="323" priority="3" operator="containsText" text="ALTA">
      <formula>NOT(ISERROR(SEARCH("ALTA",AI15)))</formula>
    </cfRule>
  </conditionalFormatting>
  <conditionalFormatting sqref="AI14:AL14">
    <cfRule type="containsText" dxfId="322" priority="74" operator="containsText" text="BAJA">
      <formula>NOT(ISERROR(SEARCH("BAJA",AI14)))</formula>
    </cfRule>
    <cfRule type="containsText" dxfId="321" priority="75" operator="containsText" text="MEDIA">
      <formula>NOT(ISERROR(SEARCH("MEDIA",AI14)))</formula>
    </cfRule>
    <cfRule type="containsText" dxfId="320" priority="76" operator="containsText" text="ALTA">
      <formula>NOT(ISERROR(SEARCH("ALTA",AI14)))</formula>
    </cfRule>
  </conditionalFormatting>
  <conditionalFormatting sqref="AK5:AL9 AC5">
    <cfRule type="containsText" dxfId="319" priority="151" operator="containsText" text="BAJA">
      <formula>NOT(ISERROR(SEARCH("BAJA",AC5)))</formula>
    </cfRule>
  </conditionalFormatting>
  <conditionalFormatting sqref="AL5:AL14">
    <cfRule type="cellIs" dxfId="318" priority="54" operator="greaterThan">
      <formula>75%</formula>
    </cfRule>
    <cfRule type="cellIs" dxfId="317" priority="55" operator="between">
      <formula>51%</formula>
      <formula>75%</formula>
    </cfRule>
    <cfRule type="cellIs" dxfId="316" priority="56" operator="between">
      <formula>26%</formula>
      <formula>50%</formula>
    </cfRule>
    <cfRule type="cellIs" dxfId="315" priority="57" operator="between">
      <formula>0%</formula>
      <formula>25%</formula>
    </cfRule>
  </conditionalFormatting>
  <conditionalFormatting sqref="AL10:AL13">
    <cfRule type="containsText" dxfId="314" priority="107" operator="containsText" text="BAJA">
      <formula>NOT(ISERROR(SEARCH("BAJA",AL10)))</formula>
    </cfRule>
    <cfRule type="containsText" dxfId="313" priority="108" operator="containsText" text="MEDIA">
      <formula>NOT(ISERROR(SEARCH("MEDIA",AL10)))</formula>
    </cfRule>
    <cfRule type="containsText" dxfId="312" priority="109" operator="containsText" text="ALTA">
      <formula>NOT(ISERROR(SEARCH("ALTA",AL10)))</formula>
    </cfRule>
  </conditionalFormatting>
  <conditionalFormatting sqref="AL15:AM15">
    <cfRule type="cellIs" dxfId="311" priority="4" operator="greaterThan">
      <formula>75%</formula>
    </cfRule>
    <cfRule type="cellIs" dxfId="310" priority="5" operator="between">
      <formula>51%</formula>
      <formula>75%</formula>
    </cfRule>
    <cfRule type="cellIs" dxfId="309" priority="6" operator="between">
      <formula>26%</formula>
      <formula>50%</formula>
    </cfRule>
    <cfRule type="cellIs" dxfId="308" priority="7" operator="between">
      <formula>0%</formula>
      <formula>25%</formula>
    </cfRule>
    <cfRule type="containsText" dxfId="307" priority="8" operator="containsText" text="BAJA">
      <formula>NOT(ISERROR(SEARCH("BAJA",AL15)))</formula>
    </cfRule>
    <cfRule type="containsText" dxfId="306" priority="9" operator="containsText" text="MEDIA">
      <formula>NOT(ISERROR(SEARCH("MEDIA",AL15)))</formula>
    </cfRule>
    <cfRule type="containsText" dxfId="305" priority="10" operator="containsText" text="ALTA">
      <formula>NOT(ISERROR(SEARCH("ALTA",AL15)))</formula>
    </cfRule>
  </conditionalFormatting>
  <dataValidations count="3">
    <dataValidation type="list" allowBlank="1" showInputMessage="1" showErrorMessage="1" sqref="A5 A8 A14:A15" xr:uid="{00000000-0002-0000-1000-000000000000}">
      <formula1>"SI,NO"</formula1>
    </dataValidation>
    <dataValidation type="list" allowBlank="1" showInputMessage="1" showErrorMessage="1" sqref="AF5:AF11 AF15" xr:uid="{00000000-0002-0000-1000-000001000000}">
      <formula1>"Manual,Automático"</formula1>
    </dataValidation>
    <dataValidation type="list" allowBlank="1" showInputMessage="1" showErrorMessage="1" sqref="AI15" xr:uid="{1680B032-DCE5-481B-AF0E-193E81BF968B}">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6F67C4A-DAD5-4318-89E2-64B0344E9E7B}">
          <x14:formula1>
            <xm:f>Listas!$K$2:$K$6</xm:f>
          </x14:formula1>
          <xm:sqref>S14</xm:sqref>
        </x14:dataValidation>
        <x14:dataValidation type="list" allowBlank="1" showInputMessage="1" showErrorMessage="1" xr:uid="{6085A776-7625-4710-B029-8769D6C9EA24}">
          <x14:formula1>
            <xm:f>Listas!$H$2:$H$3</xm:f>
          </x14:formula1>
          <xm:sqref>AK14</xm:sqref>
        </x14:dataValidation>
        <x14:dataValidation type="list" allowBlank="1" showInputMessage="1" showErrorMessage="1" xr:uid="{DC602D68-C114-4395-8629-ABC9EF24A8C8}">
          <x14:formula1>
            <xm:f>Listas!$M$2:$M$15</xm:f>
          </x14:formula1>
          <xm:sqref>B14</xm:sqref>
        </x14:dataValidation>
        <x14:dataValidation type="list" allowBlank="1" showInputMessage="1" showErrorMessage="1" xr:uid="{7D01692E-4A0E-49CB-83BB-87702F6EE468}">
          <x14:formula1>
            <xm:f>Listas!$L$2:$L$5</xm:f>
          </x14:formula1>
          <xm:sqref>T14</xm:sqref>
        </x14:dataValidation>
        <x14:dataValidation type="list" allowBlank="1" showInputMessage="1" showErrorMessage="1" xr:uid="{39F0BF16-1C4A-4F46-BDB8-5FDB1370391A}">
          <x14:formula1>
            <xm:f>Listas!$Q$2:$Q$8</xm:f>
          </x14:formula1>
          <xm:sqref>J14</xm:sqref>
        </x14:dataValidation>
        <x14:dataValidation type="list" allowBlank="1" showInputMessage="1" showErrorMessage="1" xr:uid="{2A0BEA43-44C8-43C1-9C00-960754E75D7F}">
          <x14:formula1>
            <xm:f>Listas!$N$2:$N$7</xm:f>
          </x14:formula1>
          <xm:sqref>M14</xm:sqref>
        </x14:dataValidation>
        <x14:dataValidation type="list" allowBlank="1" showInputMessage="1" showErrorMessage="1" xr:uid="{3FB19E91-CADD-4EE2-8A52-FD71DC788F2C}">
          <x14:formula1>
            <xm:f>Listas!$O$2:$O$7</xm:f>
          </x14:formula1>
          <xm:sqref>O14</xm:sqref>
        </x14:dataValidation>
        <x14:dataValidation type="list" allowBlank="1" showInputMessage="1" showErrorMessage="1" xr:uid="{E0A2BF55-A20A-4877-ACA4-7A50B09D2733}">
          <x14:formula1>
            <xm:f>Listas!$P$2:$P$7</xm:f>
          </x14:formula1>
          <xm:sqref>Q14</xm:sqref>
        </x14:dataValidation>
        <x14:dataValidation type="list" allowBlank="1" showInputMessage="1" showErrorMessage="1" xr:uid="{DCE36050-C5E7-4600-A33D-F1D1F1E22C4E}">
          <x14:formula1>
            <xm:f>Listas!$F$2:$F$4</xm:f>
          </x14:formula1>
          <xm:sqref>AD14</xm:sqref>
        </x14:dataValidation>
        <x14:dataValidation type="list" allowBlank="1" showInputMessage="1" showErrorMessage="1" xr:uid="{DCC0BE89-5C09-4BFF-B07E-CC601C461CC0}">
          <x14:formula1>
            <xm:f>Listas!$G$2:$G$11</xm:f>
          </x14:formula1>
          <xm:sqref>C14</xm:sqref>
        </x14:dataValidation>
        <x14:dataValidation type="list" allowBlank="1" showInputMessage="1" showErrorMessage="1" xr:uid="{C5E8E19C-300C-4A69-90FF-CF6A4050EBF9}">
          <x14:formula1>
            <xm:f>Listas!$C$2:$C$8</xm:f>
          </x14:formula1>
          <xm:sqref>E14</xm:sqref>
        </x14:dataValidation>
        <x14:dataValidation type="list" allowBlank="1" showInputMessage="1" showErrorMessage="1" xr:uid="{19B9EF8A-D9A5-4137-B2E5-C1184AAE3DAC}">
          <x14:formula1>
            <xm:f>Listas!$B$2:$B$7</xm:f>
          </x14:formula1>
          <xm:sqref>D14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09DB-52C4-4AD4-A1FB-AD203591A3E4}">
  <dimension ref="B2:G10"/>
  <sheetViews>
    <sheetView showGridLines="0" tabSelected="1" topLeftCell="A4" workbookViewId="0">
      <selection activeCell="C6" sqref="C6:F6"/>
    </sheetView>
  </sheetViews>
  <sheetFormatPr baseColWidth="10" defaultColWidth="11.42578125" defaultRowHeight="15" x14ac:dyDescent="0.25"/>
  <cols>
    <col min="1" max="1" width="3.42578125" customWidth="1"/>
    <col min="6" max="6" width="40.5703125" customWidth="1"/>
  </cols>
  <sheetData>
    <row r="2" spans="2:7" x14ac:dyDescent="0.25">
      <c r="B2" s="664" t="s">
        <v>113</v>
      </c>
      <c r="C2" s="664"/>
      <c r="D2" s="664"/>
      <c r="E2" s="664"/>
      <c r="F2" s="664"/>
      <c r="G2" s="664"/>
    </row>
    <row r="3" spans="2:7" x14ac:dyDescent="0.25">
      <c r="B3" s="539" t="s">
        <v>114</v>
      </c>
      <c r="C3" s="665" t="s">
        <v>115</v>
      </c>
      <c r="D3" s="666"/>
      <c r="E3" s="666"/>
      <c r="F3" s="667"/>
      <c r="G3" s="539" t="s">
        <v>116</v>
      </c>
    </row>
    <row r="4" spans="2:7" x14ac:dyDescent="0.25">
      <c r="B4" s="543">
        <v>45322</v>
      </c>
      <c r="C4" s="668" t="s">
        <v>117</v>
      </c>
      <c r="D4" s="669"/>
      <c r="E4" s="669"/>
      <c r="F4" s="670"/>
      <c r="G4" s="544">
        <v>1</v>
      </c>
    </row>
    <row r="5" spans="2:7" ht="230.25" customHeight="1" x14ac:dyDescent="0.25">
      <c r="B5" s="543">
        <v>45561</v>
      </c>
      <c r="C5" s="668" t="s">
        <v>1337</v>
      </c>
      <c r="D5" s="669"/>
      <c r="E5" s="669"/>
      <c r="F5" s="670"/>
      <c r="G5" s="544">
        <v>2</v>
      </c>
    </row>
    <row r="6" spans="2:7" ht="35.25" customHeight="1" x14ac:dyDescent="0.25">
      <c r="B6" s="543">
        <v>45596</v>
      </c>
      <c r="C6" s="668" t="s">
        <v>1355</v>
      </c>
      <c r="D6" s="669"/>
      <c r="E6" s="669"/>
      <c r="F6" s="670"/>
      <c r="G6" s="544">
        <v>3</v>
      </c>
    </row>
    <row r="7" spans="2:7" x14ac:dyDescent="0.25">
      <c r="B7" s="27"/>
      <c r="C7" s="27"/>
      <c r="D7" s="27"/>
      <c r="E7" s="27"/>
      <c r="F7" s="27"/>
      <c r="G7" s="27"/>
    </row>
    <row r="8" spans="2:7" x14ac:dyDescent="0.25">
      <c r="B8" s="665" t="s">
        <v>118</v>
      </c>
      <c r="C8" s="666"/>
      <c r="D8" s="666"/>
      <c r="E8" s="666"/>
      <c r="F8" s="666"/>
      <c r="G8" s="667"/>
    </row>
    <row r="9" spans="2:7" x14ac:dyDescent="0.25">
      <c r="B9" s="662" t="s">
        <v>119</v>
      </c>
      <c r="C9" s="662"/>
      <c r="D9" s="662" t="s">
        <v>120</v>
      </c>
      <c r="E9" s="662"/>
      <c r="F9" s="662" t="s">
        <v>121</v>
      </c>
      <c r="G9" s="662"/>
    </row>
    <row r="10" spans="2:7" ht="89.25" customHeight="1" x14ac:dyDescent="0.25">
      <c r="B10" s="661" t="s">
        <v>122</v>
      </c>
      <c r="C10" s="661"/>
      <c r="D10" s="661" t="s">
        <v>123</v>
      </c>
      <c r="E10" s="661"/>
      <c r="F10" s="663" t="s">
        <v>124</v>
      </c>
      <c r="G10" s="663"/>
    </row>
  </sheetData>
  <mergeCells count="12">
    <mergeCell ref="B2:G2"/>
    <mergeCell ref="C3:F3"/>
    <mergeCell ref="B8:G8"/>
    <mergeCell ref="C4:F4"/>
    <mergeCell ref="D9:E9"/>
    <mergeCell ref="C5:F5"/>
    <mergeCell ref="C6:F6"/>
    <mergeCell ref="D10:E10"/>
    <mergeCell ref="F9:G9"/>
    <mergeCell ref="F10:G10"/>
    <mergeCell ref="B9:C9"/>
    <mergeCell ref="B10:C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DB62E-0BAD-4318-9486-2FCC7C6A6F7B}">
  <dimension ref="A1:AS267"/>
  <sheetViews>
    <sheetView topLeftCell="AJ1" zoomScale="76" zoomScaleNormal="80" workbookViewId="0">
      <selection activeCell="AR1" sqref="AR1:AS1"/>
    </sheetView>
  </sheetViews>
  <sheetFormatPr baseColWidth="10" defaultColWidth="11.42578125" defaultRowHeight="35.1"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51.28515625" style="2" customWidth="1"/>
    <col min="29" max="29" width="79.1406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193" width="11.42578125" style="1"/>
    <col min="194" max="194" width="21.85546875" style="1" customWidth="1"/>
    <col min="195" max="195" width="13.85546875" style="1" customWidth="1"/>
    <col min="196" max="196" width="38.7109375" style="1" customWidth="1"/>
    <col min="197" max="197" width="3" style="1" bestFit="1" customWidth="1"/>
    <col min="198" max="198" width="32.28515625" style="1" customWidth="1"/>
    <col min="199" max="199" width="46.28515625" style="1" customWidth="1"/>
    <col min="200" max="200" width="19" style="1" customWidth="1"/>
    <col min="201" max="201" width="0" style="1" hidden="1" customWidth="1"/>
    <col min="202" max="202" width="17.7109375" style="1" customWidth="1"/>
    <col min="203" max="203" width="0" style="1" hidden="1" customWidth="1"/>
    <col min="204" max="204" width="22.28515625" style="1" customWidth="1"/>
    <col min="205" max="205" width="5.28515625" style="1" customWidth="1"/>
    <col min="206" max="206" width="36.28515625" style="1" customWidth="1"/>
    <col min="207" max="207" width="5.7109375" style="1" customWidth="1"/>
    <col min="208" max="208" width="0" style="1" hidden="1" customWidth="1"/>
    <col min="209" max="209" width="20.7109375" style="1" customWidth="1"/>
    <col min="210" max="210" width="4.85546875" style="1" customWidth="1"/>
    <col min="211" max="211" width="0" style="1" hidden="1" customWidth="1"/>
    <col min="212" max="212" width="24.7109375" style="1" customWidth="1"/>
    <col min="213" max="213" width="12.28515625" style="1" customWidth="1"/>
    <col min="214" max="214" width="0" style="1" hidden="1" customWidth="1"/>
    <col min="215" max="215" width="3.42578125" style="1" customWidth="1"/>
    <col min="216" max="216" width="0" style="1" hidden="1" customWidth="1"/>
    <col min="217" max="217" width="17.7109375" style="1" customWidth="1"/>
    <col min="218" max="218" width="3.42578125" style="1" customWidth="1"/>
    <col min="219" max="219" width="0" style="1" hidden="1" customWidth="1"/>
    <col min="220" max="220" width="23.7109375" style="1" customWidth="1"/>
    <col min="221" max="221" width="10" style="1" customWidth="1"/>
    <col min="222" max="222" width="0" style="1" hidden="1" customWidth="1"/>
    <col min="223" max="224" width="14.7109375" style="1" customWidth="1"/>
    <col min="225" max="225" width="12.85546875" style="1" customWidth="1"/>
    <col min="226" max="226" width="3.28515625" style="1" customWidth="1"/>
    <col min="227" max="227" width="30.28515625" style="1" customWidth="1"/>
    <col min="228" max="228" width="5" style="1" customWidth="1"/>
    <col min="229" max="229" width="0" style="1" hidden="1" customWidth="1"/>
    <col min="230" max="230" width="14.28515625" style="1" customWidth="1"/>
    <col min="231" max="231" width="5.7109375" style="1" customWidth="1"/>
    <col min="232" max="232" width="0" style="1" hidden="1" customWidth="1"/>
    <col min="233" max="233" width="17.28515625" style="1" customWidth="1"/>
    <col min="234" max="234" width="12.7109375" style="1" customWidth="1"/>
    <col min="235" max="235" width="0" style="1" hidden="1" customWidth="1"/>
    <col min="236" max="236" width="5.28515625" style="1" customWidth="1"/>
    <col min="237" max="237" width="0" style="1" hidden="1" customWidth="1"/>
    <col min="238" max="238" width="17" style="1" customWidth="1"/>
    <col min="239" max="239" width="6.28515625" style="1" customWidth="1"/>
    <col min="240" max="240" width="0" style="1" hidden="1" customWidth="1"/>
    <col min="241" max="241" width="14.28515625" style="1" customWidth="1"/>
    <col min="242" max="242" width="7.5703125" style="1" customWidth="1"/>
    <col min="243" max="243" width="0" style="1" hidden="1" customWidth="1"/>
    <col min="244" max="245" width="14.28515625" style="1" customWidth="1"/>
    <col min="246" max="246" width="20.85546875" style="1" customWidth="1"/>
    <col min="247" max="247" width="14.42578125" style="1" customWidth="1"/>
    <col min="248" max="248" width="15" style="1" customWidth="1"/>
    <col min="249" max="249" width="2.7109375" style="1" customWidth="1"/>
    <col min="250" max="250" width="11.7109375" style="1" customWidth="1"/>
    <col min="251" max="251" width="11.5703125" style="1" customWidth="1"/>
    <col min="252" max="252" width="2.28515625" style="1" customWidth="1"/>
    <col min="253" max="253" width="41" style="1" customWidth="1"/>
    <col min="254" max="254" width="14.28515625" style="1" customWidth="1"/>
    <col min="255" max="256" width="11.5703125" style="1" customWidth="1"/>
    <col min="257" max="257" width="21.85546875" style="1" customWidth="1"/>
    <col min="258" max="449" width="11.42578125" style="1"/>
    <col min="450" max="450" width="21.85546875" style="1" customWidth="1"/>
    <col min="451" max="451" width="13.85546875" style="1" customWidth="1"/>
    <col min="452" max="452" width="38.7109375" style="1" customWidth="1"/>
    <col min="453" max="453" width="3" style="1" bestFit="1" customWidth="1"/>
    <col min="454" max="454" width="32.28515625" style="1" customWidth="1"/>
    <col min="455" max="455" width="46.28515625" style="1" customWidth="1"/>
    <col min="456" max="456" width="19" style="1" customWidth="1"/>
    <col min="457" max="457" width="0" style="1" hidden="1" customWidth="1"/>
    <col min="458" max="458" width="17.7109375" style="1" customWidth="1"/>
    <col min="459" max="459" width="0" style="1" hidden="1" customWidth="1"/>
    <col min="460" max="460" width="22.28515625" style="1" customWidth="1"/>
    <col min="461" max="461" width="5.28515625" style="1" customWidth="1"/>
    <col min="462" max="462" width="36.28515625" style="1" customWidth="1"/>
    <col min="463" max="463" width="5.7109375" style="1" customWidth="1"/>
    <col min="464" max="464" width="0" style="1" hidden="1" customWidth="1"/>
    <col min="465" max="465" width="20.7109375" style="1" customWidth="1"/>
    <col min="466" max="466" width="4.85546875" style="1" customWidth="1"/>
    <col min="467" max="467" width="0" style="1" hidden="1" customWidth="1"/>
    <col min="468" max="468" width="24.7109375" style="1" customWidth="1"/>
    <col min="469" max="469" width="12.28515625" style="1" customWidth="1"/>
    <col min="470" max="470" width="0" style="1" hidden="1" customWidth="1"/>
    <col min="471" max="471" width="3.42578125" style="1" customWidth="1"/>
    <col min="472" max="472" width="0" style="1" hidden="1" customWidth="1"/>
    <col min="473" max="473" width="17.7109375" style="1" customWidth="1"/>
    <col min="474" max="474" width="3.42578125" style="1" customWidth="1"/>
    <col min="475" max="475" width="0" style="1" hidden="1" customWidth="1"/>
    <col min="476" max="476" width="23.7109375" style="1" customWidth="1"/>
    <col min="477" max="477" width="10" style="1" customWidth="1"/>
    <col min="478" max="478" width="0" style="1" hidden="1" customWidth="1"/>
    <col min="479" max="480" width="14.7109375" style="1" customWidth="1"/>
    <col min="481" max="481" width="12.85546875" style="1" customWidth="1"/>
    <col min="482" max="482" width="3.28515625" style="1" customWidth="1"/>
    <col min="483" max="483" width="30.28515625" style="1" customWidth="1"/>
    <col min="484" max="484" width="5" style="1" customWidth="1"/>
    <col min="485" max="485" width="0" style="1" hidden="1" customWidth="1"/>
    <col min="486" max="486" width="14.28515625" style="1" customWidth="1"/>
    <col min="487" max="487" width="5.7109375" style="1" customWidth="1"/>
    <col min="488" max="488" width="0" style="1" hidden="1" customWidth="1"/>
    <col min="489" max="489" width="17.28515625" style="1" customWidth="1"/>
    <col min="490" max="490" width="12.7109375" style="1" customWidth="1"/>
    <col min="491" max="491" width="0" style="1" hidden="1" customWidth="1"/>
    <col min="492" max="492" width="5.28515625" style="1" customWidth="1"/>
    <col min="493" max="493" width="0" style="1" hidden="1" customWidth="1"/>
    <col min="494" max="494" width="17" style="1" customWidth="1"/>
    <col min="495" max="495" width="6.28515625" style="1" customWidth="1"/>
    <col min="496" max="496" width="0" style="1" hidden="1" customWidth="1"/>
    <col min="497" max="497" width="14.28515625" style="1" customWidth="1"/>
    <col min="498" max="498" width="7.5703125" style="1" customWidth="1"/>
    <col min="499" max="499" width="0" style="1" hidden="1" customWidth="1"/>
    <col min="500" max="501" width="14.28515625" style="1" customWidth="1"/>
    <col min="502" max="502" width="20.85546875" style="1" customWidth="1"/>
    <col min="503" max="503" width="14.42578125" style="1" customWidth="1"/>
    <col min="504" max="504" width="15" style="1" customWidth="1"/>
    <col min="505" max="505" width="2.7109375" style="1" customWidth="1"/>
    <col min="506" max="506" width="11.7109375" style="1" customWidth="1"/>
    <col min="507" max="507" width="11.5703125" style="1" customWidth="1"/>
    <col min="508" max="508" width="2.28515625" style="1" customWidth="1"/>
    <col min="509" max="509" width="41" style="1" customWidth="1"/>
    <col min="510" max="510" width="14.28515625" style="1" customWidth="1"/>
    <col min="511" max="512" width="11.5703125" style="1" customWidth="1"/>
    <col min="513" max="513" width="21.85546875" style="1" customWidth="1"/>
    <col min="514" max="705" width="11.42578125" style="1"/>
    <col min="706" max="706" width="21.85546875" style="1" customWidth="1"/>
    <col min="707" max="707" width="13.85546875" style="1" customWidth="1"/>
    <col min="708" max="708" width="38.7109375" style="1" customWidth="1"/>
    <col min="709" max="709" width="3" style="1" bestFit="1" customWidth="1"/>
    <col min="710" max="710" width="32.28515625" style="1" customWidth="1"/>
    <col min="711" max="711" width="46.28515625" style="1" customWidth="1"/>
    <col min="712" max="712" width="19" style="1" customWidth="1"/>
    <col min="713" max="713" width="0" style="1" hidden="1" customWidth="1"/>
    <col min="714" max="714" width="17.7109375" style="1" customWidth="1"/>
    <col min="715" max="715" width="0" style="1" hidden="1" customWidth="1"/>
    <col min="716" max="716" width="22.28515625" style="1" customWidth="1"/>
    <col min="717" max="717" width="5.28515625" style="1" customWidth="1"/>
    <col min="718" max="718" width="36.28515625" style="1" customWidth="1"/>
    <col min="719" max="719" width="5.7109375" style="1" customWidth="1"/>
    <col min="720" max="720" width="0" style="1" hidden="1" customWidth="1"/>
    <col min="721" max="721" width="20.7109375" style="1" customWidth="1"/>
    <col min="722" max="722" width="4.85546875" style="1" customWidth="1"/>
    <col min="723" max="723" width="0" style="1" hidden="1" customWidth="1"/>
    <col min="724" max="724" width="24.7109375" style="1" customWidth="1"/>
    <col min="725" max="725" width="12.28515625" style="1" customWidth="1"/>
    <col min="726" max="726" width="0" style="1" hidden="1" customWidth="1"/>
    <col min="727" max="727" width="3.42578125" style="1" customWidth="1"/>
    <col min="728" max="728" width="0" style="1" hidden="1" customWidth="1"/>
    <col min="729" max="729" width="17.7109375" style="1" customWidth="1"/>
    <col min="730" max="730" width="3.42578125" style="1" customWidth="1"/>
    <col min="731" max="731" width="0" style="1" hidden="1" customWidth="1"/>
    <col min="732" max="732" width="23.7109375" style="1" customWidth="1"/>
    <col min="733" max="733" width="10" style="1" customWidth="1"/>
    <col min="734" max="734" width="0" style="1" hidden="1" customWidth="1"/>
    <col min="735" max="736" width="14.7109375" style="1" customWidth="1"/>
    <col min="737" max="737" width="12.85546875" style="1" customWidth="1"/>
    <col min="738" max="738" width="3.28515625" style="1" customWidth="1"/>
    <col min="739" max="739" width="30.28515625" style="1" customWidth="1"/>
    <col min="740" max="740" width="5" style="1" customWidth="1"/>
    <col min="741" max="741" width="0" style="1" hidden="1" customWidth="1"/>
    <col min="742" max="742" width="14.28515625" style="1" customWidth="1"/>
    <col min="743" max="743" width="5.7109375" style="1" customWidth="1"/>
    <col min="744" max="744" width="0" style="1" hidden="1" customWidth="1"/>
    <col min="745" max="745" width="17.28515625" style="1" customWidth="1"/>
    <col min="746" max="746" width="12.7109375" style="1" customWidth="1"/>
    <col min="747" max="747" width="0" style="1" hidden="1" customWidth="1"/>
    <col min="748" max="748" width="5.28515625" style="1" customWidth="1"/>
    <col min="749" max="749" width="0" style="1" hidden="1" customWidth="1"/>
    <col min="750" max="750" width="17" style="1" customWidth="1"/>
    <col min="751" max="751" width="6.28515625" style="1" customWidth="1"/>
    <col min="752" max="752" width="0" style="1" hidden="1" customWidth="1"/>
    <col min="753" max="753" width="14.28515625" style="1" customWidth="1"/>
    <col min="754" max="754" width="7.5703125" style="1" customWidth="1"/>
    <col min="755" max="755" width="0" style="1" hidden="1" customWidth="1"/>
    <col min="756" max="757" width="14.28515625" style="1" customWidth="1"/>
    <col min="758" max="758" width="20.85546875" style="1" customWidth="1"/>
    <col min="759" max="759" width="14.42578125" style="1" customWidth="1"/>
    <col min="760" max="760" width="15" style="1" customWidth="1"/>
    <col min="761" max="761" width="2.7109375" style="1" customWidth="1"/>
    <col min="762" max="762" width="11.7109375" style="1" customWidth="1"/>
    <col min="763" max="763" width="11.5703125" style="1" customWidth="1"/>
    <col min="764" max="764" width="2.28515625" style="1" customWidth="1"/>
    <col min="765" max="765" width="41" style="1" customWidth="1"/>
    <col min="766" max="766" width="14.28515625" style="1" customWidth="1"/>
    <col min="767" max="768" width="11.5703125" style="1" customWidth="1"/>
    <col min="769" max="769" width="21.85546875" style="1" customWidth="1"/>
    <col min="770" max="961" width="11.42578125" style="1"/>
    <col min="962" max="962" width="21.85546875" style="1" customWidth="1"/>
    <col min="963" max="963" width="13.85546875" style="1" customWidth="1"/>
    <col min="964" max="964" width="38.7109375" style="1" customWidth="1"/>
    <col min="965" max="965" width="3" style="1" bestFit="1" customWidth="1"/>
    <col min="966" max="966" width="32.28515625" style="1" customWidth="1"/>
    <col min="967" max="967" width="46.28515625" style="1" customWidth="1"/>
    <col min="968" max="968" width="19" style="1" customWidth="1"/>
    <col min="969" max="969" width="0" style="1" hidden="1" customWidth="1"/>
    <col min="970" max="970" width="17.7109375" style="1" customWidth="1"/>
    <col min="971" max="971" width="0" style="1" hidden="1" customWidth="1"/>
    <col min="972" max="972" width="22.28515625" style="1" customWidth="1"/>
    <col min="973" max="973" width="5.28515625" style="1" customWidth="1"/>
    <col min="974" max="974" width="36.28515625" style="1" customWidth="1"/>
    <col min="975" max="975" width="5.7109375" style="1" customWidth="1"/>
    <col min="976" max="976" width="0" style="1" hidden="1" customWidth="1"/>
    <col min="977" max="977" width="20.7109375" style="1" customWidth="1"/>
    <col min="978" max="978" width="4.85546875" style="1" customWidth="1"/>
    <col min="979" max="979" width="0" style="1" hidden="1" customWidth="1"/>
    <col min="980" max="980" width="24.7109375" style="1" customWidth="1"/>
    <col min="981" max="981" width="12.28515625" style="1" customWidth="1"/>
    <col min="982" max="982" width="0" style="1" hidden="1" customWidth="1"/>
    <col min="983" max="983" width="3.42578125" style="1" customWidth="1"/>
    <col min="984" max="984" width="0" style="1" hidden="1" customWidth="1"/>
    <col min="985" max="985" width="17.7109375" style="1" customWidth="1"/>
    <col min="986" max="986" width="3.42578125" style="1" customWidth="1"/>
    <col min="987" max="987" width="0" style="1" hidden="1" customWidth="1"/>
    <col min="988" max="988" width="23.7109375" style="1" customWidth="1"/>
    <col min="989" max="989" width="10" style="1" customWidth="1"/>
    <col min="990" max="990" width="0" style="1" hidden="1" customWidth="1"/>
    <col min="991" max="992" width="14.7109375" style="1" customWidth="1"/>
    <col min="993" max="993" width="12.85546875" style="1" customWidth="1"/>
    <col min="994" max="994" width="3.28515625" style="1" customWidth="1"/>
    <col min="995" max="995" width="30.28515625" style="1" customWidth="1"/>
    <col min="996" max="996" width="5" style="1" customWidth="1"/>
    <col min="997" max="997" width="0" style="1" hidden="1" customWidth="1"/>
    <col min="998" max="998" width="14.28515625" style="1" customWidth="1"/>
    <col min="999" max="999" width="5.7109375" style="1" customWidth="1"/>
    <col min="1000" max="1000" width="0" style="1" hidden="1" customWidth="1"/>
    <col min="1001" max="1001" width="17.28515625" style="1" customWidth="1"/>
    <col min="1002" max="1002" width="12.7109375" style="1" customWidth="1"/>
    <col min="1003" max="1003" width="0" style="1" hidden="1" customWidth="1"/>
    <col min="1004" max="1004" width="5.28515625" style="1" customWidth="1"/>
    <col min="1005" max="1005" width="0" style="1" hidden="1" customWidth="1"/>
    <col min="1006" max="1006" width="17" style="1" customWidth="1"/>
    <col min="1007" max="1007" width="6.28515625" style="1" customWidth="1"/>
    <col min="1008" max="1008" width="0" style="1" hidden="1" customWidth="1"/>
    <col min="1009" max="1009" width="14.28515625" style="1" customWidth="1"/>
    <col min="1010" max="1010" width="7.5703125" style="1" customWidth="1"/>
    <col min="1011" max="1011" width="0" style="1" hidden="1" customWidth="1"/>
    <col min="1012" max="1013" width="14.28515625" style="1" customWidth="1"/>
    <col min="1014" max="1014" width="20.85546875" style="1" customWidth="1"/>
    <col min="1015" max="1015" width="14.42578125" style="1" customWidth="1"/>
    <col min="1016" max="1016" width="15" style="1" customWidth="1"/>
    <col min="1017" max="1017" width="2.7109375" style="1" customWidth="1"/>
    <col min="1018" max="1018" width="11.7109375" style="1" customWidth="1"/>
    <col min="1019" max="1019" width="11.5703125" style="1" customWidth="1"/>
    <col min="1020" max="1020" width="2.28515625" style="1" customWidth="1"/>
    <col min="1021" max="1021" width="41" style="1" customWidth="1"/>
    <col min="1022" max="1022" width="14.28515625" style="1" customWidth="1"/>
    <col min="1023" max="1024" width="11.5703125" style="1" customWidth="1"/>
    <col min="1025" max="1025" width="21.85546875" style="1" customWidth="1"/>
    <col min="1026" max="1217" width="11.42578125" style="1"/>
    <col min="1218" max="1218" width="21.85546875" style="1" customWidth="1"/>
    <col min="1219" max="1219" width="13.85546875" style="1" customWidth="1"/>
    <col min="1220" max="1220" width="38.7109375" style="1" customWidth="1"/>
    <col min="1221" max="1221" width="3" style="1" bestFit="1" customWidth="1"/>
    <col min="1222" max="1222" width="32.28515625" style="1" customWidth="1"/>
    <col min="1223" max="1223" width="46.28515625" style="1" customWidth="1"/>
    <col min="1224" max="1224" width="19" style="1" customWidth="1"/>
    <col min="1225" max="1225" width="0" style="1" hidden="1" customWidth="1"/>
    <col min="1226" max="1226" width="17.7109375" style="1" customWidth="1"/>
    <col min="1227" max="1227" width="0" style="1" hidden="1" customWidth="1"/>
    <col min="1228" max="1228" width="22.28515625" style="1" customWidth="1"/>
    <col min="1229" max="1229" width="5.28515625" style="1" customWidth="1"/>
    <col min="1230" max="1230" width="36.28515625" style="1" customWidth="1"/>
    <col min="1231" max="1231" width="5.7109375" style="1" customWidth="1"/>
    <col min="1232" max="1232" width="0" style="1" hidden="1" customWidth="1"/>
    <col min="1233" max="1233" width="20.7109375" style="1" customWidth="1"/>
    <col min="1234" max="1234" width="4.85546875" style="1" customWidth="1"/>
    <col min="1235" max="1235" width="0" style="1" hidden="1" customWidth="1"/>
    <col min="1236" max="1236" width="24.7109375" style="1" customWidth="1"/>
    <col min="1237" max="1237" width="12.28515625" style="1" customWidth="1"/>
    <col min="1238" max="1238" width="0" style="1" hidden="1" customWidth="1"/>
    <col min="1239" max="1239" width="3.42578125" style="1" customWidth="1"/>
    <col min="1240" max="1240" width="0" style="1" hidden="1" customWidth="1"/>
    <col min="1241" max="1241" width="17.7109375" style="1" customWidth="1"/>
    <col min="1242" max="1242" width="3.42578125" style="1" customWidth="1"/>
    <col min="1243" max="1243" width="0" style="1" hidden="1" customWidth="1"/>
    <col min="1244" max="1244" width="23.7109375" style="1" customWidth="1"/>
    <col min="1245" max="1245" width="10" style="1" customWidth="1"/>
    <col min="1246" max="1246" width="0" style="1" hidden="1" customWidth="1"/>
    <col min="1247" max="1248" width="14.7109375" style="1" customWidth="1"/>
    <col min="1249" max="1249" width="12.85546875" style="1" customWidth="1"/>
    <col min="1250" max="1250" width="3.28515625" style="1" customWidth="1"/>
    <col min="1251" max="1251" width="30.28515625" style="1" customWidth="1"/>
    <col min="1252" max="1252" width="5" style="1" customWidth="1"/>
    <col min="1253" max="1253" width="0" style="1" hidden="1" customWidth="1"/>
    <col min="1254" max="1254" width="14.28515625" style="1" customWidth="1"/>
    <col min="1255" max="1255" width="5.7109375" style="1" customWidth="1"/>
    <col min="1256" max="1256" width="0" style="1" hidden="1" customWidth="1"/>
    <col min="1257" max="1257" width="17.28515625" style="1" customWidth="1"/>
    <col min="1258" max="1258" width="12.7109375" style="1" customWidth="1"/>
    <col min="1259" max="1259" width="0" style="1" hidden="1" customWidth="1"/>
    <col min="1260" max="1260" width="5.28515625" style="1" customWidth="1"/>
    <col min="1261" max="1261" width="0" style="1" hidden="1" customWidth="1"/>
    <col min="1262" max="1262" width="17" style="1" customWidth="1"/>
    <col min="1263" max="1263" width="6.28515625" style="1" customWidth="1"/>
    <col min="1264" max="1264" width="0" style="1" hidden="1" customWidth="1"/>
    <col min="1265" max="1265" width="14.28515625" style="1" customWidth="1"/>
    <col min="1266" max="1266" width="7.5703125" style="1" customWidth="1"/>
    <col min="1267" max="1267" width="0" style="1" hidden="1" customWidth="1"/>
    <col min="1268" max="1269" width="14.28515625" style="1" customWidth="1"/>
    <col min="1270" max="1270" width="20.85546875" style="1" customWidth="1"/>
    <col min="1271" max="1271" width="14.42578125" style="1" customWidth="1"/>
    <col min="1272" max="1272" width="15" style="1" customWidth="1"/>
    <col min="1273" max="1273" width="2.7109375" style="1" customWidth="1"/>
    <col min="1274" max="1274" width="11.7109375" style="1" customWidth="1"/>
    <col min="1275" max="1275" width="11.5703125" style="1" customWidth="1"/>
    <col min="1276" max="1276" width="2.28515625" style="1" customWidth="1"/>
    <col min="1277" max="1277" width="41" style="1" customWidth="1"/>
    <col min="1278" max="1278" width="14.28515625" style="1" customWidth="1"/>
    <col min="1279" max="1280" width="11.5703125" style="1" customWidth="1"/>
    <col min="1281" max="1281" width="21.85546875" style="1" customWidth="1"/>
    <col min="1282" max="1473" width="11.42578125" style="1"/>
    <col min="1474" max="1474" width="21.85546875" style="1" customWidth="1"/>
    <col min="1475" max="1475" width="13.85546875" style="1" customWidth="1"/>
    <col min="1476" max="1476" width="38.7109375" style="1" customWidth="1"/>
    <col min="1477" max="1477" width="3" style="1" bestFit="1" customWidth="1"/>
    <col min="1478" max="1478" width="32.28515625" style="1" customWidth="1"/>
    <col min="1479" max="1479" width="46.28515625" style="1" customWidth="1"/>
    <col min="1480" max="1480" width="19" style="1" customWidth="1"/>
    <col min="1481" max="1481" width="0" style="1" hidden="1" customWidth="1"/>
    <col min="1482" max="1482" width="17.7109375" style="1" customWidth="1"/>
    <col min="1483" max="1483" width="0" style="1" hidden="1" customWidth="1"/>
    <col min="1484" max="1484" width="22.28515625" style="1" customWidth="1"/>
    <col min="1485" max="1485" width="5.28515625" style="1" customWidth="1"/>
    <col min="1486" max="1486" width="36.28515625" style="1" customWidth="1"/>
    <col min="1487" max="1487" width="5.7109375" style="1" customWidth="1"/>
    <col min="1488" max="1488" width="0" style="1" hidden="1" customWidth="1"/>
    <col min="1489" max="1489" width="20.7109375" style="1" customWidth="1"/>
    <col min="1490" max="1490" width="4.85546875" style="1" customWidth="1"/>
    <col min="1491" max="1491" width="0" style="1" hidden="1" customWidth="1"/>
    <col min="1492" max="1492" width="24.7109375" style="1" customWidth="1"/>
    <col min="1493" max="1493" width="12.28515625" style="1" customWidth="1"/>
    <col min="1494" max="1494" width="0" style="1" hidden="1" customWidth="1"/>
    <col min="1495" max="1495" width="3.42578125" style="1" customWidth="1"/>
    <col min="1496" max="1496" width="0" style="1" hidden="1" customWidth="1"/>
    <col min="1497" max="1497" width="17.7109375" style="1" customWidth="1"/>
    <col min="1498" max="1498" width="3.42578125" style="1" customWidth="1"/>
    <col min="1499" max="1499" width="0" style="1" hidden="1" customWidth="1"/>
    <col min="1500" max="1500" width="23.7109375" style="1" customWidth="1"/>
    <col min="1501" max="1501" width="10" style="1" customWidth="1"/>
    <col min="1502" max="1502" width="0" style="1" hidden="1" customWidth="1"/>
    <col min="1503" max="1504" width="14.7109375" style="1" customWidth="1"/>
    <col min="1505" max="1505" width="12.85546875" style="1" customWidth="1"/>
    <col min="1506" max="1506" width="3.28515625" style="1" customWidth="1"/>
    <col min="1507" max="1507" width="30.28515625" style="1" customWidth="1"/>
    <col min="1508" max="1508" width="5" style="1" customWidth="1"/>
    <col min="1509" max="1509" width="0" style="1" hidden="1" customWidth="1"/>
    <col min="1510" max="1510" width="14.28515625" style="1" customWidth="1"/>
    <col min="1511" max="1511" width="5.7109375" style="1" customWidth="1"/>
    <col min="1512" max="1512" width="0" style="1" hidden="1" customWidth="1"/>
    <col min="1513" max="1513" width="17.28515625" style="1" customWidth="1"/>
    <col min="1514" max="1514" width="12.7109375" style="1" customWidth="1"/>
    <col min="1515" max="1515" width="0" style="1" hidden="1" customWidth="1"/>
    <col min="1516" max="1516" width="5.28515625" style="1" customWidth="1"/>
    <col min="1517" max="1517" width="0" style="1" hidden="1" customWidth="1"/>
    <col min="1518" max="1518" width="17" style="1" customWidth="1"/>
    <col min="1519" max="1519" width="6.28515625" style="1" customWidth="1"/>
    <col min="1520" max="1520" width="0" style="1" hidden="1" customWidth="1"/>
    <col min="1521" max="1521" width="14.28515625" style="1" customWidth="1"/>
    <col min="1522" max="1522" width="7.5703125" style="1" customWidth="1"/>
    <col min="1523" max="1523" width="0" style="1" hidden="1" customWidth="1"/>
    <col min="1524" max="1525" width="14.28515625" style="1" customWidth="1"/>
    <col min="1526" max="1526" width="20.85546875" style="1" customWidth="1"/>
    <col min="1527" max="1527" width="14.42578125" style="1" customWidth="1"/>
    <col min="1528" max="1528" width="15" style="1" customWidth="1"/>
    <col min="1529" max="1529" width="2.7109375" style="1" customWidth="1"/>
    <col min="1530" max="1530" width="11.7109375" style="1" customWidth="1"/>
    <col min="1531" max="1531" width="11.5703125" style="1" customWidth="1"/>
    <col min="1532" max="1532" width="2.28515625" style="1" customWidth="1"/>
    <col min="1533" max="1533" width="41" style="1" customWidth="1"/>
    <col min="1534" max="1534" width="14.28515625" style="1" customWidth="1"/>
    <col min="1535" max="1536" width="11.5703125" style="1" customWidth="1"/>
    <col min="1537" max="1537" width="21.85546875" style="1" customWidth="1"/>
    <col min="1538" max="1729" width="11.42578125" style="1"/>
    <col min="1730" max="1730" width="21.85546875" style="1" customWidth="1"/>
    <col min="1731" max="1731" width="13.85546875" style="1" customWidth="1"/>
    <col min="1732" max="1732" width="38.7109375" style="1" customWidth="1"/>
    <col min="1733" max="1733" width="3" style="1" bestFit="1" customWidth="1"/>
    <col min="1734" max="1734" width="32.28515625" style="1" customWidth="1"/>
    <col min="1735" max="1735" width="46.28515625" style="1" customWidth="1"/>
    <col min="1736" max="1736" width="19" style="1" customWidth="1"/>
    <col min="1737" max="1737" width="0" style="1" hidden="1" customWidth="1"/>
    <col min="1738" max="1738" width="17.7109375" style="1" customWidth="1"/>
    <col min="1739" max="1739" width="0" style="1" hidden="1" customWidth="1"/>
    <col min="1740" max="1740" width="22.28515625" style="1" customWidth="1"/>
    <col min="1741" max="1741" width="5.28515625" style="1" customWidth="1"/>
    <col min="1742" max="1742" width="36.28515625" style="1" customWidth="1"/>
    <col min="1743" max="1743" width="5.7109375" style="1" customWidth="1"/>
    <col min="1744" max="1744" width="0" style="1" hidden="1" customWidth="1"/>
    <col min="1745" max="1745" width="20.7109375" style="1" customWidth="1"/>
    <col min="1746" max="1746" width="4.85546875" style="1" customWidth="1"/>
    <col min="1747" max="1747" width="0" style="1" hidden="1" customWidth="1"/>
    <col min="1748" max="1748" width="24.7109375" style="1" customWidth="1"/>
    <col min="1749" max="1749" width="12.28515625" style="1" customWidth="1"/>
    <col min="1750" max="1750" width="0" style="1" hidden="1" customWidth="1"/>
    <col min="1751" max="1751" width="3.42578125" style="1" customWidth="1"/>
    <col min="1752" max="1752" width="0" style="1" hidden="1" customWidth="1"/>
    <col min="1753" max="1753" width="17.7109375" style="1" customWidth="1"/>
    <col min="1754" max="1754" width="3.42578125" style="1" customWidth="1"/>
    <col min="1755" max="1755" width="0" style="1" hidden="1" customWidth="1"/>
    <col min="1756" max="1756" width="23.7109375" style="1" customWidth="1"/>
    <col min="1757" max="1757" width="10" style="1" customWidth="1"/>
    <col min="1758" max="1758" width="0" style="1" hidden="1" customWidth="1"/>
    <col min="1759" max="1760" width="14.7109375" style="1" customWidth="1"/>
    <col min="1761" max="1761" width="12.85546875" style="1" customWidth="1"/>
    <col min="1762" max="1762" width="3.28515625" style="1" customWidth="1"/>
    <col min="1763" max="1763" width="30.28515625" style="1" customWidth="1"/>
    <col min="1764" max="1764" width="5" style="1" customWidth="1"/>
    <col min="1765" max="1765" width="0" style="1" hidden="1" customWidth="1"/>
    <col min="1766" max="1766" width="14.28515625" style="1" customWidth="1"/>
    <col min="1767" max="1767" width="5.7109375" style="1" customWidth="1"/>
    <col min="1768" max="1768" width="0" style="1" hidden="1" customWidth="1"/>
    <col min="1769" max="1769" width="17.28515625" style="1" customWidth="1"/>
    <col min="1770" max="1770" width="12.7109375" style="1" customWidth="1"/>
    <col min="1771" max="1771" width="0" style="1" hidden="1" customWidth="1"/>
    <col min="1772" max="1772" width="5.28515625" style="1" customWidth="1"/>
    <col min="1773" max="1773" width="0" style="1" hidden="1" customWidth="1"/>
    <col min="1774" max="1774" width="17" style="1" customWidth="1"/>
    <col min="1775" max="1775" width="6.28515625" style="1" customWidth="1"/>
    <col min="1776" max="1776" width="0" style="1" hidden="1" customWidth="1"/>
    <col min="1777" max="1777" width="14.28515625" style="1" customWidth="1"/>
    <col min="1778" max="1778" width="7.5703125" style="1" customWidth="1"/>
    <col min="1779" max="1779" width="0" style="1" hidden="1" customWidth="1"/>
    <col min="1780" max="1781" width="14.28515625" style="1" customWidth="1"/>
    <col min="1782" max="1782" width="20.85546875" style="1" customWidth="1"/>
    <col min="1783" max="1783" width="14.42578125" style="1" customWidth="1"/>
    <col min="1784" max="1784" width="15" style="1" customWidth="1"/>
    <col min="1785" max="1785" width="2.7109375" style="1" customWidth="1"/>
    <col min="1786" max="1786" width="11.7109375" style="1" customWidth="1"/>
    <col min="1787" max="1787" width="11.5703125" style="1" customWidth="1"/>
    <col min="1788" max="1788" width="2.28515625" style="1" customWidth="1"/>
    <col min="1789" max="1789" width="41" style="1" customWidth="1"/>
    <col min="1790" max="1790" width="14.28515625" style="1" customWidth="1"/>
    <col min="1791" max="1792" width="11.5703125" style="1" customWidth="1"/>
    <col min="1793" max="1793" width="21.85546875" style="1" customWidth="1"/>
    <col min="1794" max="1985" width="11.42578125" style="1"/>
    <col min="1986" max="1986" width="21.85546875" style="1" customWidth="1"/>
    <col min="1987" max="1987" width="13.85546875" style="1" customWidth="1"/>
    <col min="1988" max="1988" width="38.7109375" style="1" customWidth="1"/>
    <col min="1989" max="1989" width="3" style="1" bestFit="1" customWidth="1"/>
    <col min="1990" max="1990" width="32.28515625" style="1" customWidth="1"/>
    <col min="1991" max="1991" width="46.28515625" style="1" customWidth="1"/>
    <col min="1992" max="1992" width="19" style="1" customWidth="1"/>
    <col min="1993" max="1993" width="0" style="1" hidden="1" customWidth="1"/>
    <col min="1994" max="1994" width="17.7109375" style="1" customWidth="1"/>
    <col min="1995" max="1995" width="0" style="1" hidden="1" customWidth="1"/>
    <col min="1996" max="1996" width="22.28515625" style="1" customWidth="1"/>
    <col min="1997" max="1997" width="5.28515625" style="1" customWidth="1"/>
    <col min="1998" max="1998" width="36.28515625" style="1" customWidth="1"/>
    <col min="1999" max="1999" width="5.7109375" style="1" customWidth="1"/>
    <col min="2000" max="2000" width="0" style="1" hidden="1" customWidth="1"/>
    <col min="2001" max="2001" width="20.7109375" style="1" customWidth="1"/>
    <col min="2002" max="2002" width="4.85546875" style="1" customWidth="1"/>
    <col min="2003" max="2003" width="0" style="1" hidden="1" customWidth="1"/>
    <col min="2004" max="2004" width="24.7109375" style="1" customWidth="1"/>
    <col min="2005" max="2005" width="12.28515625" style="1" customWidth="1"/>
    <col min="2006" max="2006" width="0" style="1" hidden="1" customWidth="1"/>
    <col min="2007" max="2007" width="3.42578125" style="1" customWidth="1"/>
    <col min="2008" max="2008" width="0" style="1" hidden="1" customWidth="1"/>
    <col min="2009" max="2009" width="17.7109375" style="1" customWidth="1"/>
    <col min="2010" max="2010" width="3.42578125" style="1" customWidth="1"/>
    <col min="2011" max="2011" width="0" style="1" hidden="1" customWidth="1"/>
    <col min="2012" max="2012" width="23.7109375" style="1" customWidth="1"/>
    <col min="2013" max="2013" width="10" style="1" customWidth="1"/>
    <col min="2014" max="2014" width="0" style="1" hidden="1" customWidth="1"/>
    <col min="2015" max="2016" width="14.7109375" style="1" customWidth="1"/>
    <col min="2017" max="2017" width="12.85546875" style="1" customWidth="1"/>
    <col min="2018" max="2018" width="3.28515625" style="1" customWidth="1"/>
    <col min="2019" max="2019" width="30.28515625" style="1" customWidth="1"/>
    <col min="2020" max="2020" width="5" style="1" customWidth="1"/>
    <col min="2021" max="2021" width="0" style="1" hidden="1" customWidth="1"/>
    <col min="2022" max="2022" width="14.28515625" style="1" customWidth="1"/>
    <col min="2023" max="2023" width="5.7109375" style="1" customWidth="1"/>
    <col min="2024" max="2024" width="0" style="1" hidden="1" customWidth="1"/>
    <col min="2025" max="2025" width="17.28515625" style="1" customWidth="1"/>
    <col min="2026" max="2026" width="12.7109375" style="1" customWidth="1"/>
    <col min="2027" max="2027" width="0" style="1" hidden="1" customWidth="1"/>
    <col min="2028" max="2028" width="5.28515625" style="1" customWidth="1"/>
    <col min="2029" max="2029" width="0" style="1" hidden="1" customWidth="1"/>
    <col min="2030" max="2030" width="17" style="1" customWidth="1"/>
    <col min="2031" max="2031" width="6.28515625" style="1" customWidth="1"/>
    <col min="2032" max="2032" width="0" style="1" hidden="1" customWidth="1"/>
    <col min="2033" max="2033" width="14.28515625" style="1" customWidth="1"/>
    <col min="2034" max="2034" width="7.5703125" style="1" customWidth="1"/>
    <col min="2035" max="2035" width="0" style="1" hidden="1" customWidth="1"/>
    <col min="2036" max="2037" width="14.28515625" style="1" customWidth="1"/>
    <col min="2038" max="2038" width="20.85546875" style="1" customWidth="1"/>
    <col min="2039" max="2039" width="14.42578125" style="1" customWidth="1"/>
    <col min="2040" max="2040" width="15" style="1" customWidth="1"/>
    <col min="2041" max="2041" width="2.7109375" style="1" customWidth="1"/>
    <col min="2042" max="2042" width="11.7109375" style="1" customWidth="1"/>
    <col min="2043" max="2043" width="11.5703125" style="1" customWidth="1"/>
    <col min="2044" max="2044" width="2.28515625" style="1" customWidth="1"/>
    <col min="2045" max="2045" width="41" style="1" customWidth="1"/>
    <col min="2046" max="2046" width="14.28515625" style="1" customWidth="1"/>
    <col min="2047" max="2048" width="11.5703125" style="1" customWidth="1"/>
    <col min="2049" max="2049" width="21.85546875" style="1" customWidth="1"/>
    <col min="2050" max="2241" width="11.42578125" style="1"/>
    <col min="2242" max="2242" width="21.85546875" style="1" customWidth="1"/>
    <col min="2243" max="2243" width="13.85546875" style="1" customWidth="1"/>
    <col min="2244" max="2244" width="38.7109375" style="1" customWidth="1"/>
    <col min="2245" max="2245" width="3" style="1" bestFit="1" customWidth="1"/>
    <col min="2246" max="2246" width="32.28515625" style="1" customWidth="1"/>
    <col min="2247" max="2247" width="46.28515625" style="1" customWidth="1"/>
    <col min="2248" max="2248" width="19" style="1" customWidth="1"/>
    <col min="2249" max="2249" width="0" style="1" hidden="1" customWidth="1"/>
    <col min="2250" max="2250" width="17.7109375" style="1" customWidth="1"/>
    <col min="2251" max="2251" width="0" style="1" hidden="1" customWidth="1"/>
    <col min="2252" max="2252" width="22.28515625" style="1" customWidth="1"/>
    <col min="2253" max="2253" width="5.28515625" style="1" customWidth="1"/>
    <col min="2254" max="2254" width="36.28515625" style="1" customWidth="1"/>
    <col min="2255" max="2255" width="5.7109375" style="1" customWidth="1"/>
    <col min="2256" max="2256" width="0" style="1" hidden="1" customWidth="1"/>
    <col min="2257" max="2257" width="20.7109375" style="1" customWidth="1"/>
    <col min="2258" max="2258" width="4.85546875" style="1" customWidth="1"/>
    <col min="2259" max="2259" width="0" style="1" hidden="1" customWidth="1"/>
    <col min="2260" max="2260" width="24.7109375" style="1" customWidth="1"/>
    <col min="2261" max="2261" width="12.28515625" style="1" customWidth="1"/>
    <col min="2262" max="2262" width="0" style="1" hidden="1" customWidth="1"/>
    <col min="2263" max="2263" width="3.42578125" style="1" customWidth="1"/>
    <col min="2264" max="2264" width="0" style="1" hidden="1" customWidth="1"/>
    <col min="2265" max="2265" width="17.7109375" style="1" customWidth="1"/>
    <col min="2266" max="2266" width="3.42578125" style="1" customWidth="1"/>
    <col min="2267" max="2267" width="0" style="1" hidden="1" customWidth="1"/>
    <col min="2268" max="2268" width="23.7109375" style="1" customWidth="1"/>
    <col min="2269" max="2269" width="10" style="1" customWidth="1"/>
    <col min="2270" max="2270" width="0" style="1" hidden="1" customWidth="1"/>
    <col min="2271" max="2272" width="14.7109375" style="1" customWidth="1"/>
    <col min="2273" max="2273" width="12.85546875" style="1" customWidth="1"/>
    <col min="2274" max="2274" width="3.28515625" style="1" customWidth="1"/>
    <col min="2275" max="2275" width="30.28515625" style="1" customWidth="1"/>
    <col min="2276" max="2276" width="5" style="1" customWidth="1"/>
    <col min="2277" max="2277" width="0" style="1" hidden="1" customWidth="1"/>
    <col min="2278" max="2278" width="14.28515625" style="1" customWidth="1"/>
    <col min="2279" max="2279" width="5.7109375" style="1" customWidth="1"/>
    <col min="2280" max="2280" width="0" style="1" hidden="1" customWidth="1"/>
    <col min="2281" max="2281" width="17.28515625" style="1" customWidth="1"/>
    <col min="2282" max="2282" width="12.7109375" style="1" customWidth="1"/>
    <col min="2283" max="2283" width="0" style="1" hidden="1" customWidth="1"/>
    <col min="2284" max="2284" width="5.28515625" style="1" customWidth="1"/>
    <col min="2285" max="2285" width="0" style="1" hidden="1" customWidth="1"/>
    <col min="2286" max="2286" width="17" style="1" customWidth="1"/>
    <col min="2287" max="2287" width="6.28515625" style="1" customWidth="1"/>
    <col min="2288" max="2288" width="0" style="1" hidden="1" customWidth="1"/>
    <col min="2289" max="2289" width="14.28515625" style="1" customWidth="1"/>
    <col min="2290" max="2290" width="7.5703125" style="1" customWidth="1"/>
    <col min="2291" max="2291" width="0" style="1" hidden="1" customWidth="1"/>
    <col min="2292" max="2293" width="14.28515625" style="1" customWidth="1"/>
    <col min="2294" max="2294" width="20.85546875" style="1" customWidth="1"/>
    <col min="2295" max="2295" width="14.42578125" style="1" customWidth="1"/>
    <col min="2296" max="2296" width="15" style="1" customWidth="1"/>
    <col min="2297" max="2297" width="2.7109375" style="1" customWidth="1"/>
    <col min="2298" max="2298" width="11.7109375" style="1" customWidth="1"/>
    <col min="2299" max="2299" width="11.5703125" style="1" customWidth="1"/>
    <col min="2300" max="2300" width="2.28515625" style="1" customWidth="1"/>
    <col min="2301" max="2301" width="41" style="1" customWidth="1"/>
    <col min="2302" max="2302" width="14.28515625" style="1" customWidth="1"/>
    <col min="2303" max="2304" width="11.5703125" style="1" customWidth="1"/>
    <col min="2305" max="2305" width="21.85546875" style="1" customWidth="1"/>
    <col min="2306" max="2497" width="11.42578125" style="1"/>
    <col min="2498" max="2498" width="21.85546875" style="1" customWidth="1"/>
    <col min="2499" max="2499" width="13.85546875" style="1" customWidth="1"/>
    <col min="2500" max="2500" width="38.7109375" style="1" customWidth="1"/>
    <col min="2501" max="2501" width="3" style="1" bestFit="1" customWidth="1"/>
    <col min="2502" max="2502" width="32.28515625" style="1" customWidth="1"/>
    <col min="2503" max="2503" width="46.28515625" style="1" customWidth="1"/>
    <col min="2504" max="2504" width="19" style="1" customWidth="1"/>
    <col min="2505" max="2505" width="0" style="1" hidden="1" customWidth="1"/>
    <col min="2506" max="2506" width="17.7109375" style="1" customWidth="1"/>
    <col min="2507" max="2507" width="0" style="1" hidden="1" customWidth="1"/>
    <col min="2508" max="2508" width="22.28515625" style="1" customWidth="1"/>
    <col min="2509" max="2509" width="5.28515625" style="1" customWidth="1"/>
    <col min="2510" max="2510" width="36.28515625" style="1" customWidth="1"/>
    <col min="2511" max="2511" width="5.7109375" style="1" customWidth="1"/>
    <col min="2512" max="2512" width="0" style="1" hidden="1" customWidth="1"/>
    <col min="2513" max="2513" width="20.7109375" style="1" customWidth="1"/>
    <col min="2514" max="2514" width="4.85546875" style="1" customWidth="1"/>
    <col min="2515" max="2515" width="0" style="1" hidden="1" customWidth="1"/>
    <col min="2516" max="2516" width="24.7109375" style="1" customWidth="1"/>
    <col min="2517" max="2517" width="12.28515625" style="1" customWidth="1"/>
    <col min="2518" max="2518" width="0" style="1" hidden="1" customWidth="1"/>
    <col min="2519" max="2519" width="3.42578125" style="1" customWidth="1"/>
    <col min="2520" max="2520" width="0" style="1" hidden="1" customWidth="1"/>
    <col min="2521" max="2521" width="17.7109375" style="1" customWidth="1"/>
    <col min="2522" max="2522" width="3.42578125" style="1" customWidth="1"/>
    <col min="2523" max="2523" width="0" style="1" hidden="1" customWidth="1"/>
    <col min="2524" max="2524" width="23.7109375" style="1" customWidth="1"/>
    <col min="2525" max="2525" width="10" style="1" customWidth="1"/>
    <col min="2526" max="2526" width="0" style="1" hidden="1" customWidth="1"/>
    <col min="2527" max="2528" width="14.7109375" style="1" customWidth="1"/>
    <col min="2529" max="2529" width="12.85546875" style="1" customWidth="1"/>
    <col min="2530" max="2530" width="3.28515625" style="1" customWidth="1"/>
    <col min="2531" max="2531" width="30.28515625" style="1" customWidth="1"/>
    <col min="2532" max="2532" width="5" style="1" customWidth="1"/>
    <col min="2533" max="2533" width="0" style="1" hidden="1" customWidth="1"/>
    <col min="2534" max="2534" width="14.28515625" style="1" customWidth="1"/>
    <col min="2535" max="2535" width="5.7109375" style="1" customWidth="1"/>
    <col min="2536" max="2536" width="0" style="1" hidden="1" customWidth="1"/>
    <col min="2537" max="2537" width="17.28515625" style="1" customWidth="1"/>
    <col min="2538" max="2538" width="12.7109375" style="1" customWidth="1"/>
    <col min="2539" max="2539" width="0" style="1" hidden="1" customWidth="1"/>
    <col min="2540" max="2540" width="5.28515625" style="1" customWidth="1"/>
    <col min="2541" max="2541" width="0" style="1" hidden="1" customWidth="1"/>
    <col min="2542" max="2542" width="17" style="1" customWidth="1"/>
    <col min="2543" max="2543" width="6.28515625" style="1" customWidth="1"/>
    <col min="2544" max="2544" width="0" style="1" hidden="1" customWidth="1"/>
    <col min="2545" max="2545" width="14.28515625" style="1" customWidth="1"/>
    <col min="2546" max="2546" width="7.5703125" style="1" customWidth="1"/>
    <col min="2547" max="2547" width="0" style="1" hidden="1" customWidth="1"/>
    <col min="2548" max="2549" width="14.28515625" style="1" customWidth="1"/>
    <col min="2550" max="2550" width="20.85546875" style="1" customWidth="1"/>
    <col min="2551" max="2551" width="14.42578125" style="1" customWidth="1"/>
    <col min="2552" max="2552" width="15" style="1" customWidth="1"/>
    <col min="2553" max="2553" width="2.7109375" style="1" customWidth="1"/>
    <col min="2554" max="2554" width="11.7109375" style="1" customWidth="1"/>
    <col min="2555" max="2555" width="11.5703125" style="1" customWidth="1"/>
    <col min="2556" max="2556" width="2.28515625" style="1" customWidth="1"/>
    <col min="2557" max="2557" width="41" style="1" customWidth="1"/>
    <col min="2558" max="2558" width="14.28515625" style="1" customWidth="1"/>
    <col min="2559" max="2560" width="11.5703125" style="1" customWidth="1"/>
    <col min="2561" max="2561" width="21.85546875" style="1" customWidth="1"/>
    <col min="2562" max="2753" width="11.42578125" style="1"/>
    <col min="2754" max="2754" width="21.85546875" style="1" customWidth="1"/>
    <col min="2755" max="2755" width="13.85546875" style="1" customWidth="1"/>
    <col min="2756" max="2756" width="38.7109375" style="1" customWidth="1"/>
    <col min="2757" max="2757" width="3" style="1" bestFit="1" customWidth="1"/>
    <col min="2758" max="2758" width="32.28515625" style="1" customWidth="1"/>
    <col min="2759" max="2759" width="46.28515625" style="1" customWidth="1"/>
    <col min="2760" max="2760" width="19" style="1" customWidth="1"/>
    <col min="2761" max="2761" width="0" style="1" hidden="1" customWidth="1"/>
    <col min="2762" max="2762" width="17.7109375" style="1" customWidth="1"/>
    <col min="2763" max="2763" width="0" style="1" hidden="1" customWidth="1"/>
    <col min="2764" max="2764" width="22.28515625" style="1" customWidth="1"/>
    <col min="2765" max="2765" width="5.28515625" style="1" customWidth="1"/>
    <col min="2766" max="2766" width="36.28515625" style="1" customWidth="1"/>
    <col min="2767" max="2767" width="5.7109375" style="1" customWidth="1"/>
    <col min="2768" max="2768" width="0" style="1" hidden="1" customWidth="1"/>
    <col min="2769" max="2769" width="20.7109375" style="1" customWidth="1"/>
    <col min="2770" max="2770" width="4.85546875" style="1" customWidth="1"/>
    <col min="2771" max="2771" width="0" style="1" hidden="1" customWidth="1"/>
    <col min="2772" max="2772" width="24.7109375" style="1" customWidth="1"/>
    <col min="2773" max="2773" width="12.28515625" style="1" customWidth="1"/>
    <col min="2774" max="2774" width="0" style="1" hidden="1" customWidth="1"/>
    <col min="2775" max="2775" width="3.42578125" style="1" customWidth="1"/>
    <col min="2776" max="2776" width="0" style="1" hidden="1" customWidth="1"/>
    <col min="2777" max="2777" width="17.7109375" style="1" customWidth="1"/>
    <col min="2778" max="2778" width="3.42578125" style="1" customWidth="1"/>
    <col min="2779" max="2779" width="0" style="1" hidden="1" customWidth="1"/>
    <col min="2780" max="2780" width="23.7109375" style="1" customWidth="1"/>
    <col min="2781" max="2781" width="10" style="1" customWidth="1"/>
    <col min="2782" max="2782" width="0" style="1" hidden="1" customWidth="1"/>
    <col min="2783" max="2784" width="14.7109375" style="1" customWidth="1"/>
    <col min="2785" max="2785" width="12.85546875" style="1" customWidth="1"/>
    <col min="2786" max="2786" width="3.28515625" style="1" customWidth="1"/>
    <col min="2787" max="2787" width="30.28515625" style="1" customWidth="1"/>
    <col min="2788" max="2788" width="5" style="1" customWidth="1"/>
    <col min="2789" max="2789" width="0" style="1" hidden="1" customWidth="1"/>
    <col min="2790" max="2790" width="14.28515625" style="1" customWidth="1"/>
    <col min="2791" max="2791" width="5.7109375" style="1" customWidth="1"/>
    <col min="2792" max="2792" width="0" style="1" hidden="1" customWidth="1"/>
    <col min="2793" max="2793" width="17.28515625" style="1" customWidth="1"/>
    <col min="2794" max="2794" width="12.7109375" style="1" customWidth="1"/>
    <col min="2795" max="2795" width="0" style="1" hidden="1" customWidth="1"/>
    <col min="2796" max="2796" width="5.28515625" style="1" customWidth="1"/>
    <col min="2797" max="2797" width="0" style="1" hidden="1" customWidth="1"/>
    <col min="2798" max="2798" width="17" style="1" customWidth="1"/>
    <col min="2799" max="2799" width="6.28515625" style="1" customWidth="1"/>
    <col min="2800" max="2800" width="0" style="1" hidden="1" customWidth="1"/>
    <col min="2801" max="2801" width="14.28515625" style="1" customWidth="1"/>
    <col min="2802" max="2802" width="7.5703125" style="1" customWidth="1"/>
    <col min="2803" max="2803" width="0" style="1" hidden="1" customWidth="1"/>
    <col min="2804" max="2805" width="14.28515625" style="1" customWidth="1"/>
    <col min="2806" max="2806" width="20.85546875" style="1" customWidth="1"/>
    <col min="2807" max="2807" width="14.42578125" style="1" customWidth="1"/>
    <col min="2808" max="2808" width="15" style="1" customWidth="1"/>
    <col min="2809" max="2809" width="2.7109375" style="1" customWidth="1"/>
    <col min="2810" max="2810" width="11.7109375" style="1" customWidth="1"/>
    <col min="2811" max="2811" width="11.5703125" style="1" customWidth="1"/>
    <col min="2812" max="2812" width="2.28515625" style="1" customWidth="1"/>
    <col min="2813" max="2813" width="41" style="1" customWidth="1"/>
    <col min="2814" max="2814" width="14.28515625" style="1" customWidth="1"/>
    <col min="2815" max="2816" width="11.5703125" style="1" customWidth="1"/>
    <col min="2817" max="2817" width="21.85546875" style="1" customWidth="1"/>
    <col min="2818" max="3009" width="11.42578125" style="1"/>
    <col min="3010" max="3010" width="21.85546875" style="1" customWidth="1"/>
    <col min="3011" max="3011" width="13.85546875" style="1" customWidth="1"/>
    <col min="3012" max="3012" width="38.7109375" style="1" customWidth="1"/>
    <col min="3013" max="3013" width="3" style="1" bestFit="1" customWidth="1"/>
    <col min="3014" max="3014" width="32.28515625" style="1" customWidth="1"/>
    <col min="3015" max="3015" width="46.28515625" style="1" customWidth="1"/>
    <col min="3016" max="3016" width="19" style="1" customWidth="1"/>
    <col min="3017" max="3017" width="0" style="1" hidden="1" customWidth="1"/>
    <col min="3018" max="3018" width="17.7109375" style="1" customWidth="1"/>
    <col min="3019" max="3019" width="0" style="1" hidden="1" customWidth="1"/>
    <col min="3020" max="3020" width="22.28515625" style="1" customWidth="1"/>
    <col min="3021" max="3021" width="5.28515625" style="1" customWidth="1"/>
    <col min="3022" max="3022" width="36.28515625" style="1" customWidth="1"/>
    <col min="3023" max="3023" width="5.7109375" style="1" customWidth="1"/>
    <col min="3024" max="3024" width="0" style="1" hidden="1" customWidth="1"/>
    <col min="3025" max="3025" width="20.7109375" style="1" customWidth="1"/>
    <col min="3026" max="3026" width="4.85546875" style="1" customWidth="1"/>
    <col min="3027" max="3027" width="0" style="1" hidden="1" customWidth="1"/>
    <col min="3028" max="3028" width="24.7109375" style="1" customWidth="1"/>
    <col min="3029" max="3029" width="12.28515625" style="1" customWidth="1"/>
    <col min="3030" max="3030" width="0" style="1" hidden="1" customWidth="1"/>
    <col min="3031" max="3031" width="3.42578125" style="1" customWidth="1"/>
    <col min="3032" max="3032" width="0" style="1" hidden="1" customWidth="1"/>
    <col min="3033" max="3033" width="17.7109375" style="1" customWidth="1"/>
    <col min="3034" max="3034" width="3.42578125" style="1" customWidth="1"/>
    <col min="3035" max="3035" width="0" style="1" hidden="1" customWidth="1"/>
    <col min="3036" max="3036" width="23.7109375" style="1" customWidth="1"/>
    <col min="3037" max="3037" width="10" style="1" customWidth="1"/>
    <col min="3038" max="3038" width="0" style="1" hidden="1" customWidth="1"/>
    <col min="3039" max="3040" width="14.7109375" style="1" customWidth="1"/>
    <col min="3041" max="3041" width="12.85546875" style="1" customWidth="1"/>
    <col min="3042" max="3042" width="3.28515625" style="1" customWidth="1"/>
    <col min="3043" max="3043" width="30.28515625" style="1" customWidth="1"/>
    <col min="3044" max="3044" width="5" style="1" customWidth="1"/>
    <col min="3045" max="3045" width="0" style="1" hidden="1" customWidth="1"/>
    <col min="3046" max="3046" width="14.28515625" style="1" customWidth="1"/>
    <col min="3047" max="3047" width="5.7109375" style="1" customWidth="1"/>
    <col min="3048" max="3048" width="0" style="1" hidden="1" customWidth="1"/>
    <col min="3049" max="3049" width="17.28515625" style="1" customWidth="1"/>
    <col min="3050" max="3050" width="12.7109375" style="1" customWidth="1"/>
    <col min="3051" max="3051" width="0" style="1" hidden="1" customWidth="1"/>
    <col min="3052" max="3052" width="5.28515625" style="1" customWidth="1"/>
    <col min="3053" max="3053" width="0" style="1" hidden="1" customWidth="1"/>
    <col min="3054" max="3054" width="17" style="1" customWidth="1"/>
    <col min="3055" max="3055" width="6.28515625" style="1" customWidth="1"/>
    <col min="3056" max="3056" width="0" style="1" hidden="1" customWidth="1"/>
    <col min="3057" max="3057" width="14.28515625" style="1" customWidth="1"/>
    <col min="3058" max="3058" width="7.5703125" style="1" customWidth="1"/>
    <col min="3059" max="3059" width="0" style="1" hidden="1" customWidth="1"/>
    <col min="3060" max="3061" width="14.28515625" style="1" customWidth="1"/>
    <col min="3062" max="3062" width="20.85546875" style="1" customWidth="1"/>
    <col min="3063" max="3063" width="14.42578125" style="1" customWidth="1"/>
    <col min="3064" max="3064" width="15" style="1" customWidth="1"/>
    <col min="3065" max="3065" width="2.7109375" style="1" customWidth="1"/>
    <col min="3066" max="3066" width="11.7109375" style="1" customWidth="1"/>
    <col min="3067" max="3067" width="11.5703125" style="1" customWidth="1"/>
    <col min="3068" max="3068" width="2.28515625" style="1" customWidth="1"/>
    <col min="3069" max="3069" width="41" style="1" customWidth="1"/>
    <col min="3070" max="3070" width="14.28515625" style="1" customWidth="1"/>
    <col min="3071" max="3072" width="11.5703125" style="1" customWidth="1"/>
    <col min="3073" max="3073" width="21.85546875" style="1" customWidth="1"/>
    <col min="3074" max="3265" width="11.42578125" style="1"/>
    <col min="3266" max="3266" width="21.85546875" style="1" customWidth="1"/>
    <col min="3267" max="3267" width="13.85546875" style="1" customWidth="1"/>
    <col min="3268" max="3268" width="38.7109375" style="1" customWidth="1"/>
    <col min="3269" max="3269" width="3" style="1" bestFit="1" customWidth="1"/>
    <col min="3270" max="3270" width="32.28515625" style="1" customWidth="1"/>
    <col min="3271" max="3271" width="46.28515625" style="1" customWidth="1"/>
    <col min="3272" max="3272" width="19" style="1" customWidth="1"/>
    <col min="3273" max="3273" width="0" style="1" hidden="1" customWidth="1"/>
    <col min="3274" max="3274" width="17.7109375" style="1" customWidth="1"/>
    <col min="3275" max="3275" width="0" style="1" hidden="1" customWidth="1"/>
    <col min="3276" max="3276" width="22.28515625" style="1" customWidth="1"/>
    <col min="3277" max="3277" width="5.28515625" style="1" customWidth="1"/>
    <col min="3278" max="3278" width="36.28515625" style="1" customWidth="1"/>
    <col min="3279" max="3279" width="5.7109375" style="1" customWidth="1"/>
    <col min="3280" max="3280" width="0" style="1" hidden="1" customWidth="1"/>
    <col min="3281" max="3281" width="20.7109375" style="1" customWidth="1"/>
    <col min="3282" max="3282" width="4.85546875" style="1" customWidth="1"/>
    <col min="3283" max="3283" width="0" style="1" hidden="1" customWidth="1"/>
    <col min="3284" max="3284" width="24.7109375" style="1" customWidth="1"/>
    <col min="3285" max="3285" width="12.28515625" style="1" customWidth="1"/>
    <col min="3286" max="3286" width="0" style="1" hidden="1" customWidth="1"/>
    <col min="3287" max="3287" width="3.42578125" style="1" customWidth="1"/>
    <col min="3288" max="3288" width="0" style="1" hidden="1" customWidth="1"/>
    <col min="3289" max="3289" width="17.7109375" style="1" customWidth="1"/>
    <col min="3290" max="3290" width="3.42578125" style="1" customWidth="1"/>
    <col min="3291" max="3291" width="0" style="1" hidden="1" customWidth="1"/>
    <col min="3292" max="3292" width="23.7109375" style="1" customWidth="1"/>
    <col min="3293" max="3293" width="10" style="1" customWidth="1"/>
    <col min="3294" max="3294" width="0" style="1" hidden="1" customWidth="1"/>
    <col min="3295" max="3296" width="14.7109375" style="1" customWidth="1"/>
    <col min="3297" max="3297" width="12.85546875" style="1" customWidth="1"/>
    <col min="3298" max="3298" width="3.28515625" style="1" customWidth="1"/>
    <col min="3299" max="3299" width="30.28515625" style="1" customWidth="1"/>
    <col min="3300" max="3300" width="5" style="1" customWidth="1"/>
    <col min="3301" max="3301" width="0" style="1" hidden="1" customWidth="1"/>
    <col min="3302" max="3302" width="14.28515625" style="1" customWidth="1"/>
    <col min="3303" max="3303" width="5.7109375" style="1" customWidth="1"/>
    <col min="3304" max="3304" width="0" style="1" hidden="1" customWidth="1"/>
    <col min="3305" max="3305" width="17.28515625" style="1" customWidth="1"/>
    <col min="3306" max="3306" width="12.7109375" style="1" customWidth="1"/>
    <col min="3307" max="3307" width="0" style="1" hidden="1" customWidth="1"/>
    <col min="3308" max="3308" width="5.28515625" style="1" customWidth="1"/>
    <col min="3309" max="3309" width="0" style="1" hidden="1" customWidth="1"/>
    <col min="3310" max="3310" width="17" style="1" customWidth="1"/>
    <col min="3311" max="3311" width="6.28515625" style="1" customWidth="1"/>
    <col min="3312" max="3312" width="0" style="1" hidden="1" customWidth="1"/>
    <col min="3313" max="3313" width="14.28515625" style="1" customWidth="1"/>
    <col min="3314" max="3314" width="7.5703125" style="1" customWidth="1"/>
    <col min="3315" max="3315" width="0" style="1" hidden="1" customWidth="1"/>
    <col min="3316" max="3317" width="14.28515625" style="1" customWidth="1"/>
    <col min="3318" max="3318" width="20.85546875" style="1" customWidth="1"/>
    <col min="3319" max="3319" width="14.42578125" style="1" customWidth="1"/>
    <col min="3320" max="3320" width="15" style="1" customWidth="1"/>
    <col min="3321" max="3321" width="2.7109375" style="1" customWidth="1"/>
    <col min="3322" max="3322" width="11.7109375" style="1" customWidth="1"/>
    <col min="3323" max="3323" width="11.5703125" style="1" customWidth="1"/>
    <col min="3324" max="3324" width="2.28515625" style="1" customWidth="1"/>
    <col min="3325" max="3325" width="41" style="1" customWidth="1"/>
    <col min="3326" max="3326" width="14.28515625" style="1" customWidth="1"/>
    <col min="3327" max="3328" width="11.5703125" style="1" customWidth="1"/>
    <col min="3329" max="3329" width="21.85546875" style="1" customWidth="1"/>
    <col min="3330" max="3521" width="11.42578125" style="1"/>
    <col min="3522" max="3522" width="21.85546875" style="1" customWidth="1"/>
    <col min="3523" max="3523" width="13.85546875" style="1" customWidth="1"/>
    <col min="3524" max="3524" width="38.7109375" style="1" customWidth="1"/>
    <col min="3525" max="3525" width="3" style="1" bestFit="1" customWidth="1"/>
    <col min="3526" max="3526" width="32.28515625" style="1" customWidth="1"/>
    <col min="3527" max="3527" width="46.28515625" style="1" customWidth="1"/>
    <col min="3528" max="3528" width="19" style="1" customWidth="1"/>
    <col min="3529" max="3529" width="0" style="1" hidden="1" customWidth="1"/>
    <col min="3530" max="3530" width="17.7109375" style="1" customWidth="1"/>
    <col min="3531" max="3531" width="0" style="1" hidden="1" customWidth="1"/>
    <col min="3532" max="3532" width="22.28515625" style="1" customWidth="1"/>
    <col min="3533" max="3533" width="5.28515625" style="1" customWidth="1"/>
    <col min="3534" max="3534" width="36.28515625" style="1" customWidth="1"/>
    <col min="3535" max="3535" width="5.7109375" style="1" customWidth="1"/>
    <col min="3536" max="3536" width="0" style="1" hidden="1" customWidth="1"/>
    <col min="3537" max="3537" width="20.7109375" style="1" customWidth="1"/>
    <col min="3538" max="3538" width="4.85546875" style="1" customWidth="1"/>
    <col min="3539" max="3539" width="0" style="1" hidden="1" customWidth="1"/>
    <col min="3540" max="3540" width="24.7109375" style="1" customWidth="1"/>
    <col min="3541" max="3541" width="12.28515625" style="1" customWidth="1"/>
    <col min="3542" max="3542" width="0" style="1" hidden="1" customWidth="1"/>
    <col min="3543" max="3543" width="3.42578125" style="1" customWidth="1"/>
    <col min="3544" max="3544" width="0" style="1" hidden="1" customWidth="1"/>
    <col min="3545" max="3545" width="17.7109375" style="1" customWidth="1"/>
    <col min="3546" max="3546" width="3.42578125" style="1" customWidth="1"/>
    <col min="3547" max="3547" width="0" style="1" hidden="1" customWidth="1"/>
    <col min="3548" max="3548" width="23.7109375" style="1" customWidth="1"/>
    <col min="3549" max="3549" width="10" style="1" customWidth="1"/>
    <col min="3550" max="3550" width="0" style="1" hidden="1" customWidth="1"/>
    <col min="3551" max="3552" width="14.7109375" style="1" customWidth="1"/>
    <col min="3553" max="3553" width="12.85546875" style="1" customWidth="1"/>
    <col min="3554" max="3554" width="3.28515625" style="1" customWidth="1"/>
    <col min="3555" max="3555" width="30.28515625" style="1" customWidth="1"/>
    <col min="3556" max="3556" width="5" style="1" customWidth="1"/>
    <col min="3557" max="3557" width="0" style="1" hidden="1" customWidth="1"/>
    <col min="3558" max="3558" width="14.28515625" style="1" customWidth="1"/>
    <col min="3559" max="3559" width="5.7109375" style="1" customWidth="1"/>
    <col min="3560" max="3560" width="0" style="1" hidden="1" customWidth="1"/>
    <col min="3561" max="3561" width="17.28515625" style="1" customWidth="1"/>
    <col min="3562" max="3562" width="12.7109375" style="1" customWidth="1"/>
    <col min="3563" max="3563" width="0" style="1" hidden="1" customWidth="1"/>
    <col min="3564" max="3564" width="5.28515625" style="1" customWidth="1"/>
    <col min="3565" max="3565" width="0" style="1" hidden="1" customWidth="1"/>
    <col min="3566" max="3566" width="17" style="1" customWidth="1"/>
    <col min="3567" max="3567" width="6.28515625" style="1" customWidth="1"/>
    <col min="3568" max="3568" width="0" style="1" hidden="1" customWidth="1"/>
    <col min="3569" max="3569" width="14.28515625" style="1" customWidth="1"/>
    <col min="3570" max="3570" width="7.5703125" style="1" customWidth="1"/>
    <col min="3571" max="3571" width="0" style="1" hidden="1" customWidth="1"/>
    <col min="3572" max="3573" width="14.28515625" style="1" customWidth="1"/>
    <col min="3574" max="3574" width="20.85546875" style="1" customWidth="1"/>
    <col min="3575" max="3575" width="14.42578125" style="1" customWidth="1"/>
    <col min="3576" max="3576" width="15" style="1" customWidth="1"/>
    <col min="3577" max="3577" width="2.7109375" style="1" customWidth="1"/>
    <col min="3578" max="3578" width="11.7109375" style="1" customWidth="1"/>
    <col min="3579" max="3579" width="11.5703125" style="1" customWidth="1"/>
    <col min="3580" max="3580" width="2.28515625" style="1" customWidth="1"/>
    <col min="3581" max="3581" width="41" style="1" customWidth="1"/>
    <col min="3582" max="3582" width="14.28515625" style="1" customWidth="1"/>
    <col min="3583" max="3584" width="11.5703125" style="1" customWidth="1"/>
    <col min="3585" max="3585" width="21.85546875" style="1" customWidth="1"/>
    <col min="3586" max="3777" width="11.42578125" style="1"/>
    <col min="3778" max="3778" width="21.85546875" style="1" customWidth="1"/>
    <col min="3779" max="3779" width="13.85546875" style="1" customWidth="1"/>
    <col min="3780" max="3780" width="38.7109375" style="1" customWidth="1"/>
    <col min="3781" max="3781" width="3" style="1" bestFit="1" customWidth="1"/>
    <col min="3782" max="3782" width="32.28515625" style="1" customWidth="1"/>
    <col min="3783" max="3783" width="46.28515625" style="1" customWidth="1"/>
    <col min="3784" max="3784" width="19" style="1" customWidth="1"/>
    <col min="3785" max="3785" width="0" style="1" hidden="1" customWidth="1"/>
    <col min="3786" max="3786" width="17.7109375" style="1" customWidth="1"/>
    <col min="3787" max="3787" width="0" style="1" hidden="1" customWidth="1"/>
    <col min="3788" max="3788" width="22.28515625" style="1" customWidth="1"/>
    <col min="3789" max="3789" width="5.28515625" style="1" customWidth="1"/>
    <col min="3790" max="3790" width="36.28515625" style="1" customWidth="1"/>
    <col min="3791" max="3791" width="5.7109375" style="1" customWidth="1"/>
    <col min="3792" max="3792" width="0" style="1" hidden="1" customWidth="1"/>
    <col min="3793" max="3793" width="20.7109375" style="1" customWidth="1"/>
    <col min="3794" max="3794" width="4.85546875" style="1" customWidth="1"/>
    <col min="3795" max="3795" width="0" style="1" hidden="1" customWidth="1"/>
    <col min="3796" max="3796" width="24.7109375" style="1" customWidth="1"/>
    <col min="3797" max="3797" width="12.28515625" style="1" customWidth="1"/>
    <col min="3798" max="3798" width="0" style="1" hidden="1" customWidth="1"/>
    <col min="3799" max="3799" width="3.42578125" style="1" customWidth="1"/>
    <col min="3800" max="3800" width="0" style="1" hidden="1" customWidth="1"/>
    <col min="3801" max="3801" width="17.7109375" style="1" customWidth="1"/>
    <col min="3802" max="3802" width="3.42578125" style="1" customWidth="1"/>
    <col min="3803" max="3803" width="0" style="1" hidden="1" customWidth="1"/>
    <col min="3804" max="3804" width="23.7109375" style="1" customWidth="1"/>
    <col min="3805" max="3805" width="10" style="1" customWidth="1"/>
    <col min="3806" max="3806" width="0" style="1" hidden="1" customWidth="1"/>
    <col min="3807" max="3808" width="14.7109375" style="1" customWidth="1"/>
    <col min="3809" max="3809" width="12.85546875" style="1" customWidth="1"/>
    <col min="3810" max="3810" width="3.28515625" style="1" customWidth="1"/>
    <col min="3811" max="3811" width="30.28515625" style="1" customWidth="1"/>
    <col min="3812" max="3812" width="5" style="1" customWidth="1"/>
    <col min="3813" max="3813" width="0" style="1" hidden="1" customWidth="1"/>
    <col min="3814" max="3814" width="14.28515625" style="1" customWidth="1"/>
    <col min="3815" max="3815" width="5.7109375" style="1" customWidth="1"/>
    <col min="3816" max="3816" width="0" style="1" hidden="1" customWidth="1"/>
    <col min="3817" max="3817" width="17.28515625" style="1" customWidth="1"/>
    <col min="3818" max="3818" width="12.7109375" style="1" customWidth="1"/>
    <col min="3819" max="3819" width="0" style="1" hidden="1" customWidth="1"/>
    <col min="3820" max="3820" width="5.28515625" style="1" customWidth="1"/>
    <col min="3821" max="3821" width="0" style="1" hidden="1" customWidth="1"/>
    <col min="3822" max="3822" width="17" style="1" customWidth="1"/>
    <col min="3823" max="3823" width="6.28515625" style="1" customWidth="1"/>
    <col min="3824" max="3824" width="0" style="1" hidden="1" customWidth="1"/>
    <col min="3825" max="3825" width="14.28515625" style="1" customWidth="1"/>
    <col min="3826" max="3826" width="7.5703125" style="1" customWidth="1"/>
    <col min="3827" max="3827" width="0" style="1" hidden="1" customWidth="1"/>
    <col min="3828" max="3829" width="14.28515625" style="1" customWidth="1"/>
    <col min="3830" max="3830" width="20.85546875" style="1" customWidth="1"/>
    <col min="3831" max="3831" width="14.42578125" style="1" customWidth="1"/>
    <col min="3832" max="3832" width="15" style="1" customWidth="1"/>
    <col min="3833" max="3833" width="2.7109375" style="1" customWidth="1"/>
    <col min="3834" max="3834" width="11.7109375" style="1" customWidth="1"/>
    <col min="3835" max="3835" width="11.5703125" style="1" customWidth="1"/>
    <col min="3836" max="3836" width="2.28515625" style="1" customWidth="1"/>
    <col min="3837" max="3837" width="41" style="1" customWidth="1"/>
    <col min="3838" max="3838" width="14.28515625" style="1" customWidth="1"/>
    <col min="3839" max="3840" width="11.5703125" style="1" customWidth="1"/>
    <col min="3841" max="3841" width="21.85546875" style="1" customWidth="1"/>
    <col min="3842" max="4033" width="11.42578125" style="1"/>
    <col min="4034" max="4034" width="21.85546875" style="1" customWidth="1"/>
    <col min="4035" max="4035" width="13.85546875" style="1" customWidth="1"/>
    <col min="4036" max="4036" width="38.7109375" style="1" customWidth="1"/>
    <col min="4037" max="4037" width="3" style="1" bestFit="1" customWidth="1"/>
    <col min="4038" max="4038" width="32.28515625" style="1" customWidth="1"/>
    <col min="4039" max="4039" width="46.28515625" style="1" customWidth="1"/>
    <col min="4040" max="4040" width="19" style="1" customWidth="1"/>
    <col min="4041" max="4041" width="0" style="1" hidden="1" customWidth="1"/>
    <col min="4042" max="4042" width="17.7109375" style="1" customWidth="1"/>
    <col min="4043" max="4043" width="0" style="1" hidden="1" customWidth="1"/>
    <col min="4044" max="4044" width="22.28515625" style="1" customWidth="1"/>
    <col min="4045" max="4045" width="5.28515625" style="1" customWidth="1"/>
    <col min="4046" max="4046" width="36.28515625" style="1" customWidth="1"/>
    <col min="4047" max="4047" width="5.7109375" style="1" customWidth="1"/>
    <col min="4048" max="4048" width="0" style="1" hidden="1" customWidth="1"/>
    <col min="4049" max="4049" width="20.7109375" style="1" customWidth="1"/>
    <col min="4050" max="4050" width="4.85546875" style="1" customWidth="1"/>
    <col min="4051" max="4051" width="0" style="1" hidden="1" customWidth="1"/>
    <col min="4052" max="4052" width="24.7109375" style="1" customWidth="1"/>
    <col min="4053" max="4053" width="12.28515625" style="1" customWidth="1"/>
    <col min="4054" max="4054" width="0" style="1" hidden="1" customWidth="1"/>
    <col min="4055" max="4055" width="3.42578125" style="1" customWidth="1"/>
    <col min="4056" max="4056" width="0" style="1" hidden="1" customWidth="1"/>
    <col min="4057" max="4057" width="17.7109375" style="1" customWidth="1"/>
    <col min="4058" max="4058" width="3.42578125" style="1" customWidth="1"/>
    <col min="4059" max="4059" width="0" style="1" hidden="1" customWidth="1"/>
    <col min="4060" max="4060" width="23.7109375" style="1" customWidth="1"/>
    <col min="4061" max="4061" width="10" style="1" customWidth="1"/>
    <col min="4062" max="4062" width="0" style="1" hidden="1" customWidth="1"/>
    <col min="4063" max="4064" width="14.7109375" style="1" customWidth="1"/>
    <col min="4065" max="4065" width="12.85546875" style="1" customWidth="1"/>
    <col min="4066" max="4066" width="3.28515625" style="1" customWidth="1"/>
    <col min="4067" max="4067" width="30.28515625" style="1" customWidth="1"/>
    <col min="4068" max="4068" width="5" style="1" customWidth="1"/>
    <col min="4069" max="4069" width="0" style="1" hidden="1" customWidth="1"/>
    <col min="4070" max="4070" width="14.28515625" style="1" customWidth="1"/>
    <col min="4071" max="4071" width="5.7109375" style="1" customWidth="1"/>
    <col min="4072" max="4072" width="0" style="1" hidden="1" customWidth="1"/>
    <col min="4073" max="4073" width="17.28515625" style="1" customWidth="1"/>
    <col min="4074" max="4074" width="12.7109375" style="1" customWidth="1"/>
    <col min="4075" max="4075" width="0" style="1" hidden="1" customWidth="1"/>
    <col min="4076" max="4076" width="5.28515625" style="1" customWidth="1"/>
    <col min="4077" max="4077" width="0" style="1" hidden="1" customWidth="1"/>
    <col min="4078" max="4078" width="17" style="1" customWidth="1"/>
    <col min="4079" max="4079" width="6.28515625" style="1" customWidth="1"/>
    <col min="4080" max="4080" width="0" style="1" hidden="1" customWidth="1"/>
    <col min="4081" max="4081" width="14.28515625" style="1" customWidth="1"/>
    <col min="4082" max="4082" width="7.5703125" style="1" customWidth="1"/>
    <col min="4083" max="4083" width="0" style="1" hidden="1" customWidth="1"/>
    <col min="4084" max="4085" width="14.28515625" style="1" customWidth="1"/>
    <col min="4086" max="4086" width="20.85546875" style="1" customWidth="1"/>
    <col min="4087" max="4087" width="14.42578125" style="1" customWidth="1"/>
    <col min="4088" max="4088" width="15" style="1" customWidth="1"/>
    <col min="4089" max="4089" width="2.7109375" style="1" customWidth="1"/>
    <col min="4090" max="4090" width="11.7109375" style="1" customWidth="1"/>
    <col min="4091" max="4091" width="11.5703125" style="1" customWidth="1"/>
    <col min="4092" max="4092" width="2.28515625" style="1" customWidth="1"/>
    <col min="4093" max="4093" width="41" style="1" customWidth="1"/>
    <col min="4094" max="4094" width="14.28515625" style="1" customWidth="1"/>
    <col min="4095" max="4096" width="11.5703125" style="1" customWidth="1"/>
    <col min="4097" max="4097" width="21.85546875" style="1" customWidth="1"/>
    <col min="4098" max="4289" width="11.42578125" style="1"/>
    <col min="4290" max="4290" width="21.85546875" style="1" customWidth="1"/>
    <col min="4291" max="4291" width="13.85546875" style="1" customWidth="1"/>
    <col min="4292" max="4292" width="38.7109375" style="1" customWidth="1"/>
    <col min="4293" max="4293" width="3" style="1" bestFit="1" customWidth="1"/>
    <col min="4294" max="4294" width="32.28515625" style="1" customWidth="1"/>
    <col min="4295" max="4295" width="46.28515625" style="1" customWidth="1"/>
    <col min="4296" max="4296" width="19" style="1" customWidth="1"/>
    <col min="4297" max="4297" width="0" style="1" hidden="1" customWidth="1"/>
    <col min="4298" max="4298" width="17.7109375" style="1" customWidth="1"/>
    <col min="4299" max="4299" width="0" style="1" hidden="1" customWidth="1"/>
    <col min="4300" max="4300" width="22.28515625" style="1" customWidth="1"/>
    <col min="4301" max="4301" width="5.28515625" style="1" customWidth="1"/>
    <col min="4302" max="4302" width="36.28515625" style="1" customWidth="1"/>
    <col min="4303" max="4303" width="5.7109375" style="1" customWidth="1"/>
    <col min="4304" max="4304" width="0" style="1" hidden="1" customWidth="1"/>
    <col min="4305" max="4305" width="20.7109375" style="1" customWidth="1"/>
    <col min="4306" max="4306" width="4.85546875" style="1" customWidth="1"/>
    <col min="4307" max="4307" width="0" style="1" hidden="1" customWidth="1"/>
    <col min="4308" max="4308" width="24.7109375" style="1" customWidth="1"/>
    <col min="4309" max="4309" width="12.28515625" style="1" customWidth="1"/>
    <col min="4310" max="4310" width="0" style="1" hidden="1" customWidth="1"/>
    <col min="4311" max="4311" width="3.42578125" style="1" customWidth="1"/>
    <col min="4312" max="4312" width="0" style="1" hidden="1" customWidth="1"/>
    <col min="4313" max="4313" width="17.7109375" style="1" customWidth="1"/>
    <col min="4314" max="4314" width="3.42578125" style="1" customWidth="1"/>
    <col min="4315" max="4315" width="0" style="1" hidden="1" customWidth="1"/>
    <col min="4316" max="4316" width="23.7109375" style="1" customWidth="1"/>
    <col min="4317" max="4317" width="10" style="1" customWidth="1"/>
    <col min="4318" max="4318" width="0" style="1" hidden="1" customWidth="1"/>
    <col min="4319" max="4320" width="14.7109375" style="1" customWidth="1"/>
    <col min="4321" max="4321" width="12.85546875" style="1" customWidth="1"/>
    <col min="4322" max="4322" width="3.28515625" style="1" customWidth="1"/>
    <col min="4323" max="4323" width="30.28515625" style="1" customWidth="1"/>
    <col min="4324" max="4324" width="5" style="1" customWidth="1"/>
    <col min="4325" max="4325" width="0" style="1" hidden="1" customWidth="1"/>
    <col min="4326" max="4326" width="14.28515625" style="1" customWidth="1"/>
    <col min="4327" max="4327" width="5.7109375" style="1" customWidth="1"/>
    <col min="4328" max="4328" width="0" style="1" hidden="1" customWidth="1"/>
    <col min="4329" max="4329" width="17.28515625" style="1" customWidth="1"/>
    <col min="4330" max="4330" width="12.7109375" style="1" customWidth="1"/>
    <col min="4331" max="4331" width="0" style="1" hidden="1" customWidth="1"/>
    <col min="4332" max="4332" width="5.28515625" style="1" customWidth="1"/>
    <col min="4333" max="4333" width="0" style="1" hidden="1" customWidth="1"/>
    <col min="4334" max="4334" width="17" style="1" customWidth="1"/>
    <col min="4335" max="4335" width="6.28515625" style="1" customWidth="1"/>
    <col min="4336" max="4336" width="0" style="1" hidden="1" customWidth="1"/>
    <col min="4337" max="4337" width="14.28515625" style="1" customWidth="1"/>
    <col min="4338" max="4338" width="7.5703125" style="1" customWidth="1"/>
    <col min="4339" max="4339" width="0" style="1" hidden="1" customWidth="1"/>
    <col min="4340" max="4341" width="14.28515625" style="1" customWidth="1"/>
    <col min="4342" max="4342" width="20.85546875" style="1" customWidth="1"/>
    <col min="4343" max="4343" width="14.42578125" style="1" customWidth="1"/>
    <col min="4344" max="4344" width="15" style="1" customWidth="1"/>
    <col min="4345" max="4345" width="2.7109375" style="1" customWidth="1"/>
    <col min="4346" max="4346" width="11.7109375" style="1" customWidth="1"/>
    <col min="4347" max="4347" width="11.5703125" style="1" customWidth="1"/>
    <col min="4348" max="4348" width="2.28515625" style="1" customWidth="1"/>
    <col min="4349" max="4349" width="41" style="1" customWidth="1"/>
    <col min="4350" max="4350" width="14.28515625" style="1" customWidth="1"/>
    <col min="4351" max="4352" width="11.5703125" style="1" customWidth="1"/>
    <col min="4353" max="4353" width="21.85546875" style="1" customWidth="1"/>
    <col min="4354" max="4545" width="11.42578125" style="1"/>
    <col min="4546" max="4546" width="21.85546875" style="1" customWidth="1"/>
    <col min="4547" max="4547" width="13.85546875" style="1" customWidth="1"/>
    <col min="4548" max="4548" width="38.7109375" style="1" customWidth="1"/>
    <col min="4549" max="4549" width="3" style="1" bestFit="1" customWidth="1"/>
    <col min="4550" max="4550" width="32.28515625" style="1" customWidth="1"/>
    <col min="4551" max="4551" width="46.28515625" style="1" customWidth="1"/>
    <col min="4552" max="4552" width="19" style="1" customWidth="1"/>
    <col min="4553" max="4553" width="0" style="1" hidden="1" customWidth="1"/>
    <col min="4554" max="4554" width="17.7109375" style="1" customWidth="1"/>
    <col min="4555" max="4555" width="0" style="1" hidden="1" customWidth="1"/>
    <col min="4556" max="4556" width="22.28515625" style="1" customWidth="1"/>
    <col min="4557" max="4557" width="5.28515625" style="1" customWidth="1"/>
    <col min="4558" max="4558" width="36.28515625" style="1" customWidth="1"/>
    <col min="4559" max="4559" width="5.7109375" style="1" customWidth="1"/>
    <col min="4560" max="4560" width="0" style="1" hidden="1" customWidth="1"/>
    <col min="4561" max="4561" width="20.7109375" style="1" customWidth="1"/>
    <col min="4562" max="4562" width="4.85546875" style="1" customWidth="1"/>
    <col min="4563" max="4563" width="0" style="1" hidden="1" customWidth="1"/>
    <col min="4564" max="4564" width="24.7109375" style="1" customWidth="1"/>
    <col min="4565" max="4565" width="12.28515625" style="1" customWidth="1"/>
    <col min="4566" max="4566" width="0" style="1" hidden="1" customWidth="1"/>
    <col min="4567" max="4567" width="3.42578125" style="1" customWidth="1"/>
    <col min="4568" max="4568" width="0" style="1" hidden="1" customWidth="1"/>
    <col min="4569" max="4569" width="17.7109375" style="1" customWidth="1"/>
    <col min="4570" max="4570" width="3.42578125" style="1" customWidth="1"/>
    <col min="4571" max="4571" width="0" style="1" hidden="1" customWidth="1"/>
    <col min="4572" max="4572" width="23.7109375" style="1" customWidth="1"/>
    <col min="4573" max="4573" width="10" style="1" customWidth="1"/>
    <col min="4574" max="4574" width="0" style="1" hidden="1" customWidth="1"/>
    <col min="4575" max="4576" width="14.7109375" style="1" customWidth="1"/>
    <col min="4577" max="4577" width="12.85546875" style="1" customWidth="1"/>
    <col min="4578" max="4578" width="3.28515625" style="1" customWidth="1"/>
    <col min="4579" max="4579" width="30.28515625" style="1" customWidth="1"/>
    <col min="4580" max="4580" width="5" style="1" customWidth="1"/>
    <col min="4581" max="4581" width="0" style="1" hidden="1" customWidth="1"/>
    <col min="4582" max="4582" width="14.28515625" style="1" customWidth="1"/>
    <col min="4583" max="4583" width="5.7109375" style="1" customWidth="1"/>
    <col min="4584" max="4584" width="0" style="1" hidden="1" customWidth="1"/>
    <col min="4585" max="4585" width="17.28515625" style="1" customWidth="1"/>
    <col min="4586" max="4586" width="12.7109375" style="1" customWidth="1"/>
    <col min="4587" max="4587" width="0" style="1" hidden="1" customWidth="1"/>
    <col min="4588" max="4588" width="5.28515625" style="1" customWidth="1"/>
    <col min="4589" max="4589" width="0" style="1" hidden="1" customWidth="1"/>
    <col min="4590" max="4590" width="17" style="1" customWidth="1"/>
    <col min="4591" max="4591" width="6.28515625" style="1" customWidth="1"/>
    <col min="4592" max="4592" width="0" style="1" hidden="1" customWidth="1"/>
    <col min="4593" max="4593" width="14.28515625" style="1" customWidth="1"/>
    <col min="4594" max="4594" width="7.5703125" style="1" customWidth="1"/>
    <col min="4595" max="4595" width="0" style="1" hidden="1" customWidth="1"/>
    <col min="4596" max="4597" width="14.28515625" style="1" customWidth="1"/>
    <col min="4598" max="4598" width="20.85546875" style="1" customWidth="1"/>
    <col min="4599" max="4599" width="14.42578125" style="1" customWidth="1"/>
    <col min="4600" max="4600" width="15" style="1" customWidth="1"/>
    <col min="4601" max="4601" width="2.7109375" style="1" customWidth="1"/>
    <col min="4602" max="4602" width="11.7109375" style="1" customWidth="1"/>
    <col min="4603" max="4603" width="11.5703125" style="1" customWidth="1"/>
    <col min="4604" max="4604" width="2.28515625" style="1" customWidth="1"/>
    <col min="4605" max="4605" width="41" style="1" customWidth="1"/>
    <col min="4606" max="4606" width="14.28515625" style="1" customWidth="1"/>
    <col min="4607" max="4608" width="11.5703125" style="1" customWidth="1"/>
    <col min="4609" max="4609" width="21.85546875" style="1" customWidth="1"/>
    <col min="4610" max="4801" width="11.42578125" style="1"/>
    <col min="4802" max="4802" width="21.85546875" style="1" customWidth="1"/>
    <col min="4803" max="4803" width="13.85546875" style="1" customWidth="1"/>
    <col min="4804" max="4804" width="38.7109375" style="1" customWidth="1"/>
    <col min="4805" max="4805" width="3" style="1" bestFit="1" customWidth="1"/>
    <col min="4806" max="4806" width="32.28515625" style="1" customWidth="1"/>
    <col min="4807" max="4807" width="46.28515625" style="1" customWidth="1"/>
    <col min="4808" max="4808" width="19" style="1" customWidth="1"/>
    <col min="4809" max="4809" width="0" style="1" hidden="1" customWidth="1"/>
    <col min="4810" max="4810" width="17.7109375" style="1" customWidth="1"/>
    <col min="4811" max="4811" width="0" style="1" hidden="1" customWidth="1"/>
    <col min="4812" max="4812" width="22.28515625" style="1" customWidth="1"/>
    <col min="4813" max="4813" width="5.28515625" style="1" customWidth="1"/>
    <col min="4814" max="4814" width="36.28515625" style="1" customWidth="1"/>
    <col min="4815" max="4815" width="5.7109375" style="1" customWidth="1"/>
    <col min="4816" max="4816" width="0" style="1" hidden="1" customWidth="1"/>
    <col min="4817" max="4817" width="20.7109375" style="1" customWidth="1"/>
    <col min="4818" max="4818" width="4.85546875" style="1" customWidth="1"/>
    <col min="4819" max="4819" width="0" style="1" hidden="1" customWidth="1"/>
    <col min="4820" max="4820" width="24.7109375" style="1" customWidth="1"/>
    <col min="4821" max="4821" width="12.28515625" style="1" customWidth="1"/>
    <col min="4822" max="4822" width="0" style="1" hidden="1" customWidth="1"/>
    <col min="4823" max="4823" width="3.42578125" style="1" customWidth="1"/>
    <col min="4824" max="4824" width="0" style="1" hidden="1" customWidth="1"/>
    <col min="4825" max="4825" width="17.7109375" style="1" customWidth="1"/>
    <col min="4826" max="4826" width="3.42578125" style="1" customWidth="1"/>
    <col min="4827" max="4827" width="0" style="1" hidden="1" customWidth="1"/>
    <col min="4828" max="4828" width="23.7109375" style="1" customWidth="1"/>
    <col min="4829" max="4829" width="10" style="1" customWidth="1"/>
    <col min="4830" max="4830" width="0" style="1" hidden="1" customWidth="1"/>
    <col min="4831" max="4832" width="14.7109375" style="1" customWidth="1"/>
    <col min="4833" max="4833" width="12.85546875" style="1" customWidth="1"/>
    <col min="4834" max="4834" width="3.28515625" style="1" customWidth="1"/>
    <col min="4835" max="4835" width="30.28515625" style="1" customWidth="1"/>
    <col min="4836" max="4836" width="5" style="1" customWidth="1"/>
    <col min="4837" max="4837" width="0" style="1" hidden="1" customWidth="1"/>
    <col min="4838" max="4838" width="14.28515625" style="1" customWidth="1"/>
    <col min="4839" max="4839" width="5.7109375" style="1" customWidth="1"/>
    <col min="4840" max="4840" width="0" style="1" hidden="1" customWidth="1"/>
    <col min="4841" max="4841" width="17.28515625" style="1" customWidth="1"/>
    <col min="4842" max="4842" width="12.7109375" style="1" customWidth="1"/>
    <col min="4843" max="4843" width="0" style="1" hidden="1" customWidth="1"/>
    <col min="4844" max="4844" width="5.28515625" style="1" customWidth="1"/>
    <col min="4845" max="4845" width="0" style="1" hidden="1" customWidth="1"/>
    <col min="4846" max="4846" width="17" style="1" customWidth="1"/>
    <col min="4847" max="4847" width="6.28515625" style="1" customWidth="1"/>
    <col min="4848" max="4848" width="0" style="1" hidden="1" customWidth="1"/>
    <col min="4849" max="4849" width="14.28515625" style="1" customWidth="1"/>
    <col min="4850" max="4850" width="7.5703125" style="1" customWidth="1"/>
    <col min="4851" max="4851" width="0" style="1" hidden="1" customWidth="1"/>
    <col min="4852" max="4853" width="14.28515625" style="1" customWidth="1"/>
    <col min="4854" max="4854" width="20.85546875" style="1" customWidth="1"/>
    <col min="4855" max="4855" width="14.42578125" style="1" customWidth="1"/>
    <col min="4856" max="4856" width="15" style="1" customWidth="1"/>
    <col min="4857" max="4857" width="2.7109375" style="1" customWidth="1"/>
    <col min="4858" max="4858" width="11.7109375" style="1" customWidth="1"/>
    <col min="4859" max="4859" width="11.5703125" style="1" customWidth="1"/>
    <col min="4860" max="4860" width="2.28515625" style="1" customWidth="1"/>
    <col min="4861" max="4861" width="41" style="1" customWidth="1"/>
    <col min="4862" max="4862" width="14.28515625" style="1" customWidth="1"/>
    <col min="4863" max="4864" width="11.5703125" style="1" customWidth="1"/>
    <col min="4865" max="4865" width="21.85546875" style="1" customWidth="1"/>
    <col min="4866" max="5057" width="11.42578125" style="1"/>
    <col min="5058" max="5058" width="21.85546875" style="1" customWidth="1"/>
    <col min="5059" max="5059" width="13.85546875" style="1" customWidth="1"/>
    <col min="5060" max="5060" width="38.7109375" style="1" customWidth="1"/>
    <col min="5061" max="5061" width="3" style="1" bestFit="1" customWidth="1"/>
    <col min="5062" max="5062" width="32.28515625" style="1" customWidth="1"/>
    <col min="5063" max="5063" width="46.28515625" style="1" customWidth="1"/>
    <col min="5064" max="5064" width="19" style="1" customWidth="1"/>
    <col min="5065" max="5065" width="0" style="1" hidden="1" customWidth="1"/>
    <col min="5066" max="5066" width="17.7109375" style="1" customWidth="1"/>
    <col min="5067" max="5067" width="0" style="1" hidden="1" customWidth="1"/>
    <col min="5068" max="5068" width="22.28515625" style="1" customWidth="1"/>
    <col min="5069" max="5069" width="5.28515625" style="1" customWidth="1"/>
    <col min="5070" max="5070" width="36.28515625" style="1" customWidth="1"/>
    <col min="5071" max="5071" width="5.7109375" style="1" customWidth="1"/>
    <col min="5072" max="5072" width="0" style="1" hidden="1" customWidth="1"/>
    <col min="5073" max="5073" width="20.7109375" style="1" customWidth="1"/>
    <col min="5074" max="5074" width="4.85546875" style="1" customWidth="1"/>
    <col min="5075" max="5075" width="0" style="1" hidden="1" customWidth="1"/>
    <col min="5076" max="5076" width="24.7109375" style="1" customWidth="1"/>
    <col min="5077" max="5077" width="12.28515625" style="1" customWidth="1"/>
    <col min="5078" max="5078" width="0" style="1" hidden="1" customWidth="1"/>
    <col min="5079" max="5079" width="3.42578125" style="1" customWidth="1"/>
    <col min="5080" max="5080" width="0" style="1" hidden="1" customWidth="1"/>
    <col min="5081" max="5081" width="17.7109375" style="1" customWidth="1"/>
    <col min="5082" max="5082" width="3.42578125" style="1" customWidth="1"/>
    <col min="5083" max="5083" width="0" style="1" hidden="1" customWidth="1"/>
    <col min="5084" max="5084" width="23.7109375" style="1" customWidth="1"/>
    <col min="5085" max="5085" width="10" style="1" customWidth="1"/>
    <col min="5086" max="5086" width="0" style="1" hidden="1" customWidth="1"/>
    <col min="5087" max="5088" width="14.7109375" style="1" customWidth="1"/>
    <col min="5089" max="5089" width="12.85546875" style="1" customWidth="1"/>
    <col min="5090" max="5090" width="3.28515625" style="1" customWidth="1"/>
    <col min="5091" max="5091" width="30.28515625" style="1" customWidth="1"/>
    <col min="5092" max="5092" width="5" style="1" customWidth="1"/>
    <col min="5093" max="5093" width="0" style="1" hidden="1" customWidth="1"/>
    <col min="5094" max="5094" width="14.28515625" style="1" customWidth="1"/>
    <col min="5095" max="5095" width="5.7109375" style="1" customWidth="1"/>
    <col min="5096" max="5096" width="0" style="1" hidden="1" customWidth="1"/>
    <col min="5097" max="5097" width="17.28515625" style="1" customWidth="1"/>
    <col min="5098" max="5098" width="12.7109375" style="1" customWidth="1"/>
    <col min="5099" max="5099" width="0" style="1" hidden="1" customWidth="1"/>
    <col min="5100" max="5100" width="5.28515625" style="1" customWidth="1"/>
    <col min="5101" max="5101" width="0" style="1" hidden="1" customWidth="1"/>
    <col min="5102" max="5102" width="17" style="1" customWidth="1"/>
    <col min="5103" max="5103" width="6.28515625" style="1" customWidth="1"/>
    <col min="5104" max="5104" width="0" style="1" hidden="1" customWidth="1"/>
    <col min="5105" max="5105" width="14.28515625" style="1" customWidth="1"/>
    <col min="5106" max="5106" width="7.5703125" style="1" customWidth="1"/>
    <col min="5107" max="5107" width="0" style="1" hidden="1" customWidth="1"/>
    <col min="5108" max="5109" width="14.28515625" style="1" customWidth="1"/>
    <col min="5110" max="5110" width="20.85546875" style="1" customWidth="1"/>
    <col min="5111" max="5111" width="14.42578125" style="1" customWidth="1"/>
    <col min="5112" max="5112" width="15" style="1" customWidth="1"/>
    <col min="5113" max="5113" width="2.7109375" style="1" customWidth="1"/>
    <col min="5114" max="5114" width="11.7109375" style="1" customWidth="1"/>
    <col min="5115" max="5115" width="11.5703125" style="1" customWidth="1"/>
    <col min="5116" max="5116" width="2.28515625" style="1" customWidth="1"/>
    <col min="5117" max="5117" width="41" style="1" customWidth="1"/>
    <col min="5118" max="5118" width="14.28515625" style="1" customWidth="1"/>
    <col min="5119" max="5120" width="11.5703125" style="1" customWidth="1"/>
    <col min="5121" max="5121" width="21.85546875" style="1" customWidth="1"/>
    <col min="5122" max="5313" width="11.42578125" style="1"/>
    <col min="5314" max="5314" width="21.85546875" style="1" customWidth="1"/>
    <col min="5315" max="5315" width="13.85546875" style="1" customWidth="1"/>
    <col min="5316" max="5316" width="38.7109375" style="1" customWidth="1"/>
    <col min="5317" max="5317" width="3" style="1" bestFit="1" customWidth="1"/>
    <col min="5318" max="5318" width="32.28515625" style="1" customWidth="1"/>
    <col min="5319" max="5319" width="46.28515625" style="1" customWidth="1"/>
    <col min="5320" max="5320" width="19" style="1" customWidth="1"/>
    <col min="5321" max="5321" width="0" style="1" hidden="1" customWidth="1"/>
    <col min="5322" max="5322" width="17.7109375" style="1" customWidth="1"/>
    <col min="5323" max="5323" width="0" style="1" hidden="1" customWidth="1"/>
    <col min="5324" max="5324" width="22.28515625" style="1" customWidth="1"/>
    <col min="5325" max="5325" width="5.28515625" style="1" customWidth="1"/>
    <col min="5326" max="5326" width="36.28515625" style="1" customWidth="1"/>
    <col min="5327" max="5327" width="5.7109375" style="1" customWidth="1"/>
    <col min="5328" max="5328" width="0" style="1" hidden="1" customWidth="1"/>
    <col min="5329" max="5329" width="20.7109375" style="1" customWidth="1"/>
    <col min="5330" max="5330" width="4.85546875" style="1" customWidth="1"/>
    <col min="5331" max="5331" width="0" style="1" hidden="1" customWidth="1"/>
    <col min="5332" max="5332" width="24.7109375" style="1" customWidth="1"/>
    <col min="5333" max="5333" width="12.28515625" style="1" customWidth="1"/>
    <col min="5334" max="5334" width="0" style="1" hidden="1" customWidth="1"/>
    <col min="5335" max="5335" width="3.42578125" style="1" customWidth="1"/>
    <col min="5336" max="5336" width="0" style="1" hidden="1" customWidth="1"/>
    <col min="5337" max="5337" width="17.7109375" style="1" customWidth="1"/>
    <col min="5338" max="5338" width="3.42578125" style="1" customWidth="1"/>
    <col min="5339" max="5339" width="0" style="1" hidden="1" customWidth="1"/>
    <col min="5340" max="5340" width="23.7109375" style="1" customWidth="1"/>
    <col min="5341" max="5341" width="10" style="1" customWidth="1"/>
    <col min="5342" max="5342" width="0" style="1" hidden="1" customWidth="1"/>
    <col min="5343" max="5344" width="14.7109375" style="1" customWidth="1"/>
    <col min="5345" max="5345" width="12.85546875" style="1" customWidth="1"/>
    <col min="5346" max="5346" width="3.28515625" style="1" customWidth="1"/>
    <col min="5347" max="5347" width="30.28515625" style="1" customWidth="1"/>
    <col min="5348" max="5348" width="5" style="1" customWidth="1"/>
    <col min="5349" max="5349" width="0" style="1" hidden="1" customWidth="1"/>
    <col min="5350" max="5350" width="14.28515625" style="1" customWidth="1"/>
    <col min="5351" max="5351" width="5.7109375" style="1" customWidth="1"/>
    <col min="5352" max="5352" width="0" style="1" hidden="1" customWidth="1"/>
    <col min="5353" max="5353" width="17.28515625" style="1" customWidth="1"/>
    <col min="5354" max="5354" width="12.7109375" style="1" customWidth="1"/>
    <col min="5355" max="5355" width="0" style="1" hidden="1" customWidth="1"/>
    <col min="5356" max="5356" width="5.28515625" style="1" customWidth="1"/>
    <col min="5357" max="5357" width="0" style="1" hidden="1" customWidth="1"/>
    <col min="5358" max="5358" width="17" style="1" customWidth="1"/>
    <col min="5359" max="5359" width="6.28515625" style="1" customWidth="1"/>
    <col min="5360" max="5360" width="0" style="1" hidden="1" customWidth="1"/>
    <col min="5361" max="5361" width="14.28515625" style="1" customWidth="1"/>
    <col min="5362" max="5362" width="7.5703125" style="1" customWidth="1"/>
    <col min="5363" max="5363" width="0" style="1" hidden="1" customWidth="1"/>
    <col min="5364" max="5365" width="14.28515625" style="1" customWidth="1"/>
    <col min="5366" max="5366" width="20.85546875" style="1" customWidth="1"/>
    <col min="5367" max="5367" width="14.42578125" style="1" customWidth="1"/>
    <col min="5368" max="5368" width="15" style="1" customWidth="1"/>
    <col min="5369" max="5369" width="2.7109375" style="1" customWidth="1"/>
    <col min="5370" max="5370" width="11.7109375" style="1" customWidth="1"/>
    <col min="5371" max="5371" width="11.5703125" style="1" customWidth="1"/>
    <col min="5372" max="5372" width="2.28515625" style="1" customWidth="1"/>
    <col min="5373" max="5373" width="41" style="1" customWidth="1"/>
    <col min="5374" max="5374" width="14.28515625" style="1" customWidth="1"/>
    <col min="5375" max="5376" width="11.5703125" style="1" customWidth="1"/>
    <col min="5377" max="5377" width="21.85546875" style="1" customWidth="1"/>
    <col min="5378" max="5569" width="11.42578125" style="1"/>
    <col min="5570" max="5570" width="21.85546875" style="1" customWidth="1"/>
    <col min="5571" max="5571" width="13.85546875" style="1" customWidth="1"/>
    <col min="5572" max="5572" width="38.7109375" style="1" customWidth="1"/>
    <col min="5573" max="5573" width="3" style="1" bestFit="1" customWidth="1"/>
    <col min="5574" max="5574" width="32.28515625" style="1" customWidth="1"/>
    <col min="5575" max="5575" width="46.28515625" style="1" customWidth="1"/>
    <col min="5576" max="5576" width="19" style="1" customWidth="1"/>
    <col min="5577" max="5577" width="0" style="1" hidden="1" customWidth="1"/>
    <col min="5578" max="5578" width="17.7109375" style="1" customWidth="1"/>
    <col min="5579" max="5579" width="0" style="1" hidden="1" customWidth="1"/>
    <col min="5580" max="5580" width="22.28515625" style="1" customWidth="1"/>
    <col min="5581" max="5581" width="5.28515625" style="1" customWidth="1"/>
    <col min="5582" max="5582" width="36.28515625" style="1" customWidth="1"/>
    <col min="5583" max="5583" width="5.7109375" style="1" customWidth="1"/>
    <col min="5584" max="5584" width="0" style="1" hidden="1" customWidth="1"/>
    <col min="5585" max="5585" width="20.7109375" style="1" customWidth="1"/>
    <col min="5586" max="5586" width="4.85546875" style="1" customWidth="1"/>
    <col min="5587" max="5587" width="0" style="1" hidden="1" customWidth="1"/>
    <col min="5588" max="5588" width="24.7109375" style="1" customWidth="1"/>
    <col min="5589" max="5589" width="12.28515625" style="1" customWidth="1"/>
    <col min="5590" max="5590" width="0" style="1" hidden="1" customWidth="1"/>
    <col min="5591" max="5591" width="3.42578125" style="1" customWidth="1"/>
    <col min="5592" max="5592" width="0" style="1" hidden="1" customWidth="1"/>
    <col min="5593" max="5593" width="17.7109375" style="1" customWidth="1"/>
    <col min="5594" max="5594" width="3.42578125" style="1" customWidth="1"/>
    <col min="5595" max="5595" width="0" style="1" hidden="1" customWidth="1"/>
    <col min="5596" max="5596" width="23.7109375" style="1" customWidth="1"/>
    <col min="5597" max="5597" width="10" style="1" customWidth="1"/>
    <col min="5598" max="5598" width="0" style="1" hidden="1" customWidth="1"/>
    <col min="5599" max="5600" width="14.7109375" style="1" customWidth="1"/>
    <col min="5601" max="5601" width="12.85546875" style="1" customWidth="1"/>
    <col min="5602" max="5602" width="3.28515625" style="1" customWidth="1"/>
    <col min="5603" max="5603" width="30.28515625" style="1" customWidth="1"/>
    <col min="5604" max="5604" width="5" style="1" customWidth="1"/>
    <col min="5605" max="5605" width="0" style="1" hidden="1" customWidth="1"/>
    <col min="5606" max="5606" width="14.28515625" style="1" customWidth="1"/>
    <col min="5607" max="5607" width="5.7109375" style="1" customWidth="1"/>
    <col min="5608" max="5608" width="0" style="1" hidden="1" customWidth="1"/>
    <col min="5609" max="5609" width="17.28515625" style="1" customWidth="1"/>
    <col min="5610" max="5610" width="12.7109375" style="1" customWidth="1"/>
    <col min="5611" max="5611" width="0" style="1" hidden="1" customWidth="1"/>
    <col min="5612" max="5612" width="5.28515625" style="1" customWidth="1"/>
    <col min="5613" max="5613" width="0" style="1" hidden="1" customWidth="1"/>
    <col min="5614" max="5614" width="17" style="1" customWidth="1"/>
    <col min="5615" max="5615" width="6.28515625" style="1" customWidth="1"/>
    <col min="5616" max="5616" width="0" style="1" hidden="1" customWidth="1"/>
    <col min="5617" max="5617" width="14.28515625" style="1" customWidth="1"/>
    <col min="5618" max="5618" width="7.5703125" style="1" customWidth="1"/>
    <col min="5619" max="5619" width="0" style="1" hidden="1" customWidth="1"/>
    <col min="5620" max="5621" width="14.28515625" style="1" customWidth="1"/>
    <col min="5622" max="5622" width="20.85546875" style="1" customWidth="1"/>
    <col min="5623" max="5623" width="14.42578125" style="1" customWidth="1"/>
    <col min="5624" max="5624" width="15" style="1" customWidth="1"/>
    <col min="5625" max="5625" width="2.7109375" style="1" customWidth="1"/>
    <col min="5626" max="5626" width="11.7109375" style="1" customWidth="1"/>
    <col min="5627" max="5627" width="11.5703125" style="1" customWidth="1"/>
    <col min="5628" max="5628" width="2.28515625" style="1" customWidth="1"/>
    <col min="5629" max="5629" width="41" style="1" customWidth="1"/>
    <col min="5630" max="5630" width="14.28515625" style="1" customWidth="1"/>
    <col min="5631" max="5632" width="11.5703125" style="1" customWidth="1"/>
    <col min="5633" max="5633" width="21.85546875" style="1" customWidth="1"/>
    <col min="5634" max="5825" width="11.42578125" style="1"/>
    <col min="5826" max="5826" width="21.85546875" style="1" customWidth="1"/>
    <col min="5827" max="5827" width="13.85546875" style="1" customWidth="1"/>
    <col min="5828" max="5828" width="38.7109375" style="1" customWidth="1"/>
    <col min="5829" max="5829" width="3" style="1" bestFit="1" customWidth="1"/>
    <col min="5830" max="5830" width="32.28515625" style="1" customWidth="1"/>
    <col min="5831" max="5831" width="46.28515625" style="1" customWidth="1"/>
    <col min="5832" max="5832" width="19" style="1" customWidth="1"/>
    <col min="5833" max="5833" width="0" style="1" hidden="1" customWidth="1"/>
    <col min="5834" max="5834" width="17.7109375" style="1" customWidth="1"/>
    <col min="5835" max="5835" width="0" style="1" hidden="1" customWidth="1"/>
    <col min="5836" max="5836" width="22.28515625" style="1" customWidth="1"/>
    <col min="5837" max="5837" width="5.28515625" style="1" customWidth="1"/>
    <col min="5838" max="5838" width="36.28515625" style="1" customWidth="1"/>
    <col min="5839" max="5839" width="5.7109375" style="1" customWidth="1"/>
    <col min="5840" max="5840" width="0" style="1" hidden="1" customWidth="1"/>
    <col min="5841" max="5841" width="20.7109375" style="1" customWidth="1"/>
    <col min="5842" max="5842" width="4.85546875" style="1" customWidth="1"/>
    <col min="5843" max="5843" width="0" style="1" hidden="1" customWidth="1"/>
    <col min="5844" max="5844" width="24.7109375" style="1" customWidth="1"/>
    <col min="5845" max="5845" width="12.28515625" style="1" customWidth="1"/>
    <col min="5846" max="5846" width="0" style="1" hidden="1" customWidth="1"/>
    <col min="5847" max="5847" width="3.42578125" style="1" customWidth="1"/>
    <col min="5848" max="5848" width="0" style="1" hidden="1" customWidth="1"/>
    <col min="5849" max="5849" width="17.7109375" style="1" customWidth="1"/>
    <col min="5850" max="5850" width="3.42578125" style="1" customWidth="1"/>
    <col min="5851" max="5851" width="0" style="1" hidden="1" customWidth="1"/>
    <col min="5852" max="5852" width="23.7109375" style="1" customWidth="1"/>
    <col min="5853" max="5853" width="10" style="1" customWidth="1"/>
    <col min="5854" max="5854" width="0" style="1" hidden="1" customWidth="1"/>
    <col min="5855" max="5856" width="14.7109375" style="1" customWidth="1"/>
    <col min="5857" max="5857" width="12.85546875" style="1" customWidth="1"/>
    <col min="5858" max="5858" width="3.28515625" style="1" customWidth="1"/>
    <col min="5859" max="5859" width="30.28515625" style="1" customWidth="1"/>
    <col min="5860" max="5860" width="5" style="1" customWidth="1"/>
    <col min="5861" max="5861" width="0" style="1" hidden="1" customWidth="1"/>
    <col min="5862" max="5862" width="14.28515625" style="1" customWidth="1"/>
    <col min="5863" max="5863" width="5.7109375" style="1" customWidth="1"/>
    <col min="5864" max="5864" width="0" style="1" hidden="1" customWidth="1"/>
    <col min="5865" max="5865" width="17.28515625" style="1" customWidth="1"/>
    <col min="5866" max="5866" width="12.7109375" style="1" customWidth="1"/>
    <col min="5867" max="5867" width="0" style="1" hidden="1" customWidth="1"/>
    <col min="5868" max="5868" width="5.28515625" style="1" customWidth="1"/>
    <col min="5869" max="5869" width="0" style="1" hidden="1" customWidth="1"/>
    <col min="5870" max="5870" width="17" style="1" customWidth="1"/>
    <col min="5871" max="5871" width="6.28515625" style="1" customWidth="1"/>
    <col min="5872" max="5872" width="0" style="1" hidden="1" customWidth="1"/>
    <col min="5873" max="5873" width="14.28515625" style="1" customWidth="1"/>
    <col min="5874" max="5874" width="7.5703125" style="1" customWidth="1"/>
    <col min="5875" max="5875" width="0" style="1" hidden="1" customWidth="1"/>
    <col min="5876" max="5877" width="14.28515625" style="1" customWidth="1"/>
    <col min="5878" max="5878" width="20.85546875" style="1" customWidth="1"/>
    <col min="5879" max="5879" width="14.42578125" style="1" customWidth="1"/>
    <col min="5880" max="5880" width="15" style="1" customWidth="1"/>
    <col min="5881" max="5881" width="2.7109375" style="1" customWidth="1"/>
    <col min="5882" max="5882" width="11.7109375" style="1" customWidth="1"/>
    <col min="5883" max="5883" width="11.5703125" style="1" customWidth="1"/>
    <col min="5884" max="5884" width="2.28515625" style="1" customWidth="1"/>
    <col min="5885" max="5885" width="41" style="1" customWidth="1"/>
    <col min="5886" max="5886" width="14.28515625" style="1" customWidth="1"/>
    <col min="5887" max="5888" width="11.5703125" style="1" customWidth="1"/>
    <col min="5889" max="5889" width="21.85546875" style="1" customWidth="1"/>
    <col min="5890" max="6081" width="11.42578125" style="1"/>
    <col min="6082" max="6082" width="21.85546875" style="1" customWidth="1"/>
    <col min="6083" max="6083" width="13.85546875" style="1" customWidth="1"/>
    <col min="6084" max="6084" width="38.7109375" style="1" customWidth="1"/>
    <col min="6085" max="6085" width="3" style="1" bestFit="1" customWidth="1"/>
    <col min="6086" max="6086" width="32.28515625" style="1" customWidth="1"/>
    <col min="6087" max="6087" width="46.28515625" style="1" customWidth="1"/>
    <col min="6088" max="6088" width="19" style="1" customWidth="1"/>
    <col min="6089" max="6089" width="0" style="1" hidden="1" customWidth="1"/>
    <col min="6090" max="6090" width="17.7109375" style="1" customWidth="1"/>
    <col min="6091" max="6091" width="0" style="1" hidden="1" customWidth="1"/>
    <col min="6092" max="6092" width="22.28515625" style="1" customWidth="1"/>
    <col min="6093" max="6093" width="5.28515625" style="1" customWidth="1"/>
    <col min="6094" max="6094" width="36.28515625" style="1" customWidth="1"/>
    <col min="6095" max="6095" width="5.7109375" style="1" customWidth="1"/>
    <col min="6096" max="6096" width="0" style="1" hidden="1" customWidth="1"/>
    <col min="6097" max="6097" width="20.7109375" style="1" customWidth="1"/>
    <col min="6098" max="6098" width="4.85546875" style="1" customWidth="1"/>
    <col min="6099" max="6099" width="0" style="1" hidden="1" customWidth="1"/>
    <col min="6100" max="6100" width="24.7109375" style="1" customWidth="1"/>
    <col min="6101" max="6101" width="12.28515625" style="1" customWidth="1"/>
    <col min="6102" max="6102" width="0" style="1" hidden="1" customWidth="1"/>
    <col min="6103" max="6103" width="3.42578125" style="1" customWidth="1"/>
    <col min="6104" max="6104" width="0" style="1" hidden="1" customWidth="1"/>
    <col min="6105" max="6105" width="17.7109375" style="1" customWidth="1"/>
    <col min="6106" max="6106" width="3.42578125" style="1" customWidth="1"/>
    <col min="6107" max="6107" width="0" style="1" hidden="1" customWidth="1"/>
    <col min="6108" max="6108" width="23.7109375" style="1" customWidth="1"/>
    <col min="6109" max="6109" width="10" style="1" customWidth="1"/>
    <col min="6110" max="6110" width="0" style="1" hidden="1" customWidth="1"/>
    <col min="6111" max="6112" width="14.7109375" style="1" customWidth="1"/>
    <col min="6113" max="6113" width="12.85546875" style="1" customWidth="1"/>
    <col min="6114" max="6114" width="3.28515625" style="1" customWidth="1"/>
    <col min="6115" max="6115" width="30.28515625" style="1" customWidth="1"/>
    <col min="6116" max="6116" width="5" style="1" customWidth="1"/>
    <col min="6117" max="6117" width="0" style="1" hidden="1" customWidth="1"/>
    <col min="6118" max="6118" width="14.28515625" style="1" customWidth="1"/>
    <col min="6119" max="6119" width="5.7109375" style="1" customWidth="1"/>
    <col min="6120" max="6120" width="0" style="1" hidden="1" customWidth="1"/>
    <col min="6121" max="6121" width="17.28515625" style="1" customWidth="1"/>
    <col min="6122" max="6122" width="12.7109375" style="1" customWidth="1"/>
    <col min="6123" max="6123" width="0" style="1" hidden="1" customWidth="1"/>
    <col min="6124" max="6124" width="5.28515625" style="1" customWidth="1"/>
    <col min="6125" max="6125" width="0" style="1" hidden="1" customWidth="1"/>
    <col min="6126" max="6126" width="17" style="1" customWidth="1"/>
    <col min="6127" max="6127" width="6.28515625" style="1" customWidth="1"/>
    <col min="6128" max="6128" width="0" style="1" hidden="1" customWidth="1"/>
    <col min="6129" max="6129" width="14.28515625" style="1" customWidth="1"/>
    <col min="6130" max="6130" width="7.5703125" style="1" customWidth="1"/>
    <col min="6131" max="6131" width="0" style="1" hidden="1" customWidth="1"/>
    <col min="6132" max="6133" width="14.28515625" style="1" customWidth="1"/>
    <col min="6134" max="6134" width="20.85546875" style="1" customWidth="1"/>
    <col min="6135" max="6135" width="14.42578125" style="1" customWidth="1"/>
    <col min="6136" max="6136" width="15" style="1" customWidth="1"/>
    <col min="6137" max="6137" width="2.7109375" style="1" customWidth="1"/>
    <col min="6138" max="6138" width="11.7109375" style="1" customWidth="1"/>
    <col min="6139" max="6139" width="11.5703125" style="1" customWidth="1"/>
    <col min="6140" max="6140" width="2.28515625" style="1" customWidth="1"/>
    <col min="6141" max="6141" width="41" style="1" customWidth="1"/>
    <col min="6142" max="6142" width="14.28515625" style="1" customWidth="1"/>
    <col min="6143" max="6144" width="11.5703125" style="1" customWidth="1"/>
    <col min="6145" max="6145" width="21.85546875" style="1" customWidth="1"/>
    <col min="6146" max="6337" width="11.42578125" style="1"/>
    <col min="6338" max="6338" width="21.85546875" style="1" customWidth="1"/>
    <col min="6339" max="6339" width="13.85546875" style="1" customWidth="1"/>
    <col min="6340" max="6340" width="38.7109375" style="1" customWidth="1"/>
    <col min="6341" max="6341" width="3" style="1" bestFit="1" customWidth="1"/>
    <col min="6342" max="6342" width="32.28515625" style="1" customWidth="1"/>
    <col min="6343" max="6343" width="46.28515625" style="1" customWidth="1"/>
    <col min="6344" max="6344" width="19" style="1" customWidth="1"/>
    <col min="6345" max="6345" width="0" style="1" hidden="1" customWidth="1"/>
    <col min="6346" max="6346" width="17.7109375" style="1" customWidth="1"/>
    <col min="6347" max="6347" width="0" style="1" hidden="1" customWidth="1"/>
    <col min="6348" max="6348" width="22.28515625" style="1" customWidth="1"/>
    <col min="6349" max="6349" width="5.28515625" style="1" customWidth="1"/>
    <col min="6350" max="6350" width="36.28515625" style="1" customWidth="1"/>
    <col min="6351" max="6351" width="5.7109375" style="1" customWidth="1"/>
    <col min="6352" max="6352" width="0" style="1" hidden="1" customWidth="1"/>
    <col min="6353" max="6353" width="20.7109375" style="1" customWidth="1"/>
    <col min="6354" max="6354" width="4.85546875" style="1" customWidth="1"/>
    <col min="6355" max="6355" width="0" style="1" hidden="1" customWidth="1"/>
    <col min="6356" max="6356" width="24.7109375" style="1" customWidth="1"/>
    <col min="6357" max="6357" width="12.28515625" style="1" customWidth="1"/>
    <col min="6358" max="6358" width="0" style="1" hidden="1" customWidth="1"/>
    <col min="6359" max="6359" width="3.42578125" style="1" customWidth="1"/>
    <col min="6360" max="6360" width="0" style="1" hidden="1" customWidth="1"/>
    <col min="6361" max="6361" width="17.7109375" style="1" customWidth="1"/>
    <col min="6362" max="6362" width="3.42578125" style="1" customWidth="1"/>
    <col min="6363" max="6363" width="0" style="1" hidden="1" customWidth="1"/>
    <col min="6364" max="6364" width="23.7109375" style="1" customWidth="1"/>
    <col min="6365" max="6365" width="10" style="1" customWidth="1"/>
    <col min="6366" max="6366" width="0" style="1" hidden="1" customWidth="1"/>
    <col min="6367" max="6368" width="14.7109375" style="1" customWidth="1"/>
    <col min="6369" max="6369" width="12.85546875" style="1" customWidth="1"/>
    <col min="6370" max="6370" width="3.28515625" style="1" customWidth="1"/>
    <col min="6371" max="6371" width="30.28515625" style="1" customWidth="1"/>
    <col min="6372" max="6372" width="5" style="1" customWidth="1"/>
    <col min="6373" max="6373" width="0" style="1" hidden="1" customWidth="1"/>
    <col min="6374" max="6374" width="14.28515625" style="1" customWidth="1"/>
    <col min="6375" max="6375" width="5.7109375" style="1" customWidth="1"/>
    <col min="6376" max="6376" width="0" style="1" hidden="1" customWidth="1"/>
    <col min="6377" max="6377" width="17.28515625" style="1" customWidth="1"/>
    <col min="6378" max="6378" width="12.7109375" style="1" customWidth="1"/>
    <col min="6379" max="6379" width="0" style="1" hidden="1" customWidth="1"/>
    <col min="6380" max="6380" width="5.28515625" style="1" customWidth="1"/>
    <col min="6381" max="6381" width="0" style="1" hidden="1" customWidth="1"/>
    <col min="6382" max="6382" width="17" style="1" customWidth="1"/>
    <col min="6383" max="6383" width="6.28515625" style="1" customWidth="1"/>
    <col min="6384" max="6384" width="0" style="1" hidden="1" customWidth="1"/>
    <col min="6385" max="6385" width="14.28515625" style="1" customWidth="1"/>
    <col min="6386" max="6386" width="7.5703125" style="1" customWidth="1"/>
    <col min="6387" max="6387" width="0" style="1" hidden="1" customWidth="1"/>
    <col min="6388" max="6389" width="14.28515625" style="1" customWidth="1"/>
    <col min="6390" max="6390" width="20.85546875" style="1" customWidth="1"/>
    <col min="6391" max="6391" width="14.42578125" style="1" customWidth="1"/>
    <col min="6392" max="6392" width="15" style="1" customWidth="1"/>
    <col min="6393" max="6393" width="2.7109375" style="1" customWidth="1"/>
    <col min="6394" max="6394" width="11.7109375" style="1" customWidth="1"/>
    <col min="6395" max="6395" width="11.5703125" style="1" customWidth="1"/>
    <col min="6396" max="6396" width="2.28515625" style="1" customWidth="1"/>
    <col min="6397" max="6397" width="41" style="1" customWidth="1"/>
    <col min="6398" max="6398" width="14.28515625" style="1" customWidth="1"/>
    <col min="6399" max="6400" width="11.5703125" style="1" customWidth="1"/>
    <col min="6401" max="6401" width="21.85546875" style="1" customWidth="1"/>
    <col min="6402" max="6593" width="11.42578125" style="1"/>
    <col min="6594" max="6594" width="21.85546875" style="1" customWidth="1"/>
    <col min="6595" max="6595" width="13.85546875" style="1" customWidth="1"/>
    <col min="6596" max="6596" width="38.7109375" style="1" customWidth="1"/>
    <col min="6597" max="6597" width="3" style="1" bestFit="1" customWidth="1"/>
    <col min="6598" max="6598" width="32.28515625" style="1" customWidth="1"/>
    <col min="6599" max="6599" width="46.28515625" style="1" customWidth="1"/>
    <col min="6600" max="6600" width="19" style="1" customWidth="1"/>
    <col min="6601" max="6601" width="0" style="1" hidden="1" customWidth="1"/>
    <col min="6602" max="6602" width="17.7109375" style="1" customWidth="1"/>
    <col min="6603" max="6603" width="0" style="1" hidden="1" customWidth="1"/>
    <col min="6604" max="6604" width="22.28515625" style="1" customWidth="1"/>
    <col min="6605" max="6605" width="5.28515625" style="1" customWidth="1"/>
    <col min="6606" max="6606" width="36.28515625" style="1" customWidth="1"/>
    <col min="6607" max="6607" width="5.7109375" style="1" customWidth="1"/>
    <col min="6608" max="6608" width="0" style="1" hidden="1" customWidth="1"/>
    <col min="6609" max="6609" width="20.7109375" style="1" customWidth="1"/>
    <col min="6610" max="6610" width="4.85546875" style="1" customWidth="1"/>
    <col min="6611" max="6611" width="0" style="1" hidden="1" customWidth="1"/>
    <col min="6612" max="6612" width="24.7109375" style="1" customWidth="1"/>
    <col min="6613" max="6613" width="12.28515625" style="1" customWidth="1"/>
    <col min="6614" max="6614" width="0" style="1" hidden="1" customWidth="1"/>
    <col min="6615" max="6615" width="3.42578125" style="1" customWidth="1"/>
    <col min="6616" max="6616" width="0" style="1" hidden="1" customWidth="1"/>
    <col min="6617" max="6617" width="17.7109375" style="1" customWidth="1"/>
    <col min="6618" max="6618" width="3.42578125" style="1" customWidth="1"/>
    <col min="6619" max="6619" width="0" style="1" hidden="1" customWidth="1"/>
    <col min="6620" max="6620" width="23.7109375" style="1" customWidth="1"/>
    <col min="6621" max="6621" width="10" style="1" customWidth="1"/>
    <col min="6622" max="6622" width="0" style="1" hidden="1" customWidth="1"/>
    <col min="6623" max="6624" width="14.7109375" style="1" customWidth="1"/>
    <col min="6625" max="6625" width="12.85546875" style="1" customWidth="1"/>
    <col min="6626" max="6626" width="3.28515625" style="1" customWidth="1"/>
    <col min="6627" max="6627" width="30.28515625" style="1" customWidth="1"/>
    <col min="6628" max="6628" width="5" style="1" customWidth="1"/>
    <col min="6629" max="6629" width="0" style="1" hidden="1" customWidth="1"/>
    <col min="6630" max="6630" width="14.28515625" style="1" customWidth="1"/>
    <col min="6631" max="6631" width="5.7109375" style="1" customWidth="1"/>
    <col min="6632" max="6632" width="0" style="1" hidden="1" customWidth="1"/>
    <col min="6633" max="6633" width="17.28515625" style="1" customWidth="1"/>
    <col min="6634" max="6634" width="12.7109375" style="1" customWidth="1"/>
    <col min="6635" max="6635" width="0" style="1" hidden="1" customWidth="1"/>
    <col min="6636" max="6636" width="5.28515625" style="1" customWidth="1"/>
    <col min="6637" max="6637" width="0" style="1" hidden="1" customWidth="1"/>
    <col min="6638" max="6638" width="17" style="1" customWidth="1"/>
    <col min="6639" max="6639" width="6.28515625" style="1" customWidth="1"/>
    <col min="6640" max="6640" width="0" style="1" hidden="1" customWidth="1"/>
    <col min="6641" max="6641" width="14.28515625" style="1" customWidth="1"/>
    <col min="6642" max="6642" width="7.5703125" style="1" customWidth="1"/>
    <col min="6643" max="6643" width="0" style="1" hidden="1" customWidth="1"/>
    <col min="6644" max="6645" width="14.28515625" style="1" customWidth="1"/>
    <col min="6646" max="6646" width="20.85546875" style="1" customWidth="1"/>
    <col min="6647" max="6647" width="14.42578125" style="1" customWidth="1"/>
    <col min="6648" max="6648" width="15" style="1" customWidth="1"/>
    <col min="6649" max="6649" width="2.7109375" style="1" customWidth="1"/>
    <col min="6650" max="6650" width="11.7109375" style="1" customWidth="1"/>
    <col min="6651" max="6651" width="11.5703125" style="1" customWidth="1"/>
    <col min="6652" max="6652" width="2.28515625" style="1" customWidth="1"/>
    <col min="6653" max="6653" width="41" style="1" customWidth="1"/>
    <col min="6654" max="6654" width="14.28515625" style="1" customWidth="1"/>
    <col min="6655" max="6656" width="11.5703125" style="1" customWidth="1"/>
    <col min="6657" max="6657" width="21.85546875" style="1" customWidth="1"/>
    <col min="6658" max="6849" width="11.42578125" style="1"/>
    <col min="6850" max="6850" width="21.85546875" style="1" customWidth="1"/>
    <col min="6851" max="6851" width="13.85546875" style="1" customWidth="1"/>
    <col min="6852" max="6852" width="38.7109375" style="1" customWidth="1"/>
    <col min="6853" max="6853" width="3" style="1" bestFit="1" customWidth="1"/>
    <col min="6854" max="6854" width="32.28515625" style="1" customWidth="1"/>
    <col min="6855" max="6855" width="46.28515625" style="1" customWidth="1"/>
    <col min="6856" max="6856" width="19" style="1" customWidth="1"/>
    <col min="6857" max="6857" width="0" style="1" hidden="1" customWidth="1"/>
    <col min="6858" max="6858" width="17.7109375" style="1" customWidth="1"/>
    <col min="6859" max="6859" width="0" style="1" hidden="1" customWidth="1"/>
    <col min="6860" max="6860" width="22.28515625" style="1" customWidth="1"/>
    <col min="6861" max="6861" width="5.28515625" style="1" customWidth="1"/>
    <col min="6862" max="6862" width="36.28515625" style="1" customWidth="1"/>
    <col min="6863" max="6863" width="5.7109375" style="1" customWidth="1"/>
    <col min="6864" max="6864" width="0" style="1" hidden="1" customWidth="1"/>
    <col min="6865" max="6865" width="20.7109375" style="1" customWidth="1"/>
    <col min="6866" max="6866" width="4.85546875" style="1" customWidth="1"/>
    <col min="6867" max="6867" width="0" style="1" hidden="1" customWidth="1"/>
    <col min="6868" max="6868" width="24.7109375" style="1" customWidth="1"/>
    <col min="6869" max="6869" width="12.28515625" style="1" customWidth="1"/>
    <col min="6870" max="6870" width="0" style="1" hidden="1" customWidth="1"/>
    <col min="6871" max="6871" width="3.42578125" style="1" customWidth="1"/>
    <col min="6872" max="6872" width="0" style="1" hidden="1" customWidth="1"/>
    <col min="6873" max="6873" width="17.7109375" style="1" customWidth="1"/>
    <col min="6874" max="6874" width="3.42578125" style="1" customWidth="1"/>
    <col min="6875" max="6875" width="0" style="1" hidden="1" customWidth="1"/>
    <col min="6876" max="6876" width="23.7109375" style="1" customWidth="1"/>
    <col min="6877" max="6877" width="10" style="1" customWidth="1"/>
    <col min="6878" max="6878" width="0" style="1" hidden="1" customWidth="1"/>
    <col min="6879" max="6880" width="14.7109375" style="1" customWidth="1"/>
    <col min="6881" max="6881" width="12.85546875" style="1" customWidth="1"/>
    <col min="6882" max="6882" width="3.28515625" style="1" customWidth="1"/>
    <col min="6883" max="6883" width="30.28515625" style="1" customWidth="1"/>
    <col min="6884" max="6884" width="5" style="1" customWidth="1"/>
    <col min="6885" max="6885" width="0" style="1" hidden="1" customWidth="1"/>
    <col min="6886" max="6886" width="14.28515625" style="1" customWidth="1"/>
    <col min="6887" max="6887" width="5.7109375" style="1" customWidth="1"/>
    <col min="6888" max="6888" width="0" style="1" hidden="1" customWidth="1"/>
    <col min="6889" max="6889" width="17.28515625" style="1" customWidth="1"/>
    <col min="6890" max="6890" width="12.7109375" style="1" customWidth="1"/>
    <col min="6891" max="6891" width="0" style="1" hidden="1" customWidth="1"/>
    <col min="6892" max="6892" width="5.28515625" style="1" customWidth="1"/>
    <col min="6893" max="6893" width="0" style="1" hidden="1" customWidth="1"/>
    <col min="6894" max="6894" width="17" style="1" customWidth="1"/>
    <col min="6895" max="6895" width="6.28515625" style="1" customWidth="1"/>
    <col min="6896" max="6896" width="0" style="1" hidden="1" customWidth="1"/>
    <col min="6897" max="6897" width="14.28515625" style="1" customWidth="1"/>
    <col min="6898" max="6898" width="7.5703125" style="1" customWidth="1"/>
    <col min="6899" max="6899" width="0" style="1" hidden="1" customWidth="1"/>
    <col min="6900" max="6901" width="14.28515625" style="1" customWidth="1"/>
    <col min="6902" max="6902" width="20.85546875" style="1" customWidth="1"/>
    <col min="6903" max="6903" width="14.42578125" style="1" customWidth="1"/>
    <col min="6904" max="6904" width="15" style="1" customWidth="1"/>
    <col min="6905" max="6905" width="2.7109375" style="1" customWidth="1"/>
    <col min="6906" max="6906" width="11.7109375" style="1" customWidth="1"/>
    <col min="6907" max="6907" width="11.5703125" style="1" customWidth="1"/>
    <col min="6908" max="6908" width="2.28515625" style="1" customWidth="1"/>
    <col min="6909" max="6909" width="41" style="1" customWidth="1"/>
    <col min="6910" max="6910" width="14.28515625" style="1" customWidth="1"/>
    <col min="6911" max="6912" width="11.5703125" style="1" customWidth="1"/>
    <col min="6913" max="6913" width="21.85546875" style="1" customWidth="1"/>
    <col min="6914" max="7105" width="11.42578125" style="1"/>
    <col min="7106" max="7106" width="21.85546875" style="1" customWidth="1"/>
    <col min="7107" max="7107" width="13.85546875" style="1" customWidth="1"/>
    <col min="7108" max="7108" width="38.7109375" style="1" customWidth="1"/>
    <col min="7109" max="7109" width="3" style="1" bestFit="1" customWidth="1"/>
    <col min="7110" max="7110" width="32.28515625" style="1" customWidth="1"/>
    <col min="7111" max="7111" width="46.28515625" style="1" customWidth="1"/>
    <col min="7112" max="7112" width="19" style="1" customWidth="1"/>
    <col min="7113" max="7113" width="0" style="1" hidden="1" customWidth="1"/>
    <col min="7114" max="7114" width="17.7109375" style="1" customWidth="1"/>
    <col min="7115" max="7115" width="0" style="1" hidden="1" customWidth="1"/>
    <col min="7116" max="7116" width="22.28515625" style="1" customWidth="1"/>
    <col min="7117" max="7117" width="5.28515625" style="1" customWidth="1"/>
    <col min="7118" max="7118" width="36.28515625" style="1" customWidth="1"/>
    <col min="7119" max="7119" width="5.7109375" style="1" customWidth="1"/>
    <col min="7120" max="7120" width="0" style="1" hidden="1" customWidth="1"/>
    <col min="7121" max="7121" width="20.7109375" style="1" customWidth="1"/>
    <col min="7122" max="7122" width="4.85546875" style="1" customWidth="1"/>
    <col min="7123" max="7123" width="0" style="1" hidden="1" customWidth="1"/>
    <col min="7124" max="7124" width="24.7109375" style="1" customWidth="1"/>
    <col min="7125" max="7125" width="12.28515625" style="1" customWidth="1"/>
    <col min="7126" max="7126" width="0" style="1" hidden="1" customWidth="1"/>
    <col min="7127" max="7127" width="3.42578125" style="1" customWidth="1"/>
    <col min="7128" max="7128" width="0" style="1" hidden="1" customWidth="1"/>
    <col min="7129" max="7129" width="17.7109375" style="1" customWidth="1"/>
    <col min="7130" max="7130" width="3.42578125" style="1" customWidth="1"/>
    <col min="7131" max="7131" width="0" style="1" hidden="1" customWidth="1"/>
    <col min="7132" max="7132" width="23.7109375" style="1" customWidth="1"/>
    <col min="7133" max="7133" width="10" style="1" customWidth="1"/>
    <col min="7134" max="7134" width="0" style="1" hidden="1" customWidth="1"/>
    <col min="7135" max="7136" width="14.7109375" style="1" customWidth="1"/>
    <col min="7137" max="7137" width="12.85546875" style="1" customWidth="1"/>
    <col min="7138" max="7138" width="3.28515625" style="1" customWidth="1"/>
    <col min="7139" max="7139" width="30.28515625" style="1" customWidth="1"/>
    <col min="7140" max="7140" width="5" style="1" customWidth="1"/>
    <col min="7141" max="7141" width="0" style="1" hidden="1" customWidth="1"/>
    <col min="7142" max="7142" width="14.28515625" style="1" customWidth="1"/>
    <col min="7143" max="7143" width="5.7109375" style="1" customWidth="1"/>
    <col min="7144" max="7144" width="0" style="1" hidden="1" customWidth="1"/>
    <col min="7145" max="7145" width="17.28515625" style="1" customWidth="1"/>
    <col min="7146" max="7146" width="12.7109375" style="1" customWidth="1"/>
    <col min="7147" max="7147" width="0" style="1" hidden="1" customWidth="1"/>
    <col min="7148" max="7148" width="5.28515625" style="1" customWidth="1"/>
    <col min="7149" max="7149" width="0" style="1" hidden="1" customWidth="1"/>
    <col min="7150" max="7150" width="17" style="1" customWidth="1"/>
    <col min="7151" max="7151" width="6.28515625" style="1" customWidth="1"/>
    <col min="7152" max="7152" width="0" style="1" hidden="1" customWidth="1"/>
    <col min="7153" max="7153" width="14.28515625" style="1" customWidth="1"/>
    <col min="7154" max="7154" width="7.5703125" style="1" customWidth="1"/>
    <col min="7155" max="7155" width="0" style="1" hidden="1" customWidth="1"/>
    <col min="7156" max="7157" width="14.28515625" style="1" customWidth="1"/>
    <col min="7158" max="7158" width="20.85546875" style="1" customWidth="1"/>
    <col min="7159" max="7159" width="14.42578125" style="1" customWidth="1"/>
    <col min="7160" max="7160" width="15" style="1" customWidth="1"/>
    <col min="7161" max="7161" width="2.7109375" style="1" customWidth="1"/>
    <col min="7162" max="7162" width="11.7109375" style="1" customWidth="1"/>
    <col min="7163" max="7163" width="11.5703125" style="1" customWidth="1"/>
    <col min="7164" max="7164" width="2.28515625" style="1" customWidth="1"/>
    <col min="7165" max="7165" width="41" style="1" customWidth="1"/>
    <col min="7166" max="7166" width="14.28515625" style="1" customWidth="1"/>
    <col min="7167" max="7168" width="11.5703125" style="1" customWidth="1"/>
    <col min="7169" max="7169" width="21.85546875" style="1" customWidth="1"/>
    <col min="7170" max="7361" width="11.42578125" style="1"/>
    <col min="7362" max="7362" width="21.85546875" style="1" customWidth="1"/>
    <col min="7363" max="7363" width="13.85546875" style="1" customWidth="1"/>
    <col min="7364" max="7364" width="38.7109375" style="1" customWidth="1"/>
    <col min="7365" max="7365" width="3" style="1" bestFit="1" customWidth="1"/>
    <col min="7366" max="7366" width="32.28515625" style="1" customWidth="1"/>
    <col min="7367" max="7367" width="46.28515625" style="1" customWidth="1"/>
    <col min="7368" max="7368" width="19" style="1" customWidth="1"/>
    <col min="7369" max="7369" width="0" style="1" hidden="1" customWidth="1"/>
    <col min="7370" max="7370" width="17.7109375" style="1" customWidth="1"/>
    <col min="7371" max="7371" width="0" style="1" hidden="1" customWidth="1"/>
    <col min="7372" max="7372" width="22.28515625" style="1" customWidth="1"/>
    <col min="7373" max="7373" width="5.28515625" style="1" customWidth="1"/>
    <col min="7374" max="7374" width="36.28515625" style="1" customWidth="1"/>
    <col min="7375" max="7375" width="5.7109375" style="1" customWidth="1"/>
    <col min="7376" max="7376" width="0" style="1" hidden="1" customWidth="1"/>
    <col min="7377" max="7377" width="20.7109375" style="1" customWidth="1"/>
    <col min="7378" max="7378" width="4.85546875" style="1" customWidth="1"/>
    <col min="7379" max="7379" width="0" style="1" hidden="1" customWidth="1"/>
    <col min="7380" max="7380" width="24.7109375" style="1" customWidth="1"/>
    <col min="7381" max="7381" width="12.28515625" style="1" customWidth="1"/>
    <col min="7382" max="7382" width="0" style="1" hidden="1" customWidth="1"/>
    <col min="7383" max="7383" width="3.42578125" style="1" customWidth="1"/>
    <col min="7384" max="7384" width="0" style="1" hidden="1" customWidth="1"/>
    <col min="7385" max="7385" width="17.7109375" style="1" customWidth="1"/>
    <col min="7386" max="7386" width="3.42578125" style="1" customWidth="1"/>
    <col min="7387" max="7387" width="0" style="1" hidden="1" customWidth="1"/>
    <col min="7388" max="7388" width="23.7109375" style="1" customWidth="1"/>
    <col min="7389" max="7389" width="10" style="1" customWidth="1"/>
    <col min="7390" max="7390" width="0" style="1" hidden="1" customWidth="1"/>
    <col min="7391" max="7392" width="14.7109375" style="1" customWidth="1"/>
    <col min="7393" max="7393" width="12.85546875" style="1" customWidth="1"/>
    <col min="7394" max="7394" width="3.28515625" style="1" customWidth="1"/>
    <col min="7395" max="7395" width="30.28515625" style="1" customWidth="1"/>
    <col min="7396" max="7396" width="5" style="1" customWidth="1"/>
    <col min="7397" max="7397" width="0" style="1" hidden="1" customWidth="1"/>
    <col min="7398" max="7398" width="14.28515625" style="1" customWidth="1"/>
    <col min="7399" max="7399" width="5.7109375" style="1" customWidth="1"/>
    <col min="7400" max="7400" width="0" style="1" hidden="1" customWidth="1"/>
    <col min="7401" max="7401" width="17.28515625" style="1" customWidth="1"/>
    <col min="7402" max="7402" width="12.7109375" style="1" customWidth="1"/>
    <col min="7403" max="7403" width="0" style="1" hidden="1" customWidth="1"/>
    <col min="7404" max="7404" width="5.28515625" style="1" customWidth="1"/>
    <col min="7405" max="7405" width="0" style="1" hidden="1" customWidth="1"/>
    <col min="7406" max="7406" width="17" style="1" customWidth="1"/>
    <col min="7407" max="7407" width="6.28515625" style="1" customWidth="1"/>
    <col min="7408" max="7408" width="0" style="1" hidden="1" customWidth="1"/>
    <col min="7409" max="7409" width="14.28515625" style="1" customWidth="1"/>
    <col min="7410" max="7410" width="7.5703125" style="1" customWidth="1"/>
    <col min="7411" max="7411" width="0" style="1" hidden="1" customWidth="1"/>
    <col min="7412" max="7413" width="14.28515625" style="1" customWidth="1"/>
    <col min="7414" max="7414" width="20.85546875" style="1" customWidth="1"/>
    <col min="7415" max="7415" width="14.42578125" style="1" customWidth="1"/>
    <col min="7416" max="7416" width="15" style="1" customWidth="1"/>
    <col min="7417" max="7417" width="2.7109375" style="1" customWidth="1"/>
    <col min="7418" max="7418" width="11.7109375" style="1" customWidth="1"/>
    <col min="7419" max="7419" width="11.5703125" style="1" customWidth="1"/>
    <col min="7420" max="7420" width="2.28515625" style="1" customWidth="1"/>
    <col min="7421" max="7421" width="41" style="1" customWidth="1"/>
    <col min="7422" max="7422" width="14.28515625" style="1" customWidth="1"/>
    <col min="7423" max="7424" width="11.5703125" style="1" customWidth="1"/>
    <col min="7425" max="7425" width="21.85546875" style="1" customWidth="1"/>
    <col min="7426" max="7617" width="11.42578125" style="1"/>
    <col min="7618" max="7618" width="21.85546875" style="1" customWidth="1"/>
    <col min="7619" max="7619" width="13.85546875" style="1" customWidth="1"/>
    <col min="7620" max="7620" width="38.7109375" style="1" customWidth="1"/>
    <col min="7621" max="7621" width="3" style="1" bestFit="1" customWidth="1"/>
    <col min="7622" max="7622" width="32.28515625" style="1" customWidth="1"/>
    <col min="7623" max="7623" width="46.28515625" style="1" customWidth="1"/>
    <col min="7624" max="7624" width="19" style="1" customWidth="1"/>
    <col min="7625" max="7625" width="0" style="1" hidden="1" customWidth="1"/>
    <col min="7626" max="7626" width="17.7109375" style="1" customWidth="1"/>
    <col min="7627" max="7627" width="0" style="1" hidden="1" customWidth="1"/>
    <col min="7628" max="7628" width="22.28515625" style="1" customWidth="1"/>
    <col min="7629" max="7629" width="5.28515625" style="1" customWidth="1"/>
    <col min="7630" max="7630" width="36.28515625" style="1" customWidth="1"/>
    <col min="7631" max="7631" width="5.7109375" style="1" customWidth="1"/>
    <col min="7632" max="7632" width="0" style="1" hidden="1" customWidth="1"/>
    <col min="7633" max="7633" width="20.7109375" style="1" customWidth="1"/>
    <col min="7634" max="7634" width="4.85546875" style="1" customWidth="1"/>
    <col min="7635" max="7635" width="0" style="1" hidden="1" customWidth="1"/>
    <col min="7636" max="7636" width="24.7109375" style="1" customWidth="1"/>
    <col min="7637" max="7637" width="12.28515625" style="1" customWidth="1"/>
    <col min="7638" max="7638" width="0" style="1" hidden="1" customWidth="1"/>
    <col min="7639" max="7639" width="3.42578125" style="1" customWidth="1"/>
    <col min="7640" max="7640" width="0" style="1" hidden="1" customWidth="1"/>
    <col min="7641" max="7641" width="17.7109375" style="1" customWidth="1"/>
    <col min="7642" max="7642" width="3.42578125" style="1" customWidth="1"/>
    <col min="7643" max="7643" width="0" style="1" hidden="1" customWidth="1"/>
    <col min="7644" max="7644" width="23.7109375" style="1" customWidth="1"/>
    <col min="7645" max="7645" width="10" style="1" customWidth="1"/>
    <col min="7646" max="7646" width="0" style="1" hidden="1" customWidth="1"/>
    <col min="7647" max="7648" width="14.7109375" style="1" customWidth="1"/>
    <col min="7649" max="7649" width="12.85546875" style="1" customWidth="1"/>
    <col min="7650" max="7650" width="3.28515625" style="1" customWidth="1"/>
    <col min="7651" max="7651" width="30.28515625" style="1" customWidth="1"/>
    <col min="7652" max="7652" width="5" style="1" customWidth="1"/>
    <col min="7653" max="7653" width="0" style="1" hidden="1" customWidth="1"/>
    <col min="7654" max="7654" width="14.28515625" style="1" customWidth="1"/>
    <col min="7655" max="7655" width="5.7109375" style="1" customWidth="1"/>
    <col min="7656" max="7656" width="0" style="1" hidden="1" customWidth="1"/>
    <col min="7657" max="7657" width="17.28515625" style="1" customWidth="1"/>
    <col min="7658" max="7658" width="12.7109375" style="1" customWidth="1"/>
    <col min="7659" max="7659" width="0" style="1" hidden="1" customWidth="1"/>
    <col min="7660" max="7660" width="5.28515625" style="1" customWidth="1"/>
    <col min="7661" max="7661" width="0" style="1" hidden="1" customWidth="1"/>
    <col min="7662" max="7662" width="17" style="1" customWidth="1"/>
    <col min="7663" max="7663" width="6.28515625" style="1" customWidth="1"/>
    <col min="7664" max="7664" width="0" style="1" hidden="1" customWidth="1"/>
    <col min="7665" max="7665" width="14.28515625" style="1" customWidth="1"/>
    <col min="7666" max="7666" width="7.5703125" style="1" customWidth="1"/>
    <col min="7667" max="7667" width="0" style="1" hidden="1" customWidth="1"/>
    <col min="7668" max="7669" width="14.28515625" style="1" customWidth="1"/>
    <col min="7670" max="7670" width="20.85546875" style="1" customWidth="1"/>
    <col min="7671" max="7671" width="14.42578125" style="1" customWidth="1"/>
    <col min="7672" max="7672" width="15" style="1" customWidth="1"/>
    <col min="7673" max="7673" width="2.7109375" style="1" customWidth="1"/>
    <col min="7674" max="7674" width="11.7109375" style="1" customWidth="1"/>
    <col min="7675" max="7675" width="11.5703125" style="1" customWidth="1"/>
    <col min="7676" max="7676" width="2.28515625" style="1" customWidth="1"/>
    <col min="7677" max="7677" width="41" style="1" customWidth="1"/>
    <col min="7678" max="7678" width="14.28515625" style="1" customWidth="1"/>
    <col min="7679" max="7680" width="11.5703125" style="1" customWidth="1"/>
    <col min="7681" max="7681" width="21.85546875" style="1" customWidth="1"/>
    <col min="7682" max="7873" width="11.42578125" style="1"/>
    <col min="7874" max="7874" width="21.85546875" style="1" customWidth="1"/>
    <col min="7875" max="7875" width="13.85546875" style="1" customWidth="1"/>
    <col min="7876" max="7876" width="38.7109375" style="1" customWidth="1"/>
    <col min="7877" max="7877" width="3" style="1" bestFit="1" customWidth="1"/>
    <col min="7878" max="7878" width="32.28515625" style="1" customWidth="1"/>
    <col min="7879" max="7879" width="46.28515625" style="1" customWidth="1"/>
    <col min="7880" max="7880" width="19" style="1" customWidth="1"/>
    <col min="7881" max="7881" width="0" style="1" hidden="1" customWidth="1"/>
    <col min="7882" max="7882" width="17.7109375" style="1" customWidth="1"/>
    <col min="7883" max="7883" width="0" style="1" hidden="1" customWidth="1"/>
    <col min="7884" max="7884" width="22.28515625" style="1" customWidth="1"/>
    <col min="7885" max="7885" width="5.28515625" style="1" customWidth="1"/>
    <col min="7886" max="7886" width="36.28515625" style="1" customWidth="1"/>
    <col min="7887" max="7887" width="5.7109375" style="1" customWidth="1"/>
    <col min="7888" max="7888" width="0" style="1" hidden="1" customWidth="1"/>
    <col min="7889" max="7889" width="20.7109375" style="1" customWidth="1"/>
    <col min="7890" max="7890" width="4.85546875" style="1" customWidth="1"/>
    <col min="7891" max="7891" width="0" style="1" hidden="1" customWidth="1"/>
    <col min="7892" max="7892" width="24.7109375" style="1" customWidth="1"/>
    <col min="7893" max="7893" width="12.28515625" style="1" customWidth="1"/>
    <col min="7894" max="7894" width="0" style="1" hidden="1" customWidth="1"/>
    <col min="7895" max="7895" width="3.42578125" style="1" customWidth="1"/>
    <col min="7896" max="7896" width="0" style="1" hidden="1" customWidth="1"/>
    <col min="7897" max="7897" width="17.7109375" style="1" customWidth="1"/>
    <col min="7898" max="7898" width="3.42578125" style="1" customWidth="1"/>
    <col min="7899" max="7899" width="0" style="1" hidden="1" customWidth="1"/>
    <col min="7900" max="7900" width="23.7109375" style="1" customWidth="1"/>
    <col min="7901" max="7901" width="10" style="1" customWidth="1"/>
    <col min="7902" max="7902" width="0" style="1" hidden="1" customWidth="1"/>
    <col min="7903" max="7904" width="14.7109375" style="1" customWidth="1"/>
    <col min="7905" max="7905" width="12.85546875" style="1" customWidth="1"/>
    <col min="7906" max="7906" width="3.28515625" style="1" customWidth="1"/>
    <col min="7907" max="7907" width="30.28515625" style="1" customWidth="1"/>
    <col min="7908" max="7908" width="5" style="1" customWidth="1"/>
    <col min="7909" max="7909" width="0" style="1" hidden="1" customWidth="1"/>
    <col min="7910" max="7910" width="14.28515625" style="1" customWidth="1"/>
    <col min="7911" max="7911" width="5.7109375" style="1" customWidth="1"/>
    <col min="7912" max="7912" width="0" style="1" hidden="1" customWidth="1"/>
    <col min="7913" max="7913" width="17.28515625" style="1" customWidth="1"/>
    <col min="7914" max="7914" width="12.7109375" style="1" customWidth="1"/>
    <col min="7915" max="7915" width="0" style="1" hidden="1" customWidth="1"/>
    <col min="7916" max="7916" width="5.28515625" style="1" customWidth="1"/>
    <col min="7917" max="7917" width="0" style="1" hidden="1" customWidth="1"/>
    <col min="7918" max="7918" width="17" style="1" customWidth="1"/>
    <col min="7919" max="7919" width="6.28515625" style="1" customWidth="1"/>
    <col min="7920" max="7920" width="0" style="1" hidden="1" customWidth="1"/>
    <col min="7921" max="7921" width="14.28515625" style="1" customWidth="1"/>
    <col min="7922" max="7922" width="7.5703125" style="1" customWidth="1"/>
    <col min="7923" max="7923" width="0" style="1" hidden="1" customWidth="1"/>
    <col min="7924" max="7925" width="14.28515625" style="1" customWidth="1"/>
    <col min="7926" max="7926" width="20.85546875" style="1" customWidth="1"/>
    <col min="7927" max="7927" width="14.42578125" style="1" customWidth="1"/>
    <col min="7928" max="7928" width="15" style="1" customWidth="1"/>
    <col min="7929" max="7929" width="2.7109375" style="1" customWidth="1"/>
    <col min="7930" max="7930" width="11.7109375" style="1" customWidth="1"/>
    <col min="7931" max="7931" width="11.5703125" style="1" customWidth="1"/>
    <col min="7932" max="7932" width="2.28515625" style="1" customWidth="1"/>
    <col min="7933" max="7933" width="41" style="1" customWidth="1"/>
    <col min="7934" max="7934" width="14.28515625" style="1" customWidth="1"/>
    <col min="7935" max="7936" width="11.5703125" style="1" customWidth="1"/>
    <col min="7937" max="7937" width="21.85546875" style="1" customWidth="1"/>
    <col min="7938" max="8129" width="11.42578125" style="1"/>
    <col min="8130" max="8130" width="21.85546875" style="1" customWidth="1"/>
    <col min="8131" max="8131" width="13.85546875" style="1" customWidth="1"/>
    <col min="8132" max="8132" width="38.7109375" style="1" customWidth="1"/>
    <col min="8133" max="8133" width="3" style="1" bestFit="1" customWidth="1"/>
    <col min="8134" max="8134" width="32.28515625" style="1" customWidth="1"/>
    <col min="8135" max="8135" width="46.28515625" style="1" customWidth="1"/>
    <col min="8136" max="8136" width="19" style="1" customWidth="1"/>
    <col min="8137" max="8137" width="0" style="1" hidden="1" customWidth="1"/>
    <col min="8138" max="8138" width="17.7109375" style="1" customWidth="1"/>
    <col min="8139" max="8139" width="0" style="1" hidden="1" customWidth="1"/>
    <col min="8140" max="8140" width="22.28515625" style="1" customWidth="1"/>
    <col min="8141" max="8141" width="5.28515625" style="1" customWidth="1"/>
    <col min="8142" max="8142" width="36.28515625" style="1" customWidth="1"/>
    <col min="8143" max="8143" width="5.7109375" style="1" customWidth="1"/>
    <col min="8144" max="8144" width="0" style="1" hidden="1" customWidth="1"/>
    <col min="8145" max="8145" width="20.7109375" style="1" customWidth="1"/>
    <col min="8146" max="8146" width="4.85546875" style="1" customWidth="1"/>
    <col min="8147" max="8147" width="0" style="1" hidden="1" customWidth="1"/>
    <col min="8148" max="8148" width="24.7109375" style="1" customWidth="1"/>
    <col min="8149" max="8149" width="12.28515625" style="1" customWidth="1"/>
    <col min="8150" max="8150" width="0" style="1" hidden="1" customWidth="1"/>
    <col min="8151" max="8151" width="3.42578125" style="1" customWidth="1"/>
    <col min="8152" max="8152" width="0" style="1" hidden="1" customWidth="1"/>
    <col min="8153" max="8153" width="17.7109375" style="1" customWidth="1"/>
    <col min="8154" max="8154" width="3.42578125" style="1" customWidth="1"/>
    <col min="8155" max="8155" width="0" style="1" hidden="1" customWidth="1"/>
    <col min="8156" max="8156" width="23.7109375" style="1" customWidth="1"/>
    <col min="8157" max="8157" width="10" style="1" customWidth="1"/>
    <col min="8158" max="8158" width="0" style="1" hidden="1" customWidth="1"/>
    <col min="8159" max="8160" width="14.7109375" style="1" customWidth="1"/>
    <col min="8161" max="8161" width="12.85546875" style="1" customWidth="1"/>
    <col min="8162" max="8162" width="3.28515625" style="1" customWidth="1"/>
    <col min="8163" max="8163" width="30.28515625" style="1" customWidth="1"/>
    <col min="8164" max="8164" width="5" style="1" customWidth="1"/>
    <col min="8165" max="8165" width="0" style="1" hidden="1" customWidth="1"/>
    <col min="8166" max="8166" width="14.28515625" style="1" customWidth="1"/>
    <col min="8167" max="8167" width="5.7109375" style="1" customWidth="1"/>
    <col min="8168" max="8168" width="0" style="1" hidden="1" customWidth="1"/>
    <col min="8169" max="8169" width="17.28515625" style="1" customWidth="1"/>
    <col min="8170" max="8170" width="12.7109375" style="1" customWidth="1"/>
    <col min="8171" max="8171" width="0" style="1" hidden="1" customWidth="1"/>
    <col min="8172" max="8172" width="5.28515625" style="1" customWidth="1"/>
    <col min="8173" max="8173" width="0" style="1" hidden="1" customWidth="1"/>
    <col min="8174" max="8174" width="17" style="1" customWidth="1"/>
    <col min="8175" max="8175" width="6.28515625" style="1" customWidth="1"/>
    <col min="8176" max="8176" width="0" style="1" hidden="1" customWidth="1"/>
    <col min="8177" max="8177" width="14.28515625" style="1" customWidth="1"/>
    <col min="8178" max="8178" width="7.5703125" style="1" customWidth="1"/>
    <col min="8179" max="8179" width="0" style="1" hidden="1" customWidth="1"/>
    <col min="8180" max="8181" width="14.28515625" style="1" customWidth="1"/>
    <col min="8182" max="8182" width="20.85546875" style="1" customWidth="1"/>
    <col min="8183" max="8183" width="14.42578125" style="1" customWidth="1"/>
    <col min="8184" max="8184" width="15" style="1" customWidth="1"/>
    <col min="8185" max="8185" width="2.7109375" style="1" customWidth="1"/>
    <col min="8186" max="8186" width="11.7109375" style="1" customWidth="1"/>
    <col min="8187" max="8187" width="11.5703125" style="1" customWidth="1"/>
    <col min="8188" max="8188" width="2.28515625" style="1" customWidth="1"/>
    <col min="8189" max="8189" width="41" style="1" customWidth="1"/>
    <col min="8190" max="8190" width="14.28515625" style="1" customWidth="1"/>
    <col min="8191" max="8192" width="11.5703125" style="1" customWidth="1"/>
    <col min="8193" max="8193" width="21.85546875" style="1" customWidth="1"/>
    <col min="8194" max="8385" width="11.42578125" style="1"/>
    <col min="8386" max="8386" width="21.85546875" style="1" customWidth="1"/>
    <col min="8387" max="8387" width="13.85546875" style="1" customWidth="1"/>
    <col min="8388" max="8388" width="38.7109375" style="1" customWidth="1"/>
    <col min="8389" max="8389" width="3" style="1" bestFit="1" customWidth="1"/>
    <col min="8390" max="8390" width="32.28515625" style="1" customWidth="1"/>
    <col min="8391" max="8391" width="46.28515625" style="1" customWidth="1"/>
    <col min="8392" max="8392" width="19" style="1" customWidth="1"/>
    <col min="8393" max="8393" width="0" style="1" hidden="1" customWidth="1"/>
    <col min="8394" max="8394" width="17.7109375" style="1" customWidth="1"/>
    <col min="8395" max="8395" width="0" style="1" hidden="1" customWidth="1"/>
    <col min="8396" max="8396" width="22.28515625" style="1" customWidth="1"/>
    <col min="8397" max="8397" width="5.28515625" style="1" customWidth="1"/>
    <col min="8398" max="8398" width="36.28515625" style="1" customWidth="1"/>
    <col min="8399" max="8399" width="5.7109375" style="1" customWidth="1"/>
    <col min="8400" max="8400" width="0" style="1" hidden="1" customWidth="1"/>
    <col min="8401" max="8401" width="20.7109375" style="1" customWidth="1"/>
    <col min="8402" max="8402" width="4.85546875" style="1" customWidth="1"/>
    <col min="8403" max="8403" width="0" style="1" hidden="1" customWidth="1"/>
    <col min="8404" max="8404" width="24.7109375" style="1" customWidth="1"/>
    <col min="8405" max="8405" width="12.28515625" style="1" customWidth="1"/>
    <col min="8406" max="8406" width="0" style="1" hidden="1" customWidth="1"/>
    <col min="8407" max="8407" width="3.42578125" style="1" customWidth="1"/>
    <col min="8408" max="8408" width="0" style="1" hidden="1" customWidth="1"/>
    <col min="8409" max="8409" width="17.7109375" style="1" customWidth="1"/>
    <col min="8410" max="8410" width="3.42578125" style="1" customWidth="1"/>
    <col min="8411" max="8411" width="0" style="1" hidden="1" customWidth="1"/>
    <col min="8412" max="8412" width="23.7109375" style="1" customWidth="1"/>
    <col min="8413" max="8413" width="10" style="1" customWidth="1"/>
    <col min="8414" max="8414" width="0" style="1" hidden="1" customWidth="1"/>
    <col min="8415" max="8416" width="14.7109375" style="1" customWidth="1"/>
    <col min="8417" max="8417" width="12.85546875" style="1" customWidth="1"/>
    <col min="8418" max="8418" width="3.28515625" style="1" customWidth="1"/>
    <col min="8419" max="8419" width="30.28515625" style="1" customWidth="1"/>
    <col min="8420" max="8420" width="5" style="1" customWidth="1"/>
    <col min="8421" max="8421" width="0" style="1" hidden="1" customWidth="1"/>
    <col min="8422" max="8422" width="14.28515625" style="1" customWidth="1"/>
    <col min="8423" max="8423" width="5.7109375" style="1" customWidth="1"/>
    <col min="8424" max="8424" width="0" style="1" hidden="1" customWidth="1"/>
    <col min="8425" max="8425" width="17.28515625" style="1" customWidth="1"/>
    <col min="8426" max="8426" width="12.7109375" style="1" customWidth="1"/>
    <col min="8427" max="8427" width="0" style="1" hidden="1" customWidth="1"/>
    <col min="8428" max="8428" width="5.28515625" style="1" customWidth="1"/>
    <col min="8429" max="8429" width="0" style="1" hidden="1" customWidth="1"/>
    <col min="8430" max="8430" width="17" style="1" customWidth="1"/>
    <col min="8431" max="8431" width="6.28515625" style="1" customWidth="1"/>
    <col min="8432" max="8432" width="0" style="1" hidden="1" customWidth="1"/>
    <col min="8433" max="8433" width="14.28515625" style="1" customWidth="1"/>
    <col min="8434" max="8434" width="7.5703125" style="1" customWidth="1"/>
    <col min="8435" max="8435" width="0" style="1" hidden="1" customWidth="1"/>
    <col min="8436" max="8437" width="14.28515625" style="1" customWidth="1"/>
    <col min="8438" max="8438" width="20.85546875" style="1" customWidth="1"/>
    <col min="8439" max="8439" width="14.42578125" style="1" customWidth="1"/>
    <col min="8440" max="8440" width="15" style="1" customWidth="1"/>
    <col min="8441" max="8441" width="2.7109375" style="1" customWidth="1"/>
    <col min="8442" max="8442" width="11.7109375" style="1" customWidth="1"/>
    <col min="8443" max="8443" width="11.5703125" style="1" customWidth="1"/>
    <col min="8444" max="8444" width="2.28515625" style="1" customWidth="1"/>
    <col min="8445" max="8445" width="41" style="1" customWidth="1"/>
    <col min="8446" max="8446" width="14.28515625" style="1" customWidth="1"/>
    <col min="8447" max="8448" width="11.5703125" style="1" customWidth="1"/>
    <col min="8449" max="8449" width="21.85546875" style="1" customWidth="1"/>
    <col min="8450" max="8641" width="11.42578125" style="1"/>
    <col min="8642" max="8642" width="21.85546875" style="1" customWidth="1"/>
    <col min="8643" max="8643" width="13.85546875" style="1" customWidth="1"/>
    <col min="8644" max="8644" width="38.7109375" style="1" customWidth="1"/>
    <col min="8645" max="8645" width="3" style="1" bestFit="1" customWidth="1"/>
    <col min="8646" max="8646" width="32.28515625" style="1" customWidth="1"/>
    <col min="8647" max="8647" width="46.28515625" style="1" customWidth="1"/>
    <col min="8648" max="8648" width="19" style="1" customWidth="1"/>
    <col min="8649" max="8649" width="0" style="1" hidden="1" customWidth="1"/>
    <col min="8650" max="8650" width="17.7109375" style="1" customWidth="1"/>
    <col min="8651" max="8651" width="0" style="1" hidden="1" customWidth="1"/>
    <col min="8652" max="8652" width="22.28515625" style="1" customWidth="1"/>
    <col min="8653" max="8653" width="5.28515625" style="1" customWidth="1"/>
    <col min="8654" max="8654" width="36.28515625" style="1" customWidth="1"/>
    <col min="8655" max="8655" width="5.7109375" style="1" customWidth="1"/>
    <col min="8656" max="8656" width="0" style="1" hidden="1" customWidth="1"/>
    <col min="8657" max="8657" width="20.7109375" style="1" customWidth="1"/>
    <col min="8658" max="8658" width="4.85546875" style="1" customWidth="1"/>
    <col min="8659" max="8659" width="0" style="1" hidden="1" customWidth="1"/>
    <col min="8660" max="8660" width="24.7109375" style="1" customWidth="1"/>
    <col min="8661" max="8661" width="12.28515625" style="1" customWidth="1"/>
    <col min="8662" max="8662" width="0" style="1" hidden="1" customWidth="1"/>
    <col min="8663" max="8663" width="3.42578125" style="1" customWidth="1"/>
    <col min="8664" max="8664" width="0" style="1" hidden="1" customWidth="1"/>
    <col min="8665" max="8665" width="17.7109375" style="1" customWidth="1"/>
    <col min="8666" max="8666" width="3.42578125" style="1" customWidth="1"/>
    <col min="8667" max="8667" width="0" style="1" hidden="1" customWidth="1"/>
    <col min="8668" max="8668" width="23.7109375" style="1" customWidth="1"/>
    <col min="8669" max="8669" width="10" style="1" customWidth="1"/>
    <col min="8670" max="8670" width="0" style="1" hidden="1" customWidth="1"/>
    <col min="8671" max="8672" width="14.7109375" style="1" customWidth="1"/>
    <col min="8673" max="8673" width="12.85546875" style="1" customWidth="1"/>
    <col min="8674" max="8674" width="3.28515625" style="1" customWidth="1"/>
    <col min="8675" max="8675" width="30.28515625" style="1" customWidth="1"/>
    <col min="8676" max="8676" width="5" style="1" customWidth="1"/>
    <col min="8677" max="8677" width="0" style="1" hidden="1" customWidth="1"/>
    <col min="8678" max="8678" width="14.28515625" style="1" customWidth="1"/>
    <col min="8679" max="8679" width="5.7109375" style="1" customWidth="1"/>
    <col min="8680" max="8680" width="0" style="1" hidden="1" customWidth="1"/>
    <col min="8681" max="8681" width="17.28515625" style="1" customWidth="1"/>
    <col min="8682" max="8682" width="12.7109375" style="1" customWidth="1"/>
    <col min="8683" max="8683" width="0" style="1" hidden="1" customWidth="1"/>
    <col min="8684" max="8684" width="5.28515625" style="1" customWidth="1"/>
    <col min="8685" max="8685" width="0" style="1" hidden="1" customWidth="1"/>
    <col min="8686" max="8686" width="17" style="1" customWidth="1"/>
    <col min="8687" max="8687" width="6.28515625" style="1" customWidth="1"/>
    <col min="8688" max="8688" width="0" style="1" hidden="1" customWidth="1"/>
    <col min="8689" max="8689" width="14.28515625" style="1" customWidth="1"/>
    <col min="8690" max="8690" width="7.5703125" style="1" customWidth="1"/>
    <col min="8691" max="8691" width="0" style="1" hidden="1" customWidth="1"/>
    <col min="8692" max="8693" width="14.28515625" style="1" customWidth="1"/>
    <col min="8694" max="8694" width="20.85546875" style="1" customWidth="1"/>
    <col min="8695" max="8695" width="14.42578125" style="1" customWidth="1"/>
    <col min="8696" max="8696" width="15" style="1" customWidth="1"/>
    <col min="8697" max="8697" width="2.7109375" style="1" customWidth="1"/>
    <col min="8698" max="8698" width="11.7109375" style="1" customWidth="1"/>
    <col min="8699" max="8699" width="11.5703125" style="1" customWidth="1"/>
    <col min="8700" max="8700" width="2.28515625" style="1" customWidth="1"/>
    <col min="8701" max="8701" width="41" style="1" customWidth="1"/>
    <col min="8702" max="8702" width="14.28515625" style="1" customWidth="1"/>
    <col min="8703" max="8704" width="11.5703125" style="1" customWidth="1"/>
    <col min="8705" max="8705" width="21.85546875" style="1" customWidth="1"/>
    <col min="8706" max="8897" width="11.42578125" style="1"/>
    <col min="8898" max="8898" width="21.85546875" style="1" customWidth="1"/>
    <col min="8899" max="8899" width="13.85546875" style="1" customWidth="1"/>
    <col min="8900" max="8900" width="38.7109375" style="1" customWidth="1"/>
    <col min="8901" max="8901" width="3" style="1" bestFit="1" customWidth="1"/>
    <col min="8902" max="8902" width="32.28515625" style="1" customWidth="1"/>
    <col min="8903" max="8903" width="46.28515625" style="1" customWidth="1"/>
    <col min="8904" max="8904" width="19" style="1" customWidth="1"/>
    <col min="8905" max="8905" width="0" style="1" hidden="1" customWidth="1"/>
    <col min="8906" max="8906" width="17.7109375" style="1" customWidth="1"/>
    <col min="8907" max="8907" width="0" style="1" hidden="1" customWidth="1"/>
    <col min="8908" max="8908" width="22.28515625" style="1" customWidth="1"/>
    <col min="8909" max="8909" width="5.28515625" style="1" customWidth="1"/>
    <col min="8910" max="8910" width="36.28515625" style="1" customWidth="1"/>
    <col min="8911" max="8911" width="5.7109375" style="1" customWidth="1"/>
    <col min="8912" max="8912" width="0" style="1" hidden="1" customWidth="1"/>
    <col min="8913" max="8913" width="20.7109375" style="1" customWidth="1"/>
    <col min="8914" max="8914" width="4.85546875" style="1" customWidth="1"/>
    <col min="8915" max="8915" width="0" style="1" hidden="1" customWidth="1"/>
    <col min="8916" max="8916" width="24.7109375" style="1" customWidth="1"/>
    <col min="8917" max="8917" width="12.28515625" style="1" customWidth="1"/>
    <col min="8918" max="8918" width="0" style="1" hidden="1" customWidth="1"/>
    <col min="8919" max="8919" width="3.42578125" style="1" customWidth="1"/>
    <col min="8920" max="8920" width="0" style="1" hidden="1" customWidth="1"/>
    <col min="8921" max="8921" width="17.7109375" style="1" customWidth="1"/>
    <col min="8922" max="8922" width="3.42578125" style="1" customWidth="1"/>
    <col min="8923" max="8923" width="0" style="1" hidden="1" customWidth="1"/>
    <col min="8924" max="8924" width="23.7109375" style="1" customWidth="1"/>
    <col min="8925" max="8925" width="10" style="1" customWidth="1"/>
    <col min="8926" max="8926" width="0" style="1" hidden="1" customWidth="1"/>
    <col min="8927" max="8928" width="14.7109375" style="1" customWidth="1"/>
    <col min="8929" max="8929" width="12.85546875" style="1" customWidth="1"/>
    <col min="8930" max="8930" width="3.28515625" style="1" customWidth="1"/>
    <col min="8931" max="8931" width="30.28515625" style="1" customWidth="1"/>
    <col min="8932" max="8932" width="5" style="1" customWidth="1"/>
    <col min="8933" max="8933" width="0" style="1" hidden="1" customWidth="1"/>
    <col min="8934" max="8934" width="14.28515625" style="1" customWidth="1"/>
    <col min="8935" max="8935" width="5.7109375" style="1" customWidth="1"/>
    <col min="8936" max="8936" width="0" style="1" hidden="1" customWidth="1"/>
    <col min="8937" max="8937" width="17.28515625" style="1" customWidth="1"/>
    <col min="8938" max="8938" width="12.7109375" style="1" customWidth="1"/>
    <col min="8939" max="8939" width="0" style="1" hidden="1" customWidth="1"/>
    <col min="8940" max="8940" width="5.28515625" style="1" customWidth="1"/>
    <col min="8941" max="8941" width="0" style="1" hidden="1" customWidth="1"/>
    <col min="8942" max="8942" width="17" style="1" customWidth="1"/>
    <col min="8943" max="8943" width="6.28515625" style="1" customWidth="1"/>
    <col min="8944" max="8944" width="0" style="1" hidden="1" customWidth="1"/>
    <col min="8945" max="8945" width="14.28515625" style="1" customWidth="1"/>
    <col min="8946" max="8946" width="7.5703125" style="1" customWidth="1"/>
    <col min="8947" max="8947" width="0" style="1" hidden="1" customWidth="1"/>
    <col min="8948" max="8949" width="14.28515625" style="1" customWidth="1"/>
    <col min="8950" max="8950" width="20.85546875" style="1" customWidth="1"/>
    <col min="8951" max="8951" width="14.42578125" style="1" customWidth="1"/>
    <col min="8952" max="8952" width="15" style="1" customWidth="1"/>
    <col min="8953" max="8953" width="2.7109375" style="1" customWidth="1"/>
    <col min="8954" max="8954" width="11.7109375" style="1" customWidth="1"/>
    <col min="8955" max="8955" width="11.5703125" style="1" customWidth="1"/>
    <col min="8956" max="8956" width="2.28515625" style="1" customWidth="1"/>
    <col min="8957" max="8957" width="41" style="1" customWidth="1"/>
    <col min="8958" max="8958" width="14.28515625" style="1" customWidth="1"/>
    <col min="8959" max="8960" width="11.5703125" style="1" customWidth="1"/>
    <col min="8961" max="8961" width="21.85546875" style="1" customWidth="1"/>
    <col min="8962" max="9153" width="11.42578125" style="1"/>
    <col min="9154" max="9154" width="21.85546875" style="1" customWidth="1"/>
    <col min="9155" max="9155" width="13.85546875" style="1" customWidth="1"/>
    <col min="9156" max="9156" width="38.7109375" style="1" customWidth="1"/>
    <col min="9157" max="9157" width="3" style="1" bestFit="1" customWidth="1"/>
    <col min="9158" max="9158" width="32.28515625" style="1" customWidth="1"/>
    <col min="9159" max="9159" width="46.28515625" style="1" customWidth="1"/>
    <col min="9160" max="9160" width="19" style="1" customWidth="1"/>
    <col min="9161" max="9161" width="0" style="1" hidden="1" customWidth="1"/>
    <col min="9162" max="9162" width="17.7109375" style="1" customWidth="1"/>
    <col min="9163" max="9163" width="0" style="1" hidden="1" customWidth="1"/>
    <col min="9164" max="9164" width="22.28515625" style="1" customWidth="1"/>
    <col min="9165" max="9165" width="5.28515625" style="1" customWidth="1"/>
    <col min="9166" max="9166" width="36.28515625" style="1" customWidth="1"/>
    <col min="9167" max="9167" width="5.7109375" style="1" customWidth="1"/>
    <col min="9168" max="9168" width="0" style="1" hidden="1" customWidth="1"/>
    <col min="9169" max="9169" width="20.7109375" style="1" customWidth="1"/>
    <col min="9170" max="9170" width="4.85546875" style="1" customWidth="1"/>
    <col min="9171" max="9171" width="0" style="1" hidden="1" customWidth="1"/>
    <col min="9172" max="9172" width="24.7109375" style="1" customWidth="1"/>
    <col min="9173" max="9173" width="12.28515625" style="1" customWidth="1"/>
    <col min="9174" max="9174" width="0" style="1" hidden="1" customWidth="1"/>
    <col min="9175" max="9175" width="3.42578125" style="1" customWidth="1"/>
    <col min="9176" max="9176" width="0" style="1" hidden="1" customWidth="1"/>
    <col min="9177" max="9177" width="17.7109375" style="1" customWidth="1"/>
    <col min="9178" max="9178" width="3.42578125" style="1" customWidth="1"/>
    <col min="9179" max="9179" width="0" style="1" hidden="1" customWidth="1"/>
    <col min="9180" max="9180" width="23.7109375" style="1" customWidth="1"/>
    <col min="9181" max="9181" width="10" style="1" customWidth="1"/>
    <col min="9182" max="9182" width="0" style="1" hidden="1" customWidth="1"/>
    <col min="9183" max="9184" width="14.7109375" style="1" customWidth="1"/>
    <col min="9185" max="9185" width="12.85546875" style="1" customWidth="1"/>
    <col min="9186" max="9186" width="3.28515625" style="1" customWidth="1"/>
    <col min="9187" max="9187" width="30.28515625" style="1" customWidth="1"/>
    <col min="9188" max="9188" width="5" style="1" customWidth="1"/>
    <col min="9189" max="9189" width="0" style="1" hidden="1" customWidth="1"/>
    <col min="9190" max="9190" width="14.28515625" style="1" customWidth="1"/>
    <col min="9191" max="9191" width="5.7109375" style="1" customWidth="1"/>
    <col min="9192" max="9192" width="0" style="1" hidden="1" customWidth="1"/>
    <col min="9193" max="9193" width="17.28515625" style="1" customWidth="1"/>
    <col min="9194" max="9194" width="12.7109375" style="1" customWidth="1"/>
    <col min="9195" max="9195" width="0" style="1" hidden="1" customWidth="1"/>
    <col min="9196" max="9196" width="5.28515625" style="1" customWidth="1"/>
    <col min="9197" max="9197" width="0" style="1" hidden="1" customWidth="1"/>
    <col min="9198" max="9198" width="17" style="1" customWidth="1"/>
    <col min="9199" max="9199" width="6.28515625" style="1" customWidth="1"/>
    <col min="9200" max="9200" width="0" style="1" hidden="1" customWidth="1"/>
    <col min="9201" max="9201" width="14.28515625" style="1" customWidth="1"/>
    <col min="9202" max="9202" width="7.5703125" style="1" customWidth="1"/>
    <col min="9203" max="9203" width="0" style="1" hidden="1" customWidth="1"/>
    <col min="9204" max="9205" width="14.28515625" style="1" customWidth="1"/>
    <col min="9206" max="9206" width="20.85546875" style="1" customWidth="1"/>
    <col min="9207" max="9207" width="14.42578125" style="1" customWidth="1"/>
    <col min="9208" max="9208" width="15" style="1" customWidth="1"/>
    <col min="9209" max="9209" width="2.7109375" style="1" customWidth="1"/>
    <col min="9210" max="9210" width="11.7109375" style="1" customWidth="1"/>
    <col min="9211" max="9211" width="11.5703125" style="1" customWidth="1"/>
    <col min="9212" max="9212" width="2.28515625" style="1" customWidth="1"/>
    <col min="9213" max="9213" width="41" style="1" customWidth="1"/>
    <col min="9214" max="9214" width="14.28515625" style="1" customWidth="1"/>
    <col min="9215" max="9216" width="11.5703125" style="1" customWidth="1"/>
    <col min="9217" max="9217" width="21.85546875" style="1" customWidth="1"/>
    <col min="9218" max="9409" width="11.42578125" style="1"/>
    <col min="9410" max="9410" width="21.85546875" style="1" customWidth="1"/>
    <col min="9411" max="9411" width="13.85546875" style="1" customWidth="1"/>
    <col min="9412" max="9412" width="38.7109375" style="1" customWidth="1"/>
    <col min="9413" max="9413" width="3" style="1" bestFit="1" customWidth="1"/>
    <col min="9414" max="9414" width="32.28515625" style="1" customWidth="1"/>
    <col min="9415" max="9415" width="46.28515625" style="1" customWidth="1"/>
    <col min="9416" max="9416" width="19" style="1" customWidth="1"/>
    <col min="9417" max="9417" width="0" style="1" hidden="1" customWidth="1"/>
    <col min="9418" max="9418" width="17.7109375" style="1" customWidth="1"/>
    <col min="9419" max="9419" width="0" style="1" hidden="1" customWidth="1"/>
    <col min="9420" max="9420" width="22.28515625" style="1" customWidth="1"/>
    <col min="9421" max="9421" width="5.28515625" style="1" customWidth="1"/>
    <col min="9422" max="9422" width="36.28515625" style="1" customWidth="1"/>
    <col min="9423" max="9423" width="5.7109375" style="1" customWidth="1"/>
    <col min="9424" max="9424" width="0" style="1" hidden="1" customWidth="1"/>
    <col min="9425" max="9425" width="20.7109375" style="1" customWidth="1"/>
    <col min="9426" max="9426" width="4.85546875" style="1" customWidth="1"/>
    <col min="9427" max="9427" width="0" style="1" hidden="1" customWidth="1"/>
    <col min="9428" max="9428" width="24.7109375" style="1" customWidth="1"/>
    <col min="9429" max="9429" width="12.28515625" style="1" customWidth="1"/>
    <col min="9430" max="9430" width="0" style="1" hidden="1" customWidth="1"/>
    <col min="9431" max="9431" width="3.42578125" style="1" customWidth="1"/>
    <col min="9432" max="9432" width="0" style="1" hidden="1" customWidth="1"/>
    <col min="9433" max="9433" width="17.7109375" style="1" customWidth="1"/>
    <col min="9434" max="9434" width="3.42578125" style="1" customWidth="1"/>
    <col min="9435" max="9435" width="0" style="1" hidden="1" customWidth="1"/>
    <col min="9436" max="9436" width="23.7109375" style="1" customWidth="1"/>
    <col min="9437" max="9437" width="10" style="1" customWidth="1"/>
    <col min="9438" max="9438" width="0" style="1" hidden="1" customWidth="1"/>
    <col min="9439" max="9440" width="14.7109375" style="1" customWidth="1"/>
    <col min="9441" max="9441" width="12.85546875" style="1" customWidth="1"/>
    <col min="9442" max="9442" width="3.28515625" style="1" customWidth="1"/>
    <col min="9443" max="9443" width="30.28515625" style="1" customWidth="1"/>
    <col min="9444" max="9444" width="5" style="1" customWidth="1"/>
    <col min="9445" max="9445" width="0" style="1" hidden="1" customWidth="1"/>
    <col min="9446" max="9446" width="14.28515625" style="1" customWidth="1"/>
    <col min="9447" max="9447" width="5.7109375" style="1" customWidth="1"/>
    <col min="9448" max="9448" width="0" style="1" hidden="1" customWidth="1"/>
    <col min="9449" max="9449" width="17.28515625" style="1" customWidth="1"/>
    <col min="9450" max="9450" width="12.7109375" style="1" customWidth="1"/>
    <col min="9451" max="9451" width="0" style="1" hidden="1" customWidth="1"/>
    <col min="9452" max="9452" width="5.28515625" style="1" customWidth="1"/>
    <col min="9453" max="9453" width="0" style="1" hidden="1" customWidth="1"/>
    <col min="9454" max="9454" width="17" style="1" customWidth="1"/>
    <col min="9455" max="9455" width="6.28515625" style="1" customWidth="1"/>
    <col min="9456" max="9456" width="0" style="1" hidden="1" customWidth="1"/>
    <col min="9457" max="9457" width="14.28515625" style="1" customWidth="1"/>
    <col min="9458" max="9458" width="7.5703125" style="1" customWidth="1"/>
    <col min="9459" max="9459" width="0" style="1" hidden="1" customWidth="1"/>
    <col min="9460" max="9461" width="14.28515625" style="1" customWidth="1"/>
    <col min="9462" max="9462" width="20.85546875" style="1" customWidth="1"/>
    <col min="9463" max="9463" width="14.42578125" style="1" customWidth="1"/>
    <col min="9464" max="9464" width="15" style="1" customWidth="1"/>
    <col min="9465" max="9465" width="2.7109375" style="1" customWidth="1"/>
    <col min="9466" max="9466" width="11.7109375" style="1" customWidth="1"/>
    <col min="9467" max="9467" width="11.5703125" style="1" customWidth="1"/>
    <col min="9468" max="9468" width="2.28515625" style="1" customWidth="1"/>
    <col min="9469" max="9469" width="41" style="1" customWidth="1"/>
    <col min="9470" max="9470" width="14.28515625" style="1" customWidth="1"/>
    <col min="9471" max="9472" width="11.5703125" style="1" customWidth="1"/>
    <col min="9473" max="9473" width="21.85546875" style="1" customWidth="1"/>
    <col min="9474" max="9665" width="11.42578125" style="1"/>
    <col min="9666" max="9666" width="21.85546875" style="1" customWidth="1"/>
    <col min="9667" max="9667" width="13.85546875" style="1" customWidth="1"/>
    <col min="9668" max="9668" width="38.7109375" style="1" customWidth="1"/>
    <col min="9669" max="9669" width="3" style="1" bestFit="1" customWidth="1"/>
    <col min="9670" max="9670" width="32.28515625" style="1" customWidth="1"/>
    <col min="9671" max="9671" width="46.28515625" style="1" customWidth="1"/>
    <col min="9672" max="9672" width="19" style="1" customWidth="1"/>
    <col min="9673" max="9673" width="0" style="1" hidden="1" customWidth="1"/>
    <col min="9674" max="9674" width="17.7109375" style="1" customWidth="1"/>
    <col min="9675" max="9675" width="0" style="1" hidden="1" customWidth="1"/>
    <col min="9676" max="9676" width="22.28515625" style="1" customWidth="1"/>
    <col min="9677" max="9677" width="5.28515625" style="1" customWidth="1"/>
    <col min="9678" max="9678" width="36.28515625" style="1" customWidth="1"/>
    <col min="9679" max="9679" width="5.7109375" style="1" customWidth="1"/>
    <col min="9680" max="9680" width="0" style="1" hidden="1" customWidth="1"/>
    <col min="9681" max="9681" width="20.7109375" style="1" customWidth="1"/>
    <col min="9682" max="9682" width="4.85546875" style="1" customWidth="1"/>
    <col min="9683" max="9683" width="0" style="1" hidden="1" customWidth="1"/>
    <col min="9684" max="9684" width="24.7109375" style="1" customWidth="1"/>
    <col min="9685" max="9685" width="12.28515625" style="1" customWidth="1"/>
    <col min="9686" max="9686" width="0" style="1" hidden="1" customWidth="1"/>
    <col min="9687" max="9687" width="3.42578125" style="1" customWidth="1"/>
    <col min="9688" max="9688" width="0" style="1" hidden="1" customWidth="1"/>
    <col min="9689" max="9689" width="17.7109375" style="1" customWidth="1"/>
    <col min="9690" max="9690" width="3.42578125" style="1" customWidth="1"/>
    <col min="9691" max="9691" width="0" style="1" hidden="1" customWidth="1"/>
    <col min="9692" max="9692" width="23.7109375" style="1" customWidth="1"/>
    <col min="9693" max="9693" width="10" style="1" customWidth="1"/>
    <col min="9694" max="9694" width="0" style="1" hidden="1" customWidth="1"/>
    <col min="9695" max="9696" width="14.7109375" style="1" customWidth="1"/>
    <col min="9697" max="9697" width="12.85546875" style="1" customWidth="1"/>
    <col min="9698" max="9698" width="3.28515625" style="1" customWidth="1"/>
    <col min="9699" max="9699" width="30.28515625" style="1" customWidth="1"/>
    <col min="9700" max="9700" width="5" style="1" customWidth="1"/>
    <col min="9701" max="9701" width="0" style="1" hidden="1" customWidth="1"/>
    <col min="9702" max="9702" width="14.28515625" style="1" customWidth="1"/>
    <col min="9703" max="9703" width="5.7109375" style="1" customWidth="1"/>
    <col min="9704" max="9704" width="0" style="1" hidden="1" customWidth="1"/>
    <col min="9705" max="9705" width="17.28515625" style="1" customWidth="1"/>
    <col min="9706" max="9706" width="12.7109375" style="1" customWidth="1"/>
    <col min="9707" max="9707" width="0" style="1" hidden="1" customWidth="1"/>
    <col min="9708" max="9708" width="5.28515625" style="1" customWidth="1"/>
    <col min="9709" max="9709" width="0" style="1" hidden="1" customWidth="1"/>
    <col min="9710" max="9710" width="17" style="1" customWidth="1"/>
    <col min="9711" max="9711" width="6.28515625" style="1" customWidth="1"/>
    <col min="9712" max="9712" width="0" style="1" hidden="1" customWidth="1"/>
    <col min="9713" max="9713" width="14.28515625" style="1" customWidth="1"/>
    <col min="9714" max="9714" width="7.5703125" style="1" customWidth="1"/>
    <col min="9715" max="9715" width="0" style="1" hidden="1" customWidth="1"/>
    <col min="9716" max="9717" width="14.28515625" style="1" customWidth="1"/>
    <col min="9718" max="9718" width="20.85546875" style="1" customWidth="1"/>
    <col min="9719" max="9719" width="14.42578125" style="1" customWidth="1"/>
    <col min="9720" max="9720" width="15" style="1" customWidth="1"/>
    <col min="9721" max="9721" width="2.7109375" style="1" customWidth="1"/>
    <col min="9722" max="9722" width="11.7109375" style="1" customWidth="1"/>
    <col min="9723" max="9723" width="11.5703125" style="1" customWidth="1"/>
    <col min="9724" max="9724" width="2.28515625" style="1" customWidth="1"/>
    <col min="9725" max="9725" width="41" style="1" customWidth="1"/>
    <col min="9726" max="9726" width="14.28515625" style="1" customWidth="1"/>
    <col min="9727" max="9728" width="11.5703125" style="1" customWidth="1"/>
    <col min="9729" max="9729" width="21.85546875" style="1" customWidth="1"/>
    <col min="9730" max="9921" width="11.42578125" style="1"/>
    <col min="9922" max="9922" width="21.85546875" style="1" customWidth="1"/>
    <col min="9923" max="9923" width="13.85546875" style="1" customWidth="1"/>
    <col min="9924" max="9924" width="38.7109375" style="1" customWidth="1"/>
    <col min="9925" max="9925" width="3" style="1" bestFit="1" customWidth="1"/>
    <col min="9926" max="9926" width="32.28515625" style="1" customWidth="1"/>
    <col min="9927" max="9927" width="46.28515625" style="1" customWidth="1"/>
    <col min="9928" max="9928" width="19" style="1" customWidth="1"/>
    <col min="9929" max="9929" width="0" style="1" hidden="1" customWidth="1"/>
    <col min="9930" max="9930" width="17.7109375" style="1" customWidth="1"/>
    <col min="9931" max="9931" width="0" style="1" hidden="1" customWidth="1"/>
    <col min="9932" max="9932" width="22.28515625" style="1" customWidth="1"/>
    <col min="9933" max="9933" width="5.28515625" style="1" customWidth="1"/>
    <col min="9934" max="9934" width="36.28515625" style="1" customWidth="1"/>
    <col min="9935" max="9935" width="5.7109375" style="1" customWidth="1"/>
    <col min="9936" max="9936" width="0" style="1" hidden="1" customWidth="1"/>
    <col min="9937" max="9937" width="20.7109375" style="1" customWidth="1"/>
    <col min="9938" max="9938" width="4.85546875" style="1" customWidth="1"/>
    <col min="9939" max="9939" width="0" style="1" hidden="1" customWidth="1"/>
    <col min="9940" max="9940" width="24.7109375" style="1" customWidth="1"/>
    <col min="9941" max="9941" width="12.28515625" style="1" customWidth="1"/>
    <col min="9942" max="9942" width="0" style="1" hidden="1" customWidth="1"/>
    <col min="9943" max="9943" width="3.42578125" style="1" customWidth="1"/>
    <col min="9944" max="9944" width="0" style="1" hidden="1" customWidth="1"/>
    <col min="9945" max="9945" width="17.7109375" style="1" customWidth="1"/>
    <col min="9946" max="9946" width="3.42578125" style="1" customWidth="1"/>
    <col min="9947" max="9947" width="0" style="1" hidden="1" customWidth="1"/>
    <col min="9948" max="9948" width="23.7109375" style="1" customWidth="1"/>
    <col min="9949" max="9949" width="10" style="1" customWidth="1"/>
    <col min="9950" max="9950" width="0" style="1" hidden="1" customWidth="1"/>
    <col min="9951" max="9952" width="14.7109375" style="1" customWidth="1"/>
    <col min="9953" max="9953" width="12.85546875" style="1" customWidth="1"/>
    <col min="9954" max="9954" width="3.28515625" style="1" customWidth="1"/>
    <col min="9955" max="9955" width="30.28515625" style="1" customWidth="1"/>
    <col min="9956" max="9956" width="5" style="1" customWidth="1"/>
    <col min="9957" max="9957" width="0" style="1" hidden="1" customWidth="1"/>
    <col min="9958" max="9958" width="14.28515625" style="1" customWidth="1"/>
    <col min="9959" max="9959" width="5.7109375" style="1" customWidth="1"/>
    <col min="9960" max="9960" width="0" style="1" hidden="1" customWidth="1"/>
    <col min="9961" max="9961" width="17.28515625" style="1" customWidth="1"/>
    <col min="9962" max="9962" width="12.7109375" style="1" customWidth="1"/>
    <col min="9963" max="9963" width="0" style="1" hidden="1" customWidth="1"/>
    <col min="9964" max="9964" width="5.28515625" style="1" customWidth="1"/>
    <col min="9965" max="9965" width="0" style="1" hidden="1" customWidth="1"/>
    <col min="9966" max="9966" width="17" style="1" customWidth="1"/>
    <col min="9967" max="9967" width="6.28515625" style="1" customWidth="1"/>
    <col min="9968" max="9968" width="0" style="1" hidden="1" customWidth="1"/>
    <col min="9969" max="9969" width="14.28515625" style="1" customWidth="1"/>
    <col min="9970" max="9970" width="7.5703125" style="1" customWidth="1"/>
    <col min="9971" max="9971" width="0" style="1" hidden="1" customWidth="1"/>
    <col min="9972" max="9973" width="14.28515625" style="1" customWidth="1"/>
    <col min="9974" max="9974" width="20.85546875" style="1" customWidth="1"/>
    <col min="9975" max="9975" width="14.42578125" style="1" customWidth="1"/>
    <col min="9976" max="9976" width="15" style="1" customWidth="1"/>
    <col min="9977" max="9977" width="2.7109375" style="1" customWidth="1"/>
    <col min="9978" max="9978" width="11.7109375" style="1" customWidth="1"/>
    <col min="9979" max="9979" width="11.5703125" style="1" customWidth="1"/>
    <col min="9980" max="9980" width="2.28515625" style="1" customWidth="1"/>
    <col min="9981" max="9981" width="41" style="1" customWidth="1"/>
    <col min="9982" max="9982" width="14.28515625" style="1" customWidth="1"/>
    <col min="9983" max="9984" width="11.5703125" style="1" customWidth="1"/>
    <col min="9985" max="9985" width="21.85546875" style="1" customWidth="1"/>
    <col min="9986" max="10177" width="11.42578125" style="1"/>
    <col min="10178" max="10178" width="21.85546875" style="1" customWidth="1"/>
    <col min="10179" max="10179" width="13.85546875" style="1" customWidth="1"/>
    <col min="10180" max="10180" width="38.7109375" style="1" customWidth="1"/>
    <col min="10181" max="10181" width="3" style="1" bestFit="1" customWidth="1"/>
    <col min="10182" max="10182" width="32.28515625" style="1" customWidth="1"/>
    <col min="10183" max="10183" width="46.28515625" style="1" customWidth="1"/>
    <col min="10184" max="10184" width="19" style="1" customWidth="1"/>
    <col min="10185" max="10185" width="0" style="1" hidden="1" customWidth="1"/>
    <col min="10186" max="10186" width="17.7109375" style="1" customWidth="1"/>
    <col min="10187" max="10187" width="0" style="1" hidden="1" customWidth="1"/>
    <col min="10188" max="10188" width="22.28515625" style="1" customWidth="1"/>
    <col min="10189" max="10189" width="5.28515625" style="1" customWidth="1"/>
    <col min="10190" max="10190" width="36.28515625" style="1" customWidth="1"/>
    <col min="10191" max="10191" width="5.7109375" style="1" customWidth="1"/>
    <col min="10192" max="10192" width="0" style="1" hidden="1" customWidth="1"/>
    <col min="10193" max="10193" width="20.7109375" style="1" customWidth="1"/>
    <col min="10194" max="10194" width="4.85546875" style="1" customWidth="1"/>
    <col min="10195" max="10195" width="0" style="1" hidden="1" customWidth="1"/>
    <col min="10196" max="10196" width="24.7109375" style="1" customWidth="1"/>
    <col min="10197" max="10197" width="12.28515625" style="1" customWidth="1"/>
    <col min="10198" max="10198" width="0" style="1" hidden="1" customWidth="1"/>
    <col min="10199" max="10199" width="3.42578125" style="1" customWidth="1"/>
    <col min="10200" max="10200" width="0" style="1" hidden="1" customWidth="1"/>
    <col min="10201" max="10201" width="17.7109375" style="1" customWidth="1"/>
    <col min="10202" max="10202" width="3.42578125" style="1" customWidth="1"/>
    <col min="10203" max="10203" width="0" style="1" hidden="1" customWidth="1"/>
    <col min="10204" max="10204" width="23.7109375" style="1" customWidth="1"/>
    <col min="10205" max="10205" width="10" style="1" customWidth="1"/>
    <col min="10206" max="10206" width="0" style="1" hidden="1" customWidth="1"/>
    <col min="10207" max="10208" width="14.7109375" style="1" customWidth="1"/>
    <col min="10209" max="10209" width="12.85546875" style="1" customWidth="1"/>
    <col min="10210" max="10210" width="3.28515625" style="1" customWidth="1"/>
    <col min="10211" max="10211" width="30.28515625" style="1" customWidth="1"/>
    <col min="10212" max="10212" width="5" style="1" customWidth="1"/>
    <col min="10213" max="10213" width="0" style="1" hidden="1" customWidth="1"/>
    <col min="10214" max="10214" width="14.28515625" style="1" customWidth="1"/>
    <col min="10215" max="10215" width="5.7109375" style="1" customWidth="1"/>
    <col min="10216" max="10216" width="0" style="1" hidden="1" customWidth="1"/>
    <col min="10217" max="10217" width="17.28515625" style="1" customWidth="1"/>
    <col min="10218" max="10218" width="12.7109375" style="1" customWidth="1"/>
    <col min="10219" max="10219" width="0" style="1" hidden="1" customWidth="1"/>
    <col min="10220" max="10220" width="5.28515625" style="1" customWidth="1"/>
    <col min="10221" max="10221" width="0" style="1" hidden="1" customWidth="1"/>
    <col min="10222" max="10222" width="17" style="1" customWidth="1"/>
    <col min="10223" max="10223" width="6.28515625" style="1" customWidth="1"/>
    <col min="10224" max="10224" width="0" style="1" hidden="1" customWidth="1"/>
    <col min="10225" max="10225" width="14.28515625" style="1" customWidth="1"/>
    <col min="10226" max="10226" width="7.5703125" style="1" customWidth="1"/>
    <col min="10227" max="10227" width="0" style="1" hidden="1" customWidth="1"/>
    <col min="10228" max="10229" width="14.28515625" style="1" customWidth="1"/>
    <col min="10230" max="10230" width="20.85546875" style="1" customWidth="1"/>
    <col min="10231" max="10231" width="14.42578125" style="1" customWidth="1"/>
    <col min="10232" max="10232" width="15" style="1" customWidth="1"/>
    <col min="10233" max="10233" width="2.7109375" style="1" customWidth="1"/>
    <col min="10234" max="10234" width="11.7109375" style="1" customWidth="1"/>
    <col min="10235" max="10235" width="11.5703125" style="1" customWidth="1"/>
    <col min="10236" max="10236" width="2.28515625" style="1" customWidth="1"/>
    <col min="10237" max="10237" width="41" style="1" customWidth="1"/>
    <col min="10238" max="10238" width="14.28515625" style="1" customWidth="1"/>
    <col min="10239" max="10240" width="11.5703125" style="1" customWidth="1"/>
    <col min="10241" max="10241" width="21.85546875" style="1" customWidth="1"/>
    <col min="10242" max="10433" width="11.42578125" style="1"/>
    <col min="10434" max="10434" width="21.85546875" style="1" customWidth="1"/>
    <col min="10435" max="10435" width="13.85546875" style="1" customWidth="1"/>
    <col min="10436" max="10436" width="38.7109375" style="1" customWidth="1"/>
    <col min="10437" max="10437" width="3" style="1" bestFit="1" customWidth="1"/>
    <col min="10438" max="10438" width="32.28515625" style="1" customWidth="1"/>
    <col min="10439" max="10439" width="46.28515625" style="1" customWidth="1"/>
    <col min="10440" max="10440" width="19" style="1" customWidth="1"/>
    <col min="10441" max="10441" width="0" style="1" hidden="1" customWidth="1"/>
    <col min="10442" max="10442" width="17.7109375" style="1" customWidth="1"/>
    <col min="10443" max="10443" width="0" style="1" hidden="1" customWidth="1"/>
    <col min="10444" max="10444" width="22.28515625" style="1" customWidth="1"/>
    <col min="10445" max="10445" width="5.28515625" style="1" customWidth="1"/>
    <col min="10446" max="10446" width="36.28515625" style="1" customWidth="1"/>
    <col min="10447" max="10447" width="5.7109375" style="1" customWidth="1"/>
    <col min="10448" max="10448" width="0" style="1" hidden="1" customWidth="1"/>
    <col min="10449" max="10449" width="20.7109375" style="1" customWidth="1"/>
    <col min="10450" max="10450" width="4.85546875" style="1" customWidth="1"/>
    <col min="10451" max="10451" width="0" style="1" hidden="1" customWidth="1"/>
    <col min="10452" max="10452" width="24.7109375" style="1" customWidth="1"/>
    <col min="10453" max="10453" width="12.28515625" style="1" customWidth="1"/>
    <col min="10454" max="10454" width="0" style="1" hidden="1" customWidth="1"/>
    <col min="10455" max="10455" width="3.42578125" style="1" customWidth="1"/>
    <col min="10456" max="10456" width="0" style="1" hidden="1" customWidth="1"/>
    <col min="10457" max="10457" width="17.7109375" style="1" customWidth="1"/>
    <col min="10458" max="10458" width="3.42578125" style="1" customWidth="1"/>
    <col min="10459" max="10459" width="0" style="1" hidden="1" customWidth="1"/>
    <col min="10460" max="10460" width="23.7109375" style="1" customWidth="1"/>
    <col min="10461" max="10461" width="10" style="1" customWidth="1"/>
    <col min="10462" max="10462" width="0" style="1" hidden="1" customWidth="1"/>
    <col min="10463" max="10464" width="14.7109375" style="1" customWidth="1"/>
    <col min="10465" max="10465" width="12.85546875" style="1" customWidth="1"/>
    <col min="10466" max="10466" width="3.28515625" style="1" customWidth="1"/>
    <col min="10467" max="10467" width="30.28515625" style="1" customWidth="1"/>
    <col min="10468" max="10468" width="5" style="1" customWidth="1"/>
    <col min="10469" max="10469" width="0" style="1" hidden="1" customWidth="1"/>
    <col min="10470" max="10470" width="14.28515625" style="1" customWidth="1"/>
    <col min="10471" max="10471" width="5.7109375" style="1" customWidth="1"/>
    <col min="10472" max="10472" width="0" style="1" hidden="1" customWidth="1"/>
    <col min="10473" max="10473" width="17.28515625" style="1" customWidth="1"/>
    <col min="10474" max="10474" width="12.7109375" style="1" customWidth="1"/>
    <col min="10475" max="10475" width="0" style="1" hidden="1" customWidth="1"/>
    <col min="10476" max="10476" width="5.28515625" style="1" customWidth="1"/>
    <col min="10477" max="10477" width="0" style="1" hidden="1" customWidth="1"/>
    <col min="10478" max="10478" width="17" style="1" customWidth="1"/>
    <col min="10479" max="10479" width="6.28515625" style="1" customWidth="1"/>
    <col min="10480" max="10480" width="0" style="1" hidden="1" customWidth="1"/>
    <col min="10481" max="10481" width="14.28515625" style="1" customWidth="1"/>
    <col min="10482" max="10482" width="7.5703125" style="1" customWidth="1"/>
    <col min="10483" max="10483" width="0" style="1" hidden="1" customWidth="1"/>
    <col min="10484" max="10485" width="14.28515625" style="1" customWidth="1"/>
    <col min="10486" max="10486" width="20.85546875" style="1" customWidth="1"/>
    <col min="10487" max="10487" width="14.42578125" style="1" customWidth="1"/>
    <col min="10488" max="10488" width="15" style="1" customWidth="1"/>
    <col min="10489" max="10489" width="2.7109375" style="1" customWidth="1"/>
    <col min="10490" max="10490" width="11.7109375" style="1" customWidth="1"/>
    <col min="10491" max="10491" width="11.5703125" style="1" customWidth="1"/>
    <col min="10492" max="10492" width="2.28515625" style="1" customWidth="1"/>
    <col min="10493" max="10493" width="41" style="1" customWidth="1"/>
    <col min="10494" max="10494" width="14.28515625" style="1" customWidth="1"/>
    <col min="10495" max="10496" width="11.5703125" style="1" customWidth="1"/>
    <col min="10497" max="10497" width="21.85546875" style="1" customWidth="1"/>
    <col min="10498" max="10689" width="11.42578125" style="1"/>
    <col min="10690" max="10690" width="21.85546875" style="1" customWidth="1"/>
    <col min="10691" max="10691" width="13.85546875" style="1" customWidth="1"/>
    <col min="10692" max="10692" width="38.7109375" style="1" customWidth="1"/>
    <col min="10693" max="10693" width="3" style="1" bestFit="1" customWidth="1"/>
    <col min="10694" max="10694" width="32.28515625" style="1" customWidth="1"/>
    <col min="10695" max="10695" width="46.28515625" style="1" customWidth="1"/>
    <col min="10696" max="10696" width="19" style="1" customWidth="1"/>
    <col min="10697" max="10697" width="0" style="1" hidden="1" customWidth="1"/>
    <col min="10698" max="10698" width="17.7109375" style="1" customWidth="1"/>
    <col min="10699" max="10699" width="0" style="1" hidden="1" customWidth="1"/>
    <col min="10700" max="10700" width="22.28515625" style="1" customWidth="1"/>
    <col min="10701" max="10701" width="5.28515625" style="1" customWidth="1"/>
    <col min="10702" max="10702" width="36.28515625" style="1" customWidth="1"/>
    <col min="10703" max="10703" width="5.7109375" style="1" customWidth="1"/>
    <col min="10704" max="10704" width="0" style="1" hidden="1" customWidth="1"/>
    <col min="10705" max="10705" width="20.7109375" style="1" customWidth="1"/>
    <col min="10706" max="10706" width="4.85546875" style="1" customWidth="1"/>
    <col min="10707" max="10707" width="0" style="1" hidden="1" customWidth="1"/>
    <col min="10708" max="10708" width="24.7109375" style="1" customWidth="1"/>
    <col min="10709" max="10709" width="12.28515625" style="1" customWidth="1"/>
    <col min="10710" max="10710" width="0" style="1" hidden="1" customWidth="1"/>
    <col min="10711" max="10711" width="3.42578125" style="1" customWidth="1"/>
    <col min="10712" max="10712" width="0" style="1" hidden="1" customWidth="1"/>
    <col min="10713" max="10713" width="17.7109375" style="1" customWidth="1"/>
    <col min="10714" max="10714" width="3.42578125" style="1" customWidth="1"/>
    <col min="10715" max="10715" width="0" style="1" hidden="1" customWidth="1"/>
    <col min="10716" max="10716" width="23.7109375" style="1" customWidth="1"/>
    <col min="10717" max="10717" width="10" style="1" customWidth="1"/>
    <col min="10718" max="10718" width="0" style="1" hidden="1" customWidth="1"/>
    <col min="10719" max="10720" width="14.7109375" style="1" customWidth="1"/>
    <col min="10721" max="10721" width="12.85546875" style="1" customWidth="1"/>
    <col min="10722" max="10722" width="3.28515625" style="1" customWidth="1"/>
    <col min="10723" max="10723" width="30.28515625" style="1" customWidth="1"/>
    <col min="10724" max="10724" width="5" style="1" customWidth="1"/>
    <col min="10725" max="10725" width="0" style="1" hidden="1" customWidth="1"/>
    <col min="10726" max="10726" width="14.28515625" style="1" customWidth="1"/>
    <col min="10727" max="10727" width="5.7109375" style="1" customWidth="1"/>
    <col min="10728" max="10728" width="0" style="1" hidden="1" customWidth="1"/>
    <col min="10729" max="10729" width="17.28515625" style="1" customWidth="1"/>
    <col min="10730" max="10730" width="12.7109375" style="1" customWidth="1"/>
    <col min="10731" max="10731" width="0" style="1" hidden="1" customWidth="1"/>
    <col min="10732" max="10732" width="5.28515625" style="1" customWidth="1"/>
    <col min="10733" max="10733" width="0" style="1" hidden="1" customWidth="1"/>
    <col min="10734" max="10734" width="17" style="1" customWidth="1"/>
    <col min="10735" max="10735" width="6.28515625" style="1" customWidth="1"/>
    <col min="10736" max="10736" width="0" style="1" hidden="1" customWidth="1"/>
    <col min="10737" max="10737" width="14.28515625" style="1" customWidth="1"/>
    <col min="10738" max="10738" width="7.5703125" style="1" customWidth="1"/>
    <col min="10739" max="10739" width="0" style="1" hidden="1" customWidth="1"/>
    <col min="10740" max="10741" width="14.28515625" style="1" customWidth="1"/>
    <col min="10742" max="10742" width="20.85546875" style="1" customWidth="1"/>
    <col min="10743" max="10743" width="14.42578125" style="1" customWidth="1"/>
    <col min="10744" max="10744" width="15" style="1" customWidth="1"/>
    <col min="10745" max="10745" width="2.7109375" style="1" customWidth="1"/>
    <col min="10746" max="10746" width="11.7109375" style="1" customWidth="1"/>
    <col min="10747" max="10747" width="11.5703125" style="1" customWidth="1"/>
    <col min="10748" max="10748" width="2.28515625" style="1" customWidth="1"/>
    <col min="10749" max="10749" width="41" style="1" customWidth="1"/>
    <col min="10750" max="10750" width="14.28515625" style="1" customWidth="1"/>
    <col min="10751" max="10752" width="11.5703125" style="1" customWidth="1"/>
    <col min="10753" max="10753" width="21.85546875" style="1" customWidth="1"/>
    <col min="10754" max="10945" width="11.42578125" style="1"/>
    <col min="10946" max="10946" width="21.85546875" style="1" customWidth="1"/>
    <col min="10947" max="10947" width="13.85546875" style="1" customWidth="1"/>
    <col min="10948" max="10948" width="38.7109375" style="1" customWidth="1"/>
    <col min="10949" max="10949" width="3" style="1" bestFit="1" customWidth="1"/>
    <col min="10950" max="10950" width="32.28515625" style="1" customWidth="1"/>
    <col min="10951" max="10951" width="46.28515625" style="1" customWidth="1"/>
    <col min="10952" max="10952" width="19" style="1" customWidth="1"/>
    <col min="10953" max="10953" width="0" style="1" hidden="1" customWidth="1"/>
    <col min="10954" max="10954" width="17.7109375" style="1" customWidth="1"/>
    <col min="10955" max="10955" width="0" style="1" hidden="1" customWidth="1"/>
    <col min="10956" max="10956" width="22.28515625" style="1" customWidth="1"/>
    <col min="10957" max="10957" width="5.28515625" style="1" customWidth="1"/>
    <col min="10958" max="10958" width="36.28515625" style="1" customWidth="1"/>
    <col min="10959" max="10959" width="5.7109375" style="1" customWidth="1"/>
    <col min="10960" max="10960" width="0" style="1" hidden="1" customWidth="1"/>
    <col min="10961" max="10961" width="20.7109375" style="1" customWidth="1"/>
    <col min="10962" max="10962" width="4.85546875" style="1" customWidth="1"/>
    <col min="10963" max="10963" width="0" style="1" hidden="1" customWidth="1"/>
    <col min="10964" max="10964" width="24.7109375" style="1" customWidth="1"/>
    <col min="10965" max="10965" width="12.28515625" style="1" customWidth="1"/>
    <col min="10966" max="10966" width="0" style="1" hidden="1" customWidth="1"/>
    <col min="10967" max="10967" width="3.42578125" style="1" customWidth="1"/>
    <col min="10968" max="10968" width="0" style="1" hidden="1" customWidth="1"/>
    <col min="10969" max="10969" width="17.7109375" style="1" customWidth="1"/>
    <col min="10970" max="10970" width="3.42578125" style="1" customWidth="1"/>
    <col min="10971" max="10971" width="0" style="1" hidden="1" customWidth="1"/>
    <col min="10972" max="10972" width="23.7109375" style="1" customWidth="1"/>
    <col min="10973" max="10973" width="10" style="1" customWidth="1"/>
    <col min="10974" max="10974" width="0" style="1" hidden="1" customWidth="1"/>
    <col min="10975" max="10976" width="14.7109375" style="1" customWidth="1"/>
    <col min="10977" max="10977" width="12.85546875" style="1" customWidth="1"/>
    <col min="10978" max="10978" width="3.28515625" style="1" customWidth="1"/>
    <col min="10979" max="10979" width="30.28515625" style="1" customWidth="1"/>
    <col min="10980" max="10980" width="5" style="1" customWidth="1"/>
    <col min="10981" max="10981" width="0" style="1" hidden="1" customWidth="1"/>
    <col min="10982" max="10982" width="14.28515625" style="1" customWidth="1"/>
    <col min="10983" max="10983" width="5.7109375" style="1" customWidth="1"/>
    <col min="10984" max="10984" width="0" style="1" hidden="1" customWidth="1"/>
    <col min="10985" max="10985" width="17.28515625" style="1" customWidth="1"/>
    <col min="10986" max="10986" width="12.7109375" style="1" customWidth="1"/>
    <col min="10987" max="10987" width="0" style="1" hidden="1" customWidth="1"/>
    <col min="10988" max="10988" width="5.28515625" style="1" customWidth="1"/>
    <col min="10989" max="10989" width="0" style="1" hidden="1" customWidth="1"/>
    <col min="10990" max="10990" width="17" style="1" customWidth="1"/>
    <col min="10991" max="10991" width="6.28515625" style="1" customWidth="1"/>
    <col min="10992" max="10992" width="0" style="1" hidden="1" customWidth="1"/>
    <col min="10993" max="10993" width="14.28515625" style="1" customWidth="1"/>
    <col min="10994" max="10994" width="7.5703125" style="1" customWidth="1"/>
    <col min="10995" max="10995" width="0" style="1" hidden="1" customWidth="1"/>
    <col min="10996" max="10997" width="14.28515625" style="1" customWidth="1"/>
    <col min="10998" max="10998" width="20.85546875" style="1" customWidth="1"/>
    <col min="10999" max="10999" width="14.42578125" style="1" customWidth="1"/>
    <col min="11000" max="11000" width="15" style="1" customWidth="1"/>
    <col min="11001" max="11001" width="2.7109375" style="1" customWidth="1"/>
    <col min="11002" max="11002" width="11.7109375" style="1" customWidth="1"/>
    <col min="11003" max="11003" width="11.5703125" style="1" customWidth="1"/>
    <col min="11004" max="11004" width="2.28515625" style="1" customWidth="1"/>
    <col min="11005" max="11005" width="41" style="1" customWidth="1"/>
    <col min="11006" max="11006" width="14.28515625" style="1" customWidth="1"/>
    <col min="11007" max="11008" width="11.5703125" style="1" customWidth="1"/>
    <col min="11009" max="11009" width="21.85546875" style="1" customWidth="1"/>
    <col min="11010" max="11201" width="11.42578125" style="1"/>
    <col min="11202" max="11202" width="21.85546875" style="1" customWidth="1"/>
    <col min="11203" max="11203" width="13.85546875" style="1" customWidth="1"/>
    <col min="11204" max="11204" width="38.7109375" style="1" customWidth="1"/>
    <col min="11205" max="11205" width="3" style="1" bestFit="1" customWidth="1"/>
    <col min="11206" max="11206" width="32.28515625" style="1" customWidth="1"/>
    <col min="11207" max="11207" width="46.28515625" style="1" customWidth="1"/>
    <col min="11208" max="11208" width="19" style="1" customWidth="1"/>
    <col min="11209" max="11209" width="0" style="1" hidden="1" customWidth="1"/>
    <col min="11210" max="11210" width="17.7109375" style="1" customWidth="1"/>
    <col min="11211" max="11211" width="0" style="1" hidden="1" customWidth="1"/>
    <col min="11212" max="11212" width="22.28515625" style="1" customWidth="1"/>
    <col min="11213" max="11213" width="5.28515625" style="1" customWidth="1"/>
    <col min="11214" max="11214" width="36.28515625" style="1" customWidth="1"/>
    <col min="11215" max="11215" width="5.7109375" style="1" customWidth="1"/>
    <col min="11216" max="11216" width="0" style="1" hidden="1" customWidth="1"/>
    <col min="11217" max="11217" width="20.7109375" style="1" customWidth="1"/>
    <col min="11218" max="11218" width="4.85546875" style="1" customWidth="1"/>
    <col min="11219" max="11219" width="0" style="1" hidden="1" customWidth="1"/>
    <col min="11220" max="11220" width="24.7109375" style="1" customWidth="1"/>
    <col min="11221" max="11221" width="12.28515625" style="1" customWidth="1"/>
    <col min="11222" max="11222" width="0" style="1" hidden="1" customWidth="1"/>
    <col min="11223" max="11223" width="3.42578125" style="1" customWidth="1"/>
    <col min="11224" max="11224" width="0" style="1" hidden="1" customWidth="1"/>
    <col min="11225" max="11225" width="17.7109375" style="1" customWidth="1"/>
    <col min="11226" max="11226" width="3.42578125" style="1" customWidth="1"/>
    <col min="11227" max="11227" width="0" style="1" hidden="1" customWidth="1"/>
    <col min="11228" max="11228" width="23.7109375" style="1" customWidth="1"/>
    <col min="11229" max="11229" width="10" style="1" customWidth="1"/>
    <col min="11230" max="11230" width="0" style="1" hidden="1" customWidth="1"/>
    <col min="11231" max="11232" width="14.7109375" style="1" customWidth="1"/>
    <col min="11233" max="11233" width="12.85546875" style="1" customWidth="1"/>
    <col min="11234" max="11234" width="3.28515625" style="1" customWidth="1"/>
    <col min="11235" max="11235" width="30.28515625" style="1" customWidth="1"/>
    <col min="11236" max="11236" width="5" style="1" customWidth="1"/>
    <col min="11237" max="11237" width="0" style="1" hidden="1" customWidth="1"/>
    <col min="11238" max="11238" width="14.28515625" style="1" customWidth="1"/>
    <col min="11239" max="11239" width="5.7109375" style="1" customWidth="1"/>
    <col min="11240" max="11240" width="0" style="1" hidden="1" customWidth="1"/>
    <col min="11241" max="11241" width="17.28515625" style="1" customWidth="1"/>
    <col min="11242" max="11242" width="12.7109375" style="1" customWidth="1"/>
    <col min="11243" max="11243" width="0" style="1" hidden="1" customWidth="1"/>
    <col min="11244" max="11244" width="5.28515625" style="1" customWidth="1"/>
    <col min="11245" max="11245" width="0" style="1" hidden="1" customWidth="1"/>
    <col min="11246" max="11246" width="17" style="1" customWidth="1"/>
    <col min="11247" max="11247" width="6.28515625" style="1" customWidth="1"/>
    <col min="11248" max="11248" width="0" style="1" hidden="1" customWidth="1"/>
    <col min="11249" max="11249" width="14.28515625" style="1" customWidth="1"/>
    <col min="11250" max="11250" width="7.5703125" style="1" customWidth="1"/>
    <col min="11251" max="11251" width="0" style="1" hidden="1" customWidth="1"/>
    <col min="11252" max="11253" width="14.28515625" style="1" customWidth="1"/>
    <col min="11254" max="11254" width="20.85546875" style="1" customWidth="1"/>
    <col min="11255" max="11255" width="14.42578125" style="1" customWidth="1"/>
    <col min="11256" max="11256" width="15" style="1" customWidth="1"/>
    <col min="11257" max="11257" width="2.7109375" style="1" customWidth="1"/>
    <col min="11258" max="11258" width="11.7109375" style="1" customWidth="1"/>
    <col min="11259" max="11259" width="11.5703125" style="1" customWidth="1"/>
    <col min="11260" max="11260" width="2.28515625" style="1" customWidth="1"/>
    <col min="11261" max="11261" width="41" style="1" customWidth="1"/>
    <col min="11262" max="11262" width="14.28515625" style="1" customWidth="1"/>
    <col min="11263" max="11264" width="11.5703125" style="1" customWidth="1"/>
    <col min="11265" max="11265" width="21.85546875" style="1" customWidth="1"/>
    <col min="11266" max="11457" width="11.42578125" style="1"/>
    <col min="11458" max="11458" width="21.85546875" style="1" customWidth="1"/>
    <col min="11459" max="11459" width="13.85546875" style="1" customWidth="1"/>
    <col min="11460" max="11460" width="38.7109375" style="1" customWidth="1"/>
    <col min="11461" max="11461" width="3" style="1" bestFit="1" customWidth="1"/>
    <col min="11462" max="11462" width="32.28515625" style="1" customWidth="1"/>
    <col min="11463" max="11463" width="46.28515625" style="1" customWidth="1"/>
    <col min="11464" max="11464" width="19" style="1" customWidth="1"/>
    <col min="11465" max="11465" width="0" style="1" hidden="1" customWidth="1"/>
    <col min="11466" max="11466" width="17.7109375" style="1" customWidth="1"/>
    <col min="11467" max="11467" width="0" style="1" hidden="1" customWidth="1"/>
    <col min="11468" max="11468" width="22.28515625" style="1" customWidth="1"/>
    <col min="11469" max="11469" width="5.28515625" style="1" customWidth="1"/>
    <col min="11470" max="11470" width="36.28515625" style="1" customWidth="1"/>
    <col min="11471" max="11471" width="5.7109375" style="1" customWidth="1"/>
    <col min="11472" max="11472" width="0" style="1" hidden="1" customWidth="1"/>
    <col min="11473" max="11473" width="20.7109375" style="1" customWidth="1"/>
    <col min="11474" max="11474" width="4.85546875" style="1" customWidth="1"/>
    <col min="11475" max="11475" width="0" style="1" hidden="1" customWidth="1"/>
    <col min="11476" max="11476" width="24.7109375" style="1" customWidth="1"/>
    <col min="11477" max="11477" width="12.28515625" style="1" customWidth="1"/>
    <col min="11478" max="11478" width="0" style="1" hidden="1" customWidth="1"/>
    <col min="11479" max="11479" width="3.42578125" style="1" customWidth="1"/>
    <col min="11480" max="11480" width="0" style="1" hidden="1" customWidth="1"/>
    <col min="11481" max="11481" width="17.7109375" style="1" customWidth="1"/>
    <col min="11482" max="11482" width="3.42578125" style="1" customWidth="1"/>
    <col min="11483" max="11483" width="0" style="1" hidden="1" customWidth="1"/>
    <col min="11484" max="11484" width="23.7109375" style="1" customWidth="1"/>
    <col min="11485" max="11485" width="10" style="1" customWidth="1"/>
    <col min="11486" max="11486" width="0" style="1" hidden="1" customWidth="1"/>
    <col min="11487" max="11488" width="14.7109375" style="1" customWidth="1"/>
    <col min="11489" max="11489" width="12.85546875" style="1" customWidth="1"/>
    <col min="11490" max="11490" width="3.28515625" style="1" customWidth="1"/>
    <col min="11491" max="11491" width="30.28515625" style="1" customWidth="1"/>
    <col min="11492" max="11492" width="5" style="1" customWidth="1"/>
    <col min="11493" max="11493" width="0" style="1" hidden="1" customWidth="1"/>
    <col min="11494" max="11494" width="14.28515625" style="1" customWidth="1"/>
    <col min="11495" max="11495" width="5.7109375" style="1" customWidth="1"/>
    <col min="11496" max="11496" width="0" style="1" hidden="1" customWidth="1"/>
    <col min="11497" max="11497" width="17.28515625" style="1" customWidth="1"/>
    <col min="11498" max="11498" width="12.7109375" style="1" customWidth="1"/>
    <col min="11499" max="11499" width="0" style="1" hidden="1" customWidth="1"/>
    <col min="11500" max="11500" width="5.28515625" style="1" customWidth="1"/>
    <col min="11501" max="11501" width="0" style="1" hidden="1" customWidth="1"/>
    <col min="11502" max="11502" width="17" style="1" customWidth="1"/>
    <col min="11503" max="11503" width="6.28515625" style="1" customWidth="1"/>
    <col min="11504" max="11504" width="0" style="1" hidden="1" customWidth="1"/>
    <col min="11505" max="11505" width="14.28515625" style="1" customWidth="1"/>
    <col min="11506" max="11506" width="7.5703125" style="1" customWidth="1"/>
    <col min="11507" max="11507" width="0" style="1" hidden="1" customWidth="1"/>
    <col min="11508" max="11509" width="14.28515625" style="1" customWidth="1"/>
    <col min="11510" max="11510" width="20.85546875" style="1" customWidth="1"/>
    <col min="11511" max="11511" width="14.42578125" style="1" customWidth="1"/>
    <col min="11512" max="11512" width="15" style="1" customWidth="1"/>
    <col min="11513" max="11513" width="2.7109375" style="1" customWidth="1"/>
    <col min="11514" max="11514" width="11.7109375" style="1" customWidth="1"/>
    <col min="11515" max="11515" width="11.5703125" style="1" customWidth="1"/>
    <col min="11516" max="11516" width="2.28515625" style="1" customWidth="1"/>
    <col min="11517" max="11517" width="41" style="1" customWidth="1"/>
    <col min="11518" max="11518" width="14.28515625" style="1" customWidth="1"/>
    <col min="11519" max="11520" width="11.5703125" style="1" customWidth="1"/>
    <col min="11521" max="11521" width="21.85546875" style="1" customWidth="1"/>
    <col min="11522" max="11713" width="11.42578125" style="1"/>
    <col min="11714" max="11714" width="21.85546875" style="1" customWidth="1"/>
    <col min="11715" max="11715" width="13.85546875" style="1" customWidth="1"/>
    <col min="11716" max="11716" width="38.7109375" style="1" customWidth="1"/>
    <col min="11717" max="11717" width="3" style="1" bestFit="1" customWidth="1"/>
    <col min="11718" max="11718" width="32.28515625" style="1" customWidth="1"/>
    <col min="11719" max="11719" width="46.28515625" style="1" customWidth="1"/>
    <col min="11720" max="11720" width="19" style="1" customWidth="1"/>
    <col min="11721" max="11721" width="0" style="1" hidden="1" customWidth="1"/>
    <col min="11722" max="11722" width="17.7109375" style="1" customWidth="1"/>
    <col min="11723" max="11723" width="0" style="1" hidden="1" customWidth="1"/>
    <col min="11724" max="11724" width="22.28515625" style="1" customWidth="1"/>
    <col min="11725" max="11725" width="5.28515625" style="1" customWidth="1"/>
    <col min="11726" max="11726" width="36.28515625" style="1" customWidth="1"/>
    <col min="11727" max="11727" width="5.7109375" style="1" customWidth="1"/>
    <col min="11728" max="11728" width="0" style="1" hidden="1" customWidth="1"/>
    <col min="11729" max="11729" width="20.7109375" style="1" customWidth="1"/>
    <col min="11730" max="11730" width="4.85546875" style="1" customWidth="1"/>
    <col min="11731" max="11731" width="0" style="1" hidden="1" customWidth="1"/>
    <col min="11732" max="11732" width="24.7109375" style="1" customWidth="1"/>
    <col min="11733" max="11733" width="12.28515625" style="1" customWidth="1"/>
    <col min="11734" max="11734" width="0" style="1" hidden="1" customWidth="1"/>
    <col min="11735" max="11735" width="3.42578125" style="1" customWidth="1"/>
    <col min="11736" max="11736" width="0" style="1" hidden="1" customWidth="1"/>
    <col min="11737" max="11737" width="17.7109375" style="1" customWidth="1"/>
    <col min="11738" max="11738" width="3.42578125" style="1" customWidth="1"/>
    <col min="11739" max="11739" width="0" style="1" hidden="1" customWidth="1"/>
    <col min="11740" max="11740" width="23.7109375" style="1" customWidth="1"/>
    <col min="11741" max="11741" width="10" style="1" customWidth="1"/>
    <col min="11742" max="11742" width="0" style="1" hidden="1" customWidth="1"/>
    <col min="11743" max="11744" width="14.7109375" style="1" customWidth="1"/>
    <col min="11745" max="11745" width="12.85546875" style="1" customWidth="1"/>
    <col min="11746" max="11746" width="3.28515625" style="1" customWidth="1"/>
    <col min="11747" max="11747" width="30.28515625" style="1" customWidth="1"/>
    <col min="11748" max="11748" width="5" style="1" customWidth="1"/>
    <col min="11749" max="11749" width="0" style="1" hidden="1" customWidth="1"/>
    <col min="11750" max="11750" width="14.28515625" style="1" customWidth="1"/>
    <col min="11751" max="11751" width="5.7109375" style="1" customWidth="1"/>
    <col min="11752" max="11752" width="0" style="1" hidden="1" customWidth="1"/>
    <col min="11753" max="11753" width="17.28515625" style="1" customWidth="1"/>
    <col min="11754" max="11754" width="12.7109375" style="1" customWidth="1"/>
    <col min="11755" max="11755" width="0" style="1" hidden="1" customWidth="1"/>
    <col min="11756" max="11756" width="5.28515625" style="1" customWidth="1"/>
    <col min="11757" max="11757" width="0" style="1" hidden="1" customWidth="1"/>
    <col min="11758" max="11758" width="17" style="1" customWidth="1"/>
    <col min="11759" max="11759" width="6.28515625" style="1" customWidth="1"/>
    <col min="11760" max="11760" width="0" style="1" hidden="1" customWidth="1"/>
    <col min="11761" max="11761" width="14.28515625" style="1" customWidth="1"/>
    <col min="11762" max="11762" width="7.5703125" style="1" customWidth="1"/>
    <col min="11763" max="11763" width="0" style="1" hidden="1" customWidth="1"/>
    <col min="11764" max="11765" width="14.28515625" style="1" customWidth="1"/>
    <col min="11766" max="11766" width="20.85546875" style="1" customWidth="1"/>
    <col min="11767" max="11767" width="14.42578125" style="1" customWidth="1"/>
    <col min="11768" max="11768" width="15" style="1" customWidth="1"/>
    <col min="11769" max="11769" width="2.7109375" style="1" customWidth="1"/>
    <col min="11770" max="11770" width="11.7109375" style="1" customWidth="1"/>
    <col min="11771" max="11771" width="11.5703125" style="1" customWidth="1"/>
    <col min="11772" max="11772" width="2.28515625" style="1" customWidth="1"/>
    <col min="11773" max="11773" width="41" style="1" customWidth="1"/>
    <col min="11774" max="11774" width="14.28515625" style="1" customWidth="1"/>
    <col min="11775" max="11776" width="11.5703125" style="1" customWidth="1"/>
    <col min="11777" max="11777" width="21.85546875" style="1" customWidth="1"/>
    <col min="11778" max="11969" width="11.42578125" style="1"/>
    <col min="11970" max="11970" width="21.85546875" style="1" customWidth="1"/>
    <col min="11971" max="11971" width="13.85546875" style="1" customWidth="1"/>
    <col min="11972" max="11972" width="38.7109375" style="1" customWidth="1"/>
    <col min="11973" max="11973" width="3" style="1" bestFit="1" customWidth="1"/>
    <col min="11974" max="11974" width="32.28515625" style="1" customWidth="1"/>
    <col min="11975" max="11975" width="46.28515625" style="1" customWidth="1"/>
    <col min="11976" max="11976" width="19" style="1" customWidth="1"/>
    <col min="11977" max="11977" width="0" style="1" hidden="1" customWidth="1"/>
    <col min="11978" max="11978" width="17.7109375" style="1" customWidth="1"/>
    <col min="11979" max="11979" width="0" style="1" hidden="1" customWidth="1"/>
    <col min="11980" max="11980" width="22.28515625" style="1" customWidth="1"/>
    <col min="11981" max="11981" width="5.28515625" style="1" customWidth="1"/>
    <col min="11982" max="11982" width="36.28515625" style="1" customWidth="1"/>
    <col min="11983" max="11983" width="5.7109375" style="1" customWidth="1"/>
    <col min="11984" max="11984" width="0" style="1" hidden="1" customWidth="1"/>
    <col min="11985" max="11985" width="20.7109375" style="1" customWidth="1"/>
    <col min="11986" max="11986" width="4.85546875" style="1" customWidth="1"/>
    <col min="11987" max="11987" width="0" style="1" hidden="1" customWidth="1"/>
    <col min="11988" max="11988" width="24.7109375" style="1" customWidth="1"/>
    <col min="11989" max="11989" width="12.28515625" style="1" customWidth="1"/>
    <col min="11990" max="11990" width="0" style="1" hidden="1" customWidth="1"/>
    <col min="11991" max="11991" width="3.42578125" style="1" customWidth="1"/>
    <col min="11992" max="11992" width="0" style="1" hidden="1" customWidth="1"/>
    <col min="11993" max="11993" width="17.7109375" style="1" customWidth="1"/>
    <col min="11994" max="11994" width="3.42578125" style="1" customWidth="1"/>
    <col min="11995" max="11995" width="0" style="1" hidden="1" customWidth="1"/>
    <col min="11996" max="11996" width="23.7109375" style="1" customWidth="1"/>
    <col min="11997" max="11997" width="10" style="1" customWidth="1"/>
    <col min="11998" max="11998" width="0" style="1" hidden="1" customWidth="1"/>
    <col min="11999" max="12000" width="14.7109375" style="1" customWidth="1"/>
    <col min="12001" max="12001" width="12.85546875" style="1" customWidth="1"/>
    <col min="12002" max="12002" width="3.28515625" style="1" customWidth="1"/>
    <col min="12003" max="12003" width="30.28515625" style="1" customWidth="1"/>
    <col min="12004" max="12004" width="5" style="1" customWidth="1"/>
    <col min="12005" max="12005" width="0" style="1" hidden="1" customWidth="1"/>
    <col min="12006" max="12006" width="14.28515625" style="1" customWidth="1"/>
    <col min="12007" max="12007" width="5.7109375" style="1" customWidth="1"/>
    <col min="12008" max="12008" width="0" style="1" hidden="1" customWidth="1"/>
    <col min="12009" max="12009" width="17.28515625" style="1" customWidth="1"/>
    <col min="12010" max="12010" width="12.7109375" style="1" customWidth="1"/>
    <col min="12011" max="12011" width="0" style="1" hidden="1" customWidth="1"/>
    <col min="12012" max="12012" width="5.28515625" style="1" customWidth="1"/>
    <col min="12013" max="12013" width="0" style="1" hidden="1" customWidth="1"/>
    <col min="12014" max="12014" width="17" style="1" customWidth="1"/>
    <col min="12015" max="12015" width="6.28515625" style="1" customWidth="1"/>
    <col min="12016" max="12016" width="0" style="1" hidden="1" customWidth="1"/>
    <col min="12017" max="12017" width="14.28515625" style="1" customWidth="1"/>
    <col min="12018" max="12018" width="7.5703125" style="1" customWidth="1"/>
    <col min="12019" max="12019" width="0" style="1" hidden="1" customWidth="1"/>
    <col min="12020" max="12021" width="14.28515625" style="1" customWidth="1"/>
    <col min="12022" max="12022" width="20.85546875" style="1" customWidth="1"/>
    <col min="12023" max="12023" width="14.42578125" style="1" customWidth="1"/>
    <col min="12024" max="12024" width="15" style="1" customWidth="1"/>
    <col min="12025" max="12025" width="2.7109375" style="1" customWidth="1"/>
    <col min="12026" max="12026" width="11.7109375" style="1" customWidth="1"/>
    <col min="12027" max="12027" width="11.5703125" style="1" customWidth="1"/>
    <col min="12028" max="12028" width="2.28515625" style="1" customWidth="1"/>
    <col min="12029" max="12029" width="41" style="1" customWidth="1"/>
    <col min="12030" max="12030" width="14.28515625" style="1" customWidth="1"/>
    <col min="12031" max="12032" width="11.5703125" style="1" customWidth="1"/>
    <col min="12033" max="12033" width="21.85546875" style="1" customWidth="1"/>
    <col min="12034" max="12225" width="11.42578125" style="1"/>
    <col min="12226" max="12226" width="21.85546875" style="1" customWidth="1"/>
    <col min="12227" max="12227" width="13.85546875" style="1" customWidth="1"/>
    <col min="12228" max="12228" width="38.7109375" style="1" customWidth="1"/>
    <col min="12229" max="12229" width="3" style="1" bestFit="1" customWidth="1"/>
    <col min="12230" max="12230" width="32.28515625" style="1" customWidth="1"/>
    <col min="12231" max="12231" width="46.28515625" style="1" customWidth="1"/>
    <col min="12232" max="12232" width="19" style="1" customWidth="1"/>
    <col min="12233" max="12233" width="0" style="1" hidden="1" customWidth="1"/>
    <col min="12234" max="12234" width="17.7109375" style="1" customWidth="1"/>
    <col min="12235" max="12235" width="0" style="1" hidden="1" customWidth="1"/>
    <col min="12236" max="12236" width="22.28515625" style="1" customWidth="1"/>
    <col min="12237" max="12237" width="5.28515625" style="1" customWidth="1"/>
    <col min="12238" max="12238" width="36.28515625" style="1" customWidth="1"/>
    <col min="12239" max="12239" width="5.7109375" style="1" customWidth="1"/>
    <col min="12240" max="12240" width="0" style="1" hidden="1" customWidth="1"/>
    <col min="12241" max="12241" width="20.7109375" style="1" customWidth="1"/>
    <col min="12242" max="12242" width="4.85546875" style="1" customWidth="1"/>
    <col min="12243" max="12243" width="0" style="1" hidden="1" customWidth="1"/>
    <col min="12244" max="12244" width="24.7109375" style="1" customWidth="1"/>
    <col min="12245" max="12245" width="12.28515625" style="1" customWidth="1"/>
    <col min="12246" max="12246" width="0" style="1" hidden="1" customWidth="1"/>
    <col min="12247" max="12247" width="3.42578125" style="1" customWidth="1"/>
    <col min="12248" max="12248" width="0" style="1" hidden="1" customWidth="1"/>
    <col min="12249" max="12249" width="17.7109375" style="1" customWidth="1"/>
    <col min="12250" max="12250" width="3.42578125" style="1" customWidth="1"/>
    <col min="12251" max="12251" width="0" style="1" hidden="1" customWidth="1"/>
    <col min="12252" max="12252" width="23.7109375" style="1" customWidth="1"/>
    <col min="12253" max="12253" width="10" style="1" customWidth="1"/>
    <col min="12254" max="12254" width="0" style="1" hidden="1" customWidth="1"/>
    <col min="12255" max="12256" width="14.7109375" style="1" customWidth="1"/>
    <col min="12257" max="12257" width="12.85546875" style="1" customWidth="1"/>
    <col min="12258" max="12258" width="3.28515625" style="1" customWidth="1"/>
    <col min="12259" max="12259" width="30.28515625" style="1" customWidth="1"/>
    <col min="12260" max="12260" width="5" style="1" customWidth="1"/>
    <col min="12261" max="12261" width="0" style="1" hidden="1" customWidth="1"/>
    <col min="12262" max="12262" width="14.28515625" style="1" customWidth="1"/>
    <col min="12263" max="12263" width="5.7109375" style="1" customWidth="1"/>
    <col min="12264" max="12264" width="0" style="1" hidden="1" customWidth="1"/>
    <col min="12265" max="12265" width="17.28515625" style="1" customWidth="1"/>
    <col min="12266" max="12266" width="12.7109375" style="1" customWidth="1"/>
    <col min="12267" max="12267" width="0" style="1" hidden="1" customWidth="1"/>
    <col min="12268" max="12268" width="5.28515625" style="1" customWidth="1"/>
    <col min="12269" max="12269" width="0" style="1" hidden="1" customWidth="1"/>
    <col min="12270" max="12270" width="17" style="1" customWidth="1"/>
    <col min="12271" max="12271" width="6.28515625" style="1" customWidth="1"/>
    <col min="12272" max="12272" width="0" style="1" hidden="1" customWidth="1"/>
    <col min="12273" max="12273" width="14.28515625" style="1" customWidth="1"/>
    <col min="12274" max="12274" width="7.5703125" style="1" customWidth="1"/>
    <col min="12275" max="12275" width="0" style="1" hidden="1" customWidth="1"/>
    <col min="12276" max="12277" width="14.28515625" style="1" customWidth="1"/>
    <col min="12278" max="12278" width="20.85546875" style="1" customWidth="1"/>
    <col min="12279" max="12279" width="14.42578125" style="1" customWidth="1"/>
    <col min="12280" max="12280" width="15" style="1" customWidth="1"/>
    <col min="12281" max="12281" width="2.7109375" style="1" customWidth="1"/>
    <col min="12282" max="12282" width="11.7109375" style="1" customWidth="1"/>
    <col min="12283" max="12283" width="11.5703125" style="1" customWidth="1"/>
    <col min="12284" max="12284" width="2.28515625" style="1" customWidth="1"/>
    <col min="12285" max="12285" width="41" style="1" customWidth="1"/>
    <col min="12286" max="12286" width="14.28515625" style="1" customWidth="1"/>
    <col min="12287" max="12288" width="11.5703125" style="1" customWidth="1"/>
    <col min="12289" max="12289" width="21.85546875" style="1" customWidth="1"/>
    <col min="12290" max="12481" width="11.42578125" style="1"/>
    <col min="12482" max="12482" width="21.85546875" style="1" customWidth="1"/>
    <col min="12483" max="12483" width="13.85546875" style="1" customWidth="1"/>
    <col min="12484" max="12484" width="38.7109375" style="1" customWidth="1"/>
    <col min="12485" max="12485" width="3" style="1" bestFit="1" customWidth="1"/>
    <col min="12486" max="12486" width="32.28515625" style="1" customWidth="1"/>
    <col min="12487" max="12487" width="46.28515625" style="1" customWidth="1"/>
    <col min="12488" max="12488" width="19" style="1" customWidth="1"/>
    <col min="12489" max="12489" width="0" style="1" hidden="1" customWidth="1"/>
    <col min="12490" max="12490" width="17.7109375" style="1" customWidth="1"/>
    <col min="12491" max="12491" width="0" style="1" hidden="1" customWidth="1"/>
    <col min="12492" max="12492" width="22.28515625" style="1" customWidth="1"/>
    <col min="12493" max="12493" width="5.28515625" style="1" customWidth="1"/>
    <col min="12494" max="12494" width="36.28515625" style="1" customWidth="1"/>
    <col min="12495" max="12495" width="5.7109375" style="1" customWidth="1"/>
    <col min="12496" max="12496" width="0" style="1" hidden="1" customWidth="1"/>
    <col min="12497" max="12497" width="20.7109375" style="1" customWidth="1"/>
    <col min="12498" max="12498" width="4.85546875" style="1" customWidth="1"/>
    <col min="12499" max="12499" width="0" style="1" hidden="1" customWidth="1"/>
    <col min="12500" max="12500" width="24.7109375" style="1" customWidth="1"/>
    <col min="12501" max="12501" width="12.28515625" style="1" customWidth="1"/>
    <col min="12502" max="12502" width="0" style="1" hidden="1" customWidth="1"/>
    <col min="12503" max="12503" width="3.42578125" style="1" customWidth="1"/>
    <col min="12504" max="12504" width="0" style="1" hidden="1" customWidth="1"/>
    <col min="12505" max="12505" width="17.7109375" style="1" customWidth="1"/>
    <col min="12506" max="12506" width="3.42578125" style="1" customWidth="1"/>
    <col min="12507" max="12507" width="0" style="1" hidden="1" customWidth="1"/>
    <col min="12508" max="12508" width="23.7109375" style="1" customWidth="1"/>
    <col min="12509" max="12509" width="10" style="1" customWidth="1"/>
    <col min="12510" max="12510" width="0" style="1" hidden="1" customWidth="1"/>
    <col min="12511" max="12512" width="14.7109375" style="1" customWidth="1"/>
    <col min="12513" max="12513" width="12.85546875" style="1" customWidth="1"/>
    <col min="12514" max="12514" width="3.28515625" style="1" customWidth="1"/>
    <col min="12515" max="12515" width="30.28515625" style="1" customWidth="1"/>
    <col min="12516" max="12516" width="5" style="1" customWidth="1"/>
    <col min="12517" max="12517" width="0" style="1" hidden="1" customWidth="1"/>
    <col min="12518" max="12518" width="14.28515625" style="1" customWidth="1"/>
    <col min="12519" max="12519" width="5.7109375" style="1" customWidth="1"/>
    <col min="12520" max="12520" width="0" style="1" hidden="1" customWidth="1"/>
    <col min="12521" max="12521" width="17.28515625" style="1" customWidth="1"/>
    <col min="12522" max="12522" width="12.7109375" style="1" customWidth="1"/>
    <col min="12523" max="12523" width="0" style="1" hidden="1" customWidth="1"/>
    <col min="12524" max="12524" width="5.28515625" style="1" customWidth="1"/>
    <col min="12525" max="12525" width="0" style="1" hidden="1" customWidth="1"/>
    <col min="12526" max="12526" width="17" style="1" customWidth="1"/>
    <col min="12527" max="12527" width="6.28515625" style="1" customWidth="1"/>
    <col min="12528" max="12528" width="0" style="1" hidden="1" customWidth="1"/>
    <col min="12529" max="12529" width="14.28515625" style="1" customWidth="1"/>
    <col min="12530" max="12530" width="7.5703125" style="1" customWidth="1"/>
    <col min="12531" max="12531" width="0" style="1" hidden="1" customWidth="1"/>
    <col min="12532" max="12533" width="14.28515625" style="1" customWidth="1"/>
    <col min="12534" max="12534" width="20.85546875" style="1" customWidth="1"/>
    <col min="12535" max="12535" width="14.42578125" style="1" customWidth="1"/>
    <col min="12536" max="12536" width="15" style="1" customWidth="1"/>
    <col min="12537" max="12537" width="2.7109375" style="1" customWidth="1"/>
    <col min="12538" max="12538" width="11.7109375" style="1" customWidth="1"/>
    <col min="12539" max="12539" width="11.5703125" style="1" customWidth="1"/>
    <col min="12540" max="12540" width="2.28515625" style="1" customWidth="1"/>
    <col min="12541" max="12541" width="41" style="1" customWidth="1"/>
    <col min="12542" max="12542" width="14.28515625" style="1" customWidth="1"/>
    <col min="12543" max="12544" width="11.5703125" style="1" customWidth="1"/>
    <col min="12545" max="12545" width="21.85546875" style="1" customWidth="1"/>
    <col min="12546" max="12737" width="11.42578125" style="1"/>
    <col min="12738" max="12738" width="21.85546875" style="1" customWidth="1"/>
    <col min="12739" max="12739" width="13.85546875" style="1" customWidth="1"/>
    <col min="12740" max="12740" width="38.7109375" style="1" customWidth="1"/>
    <col min="12741" max="12741" width="3" style="1" bestFit="1" customWidth="1"/>
    <col min="12742" max="12742" width="32.28515625" style="1" customWidth="1"/>
    <col min="12743" max="12743" width="46.28515625" style="1" customWidth="1"/>
    <col min="12744" max="12744" width="19" style="1" customWidth="1"/>
    <col min="12745" max="12745" width="0" style="1" hidden="1" customWidth="1"/>
    <col min="12746" max="12746" width="17.7109375" style="1" customWidth="1"/>
    <col min="12747" max="12747" width="0" style="1" hidden="1" customWidth="1"/>
    <col min="12748" max="12748" width="22.28515625" style="1" customWidth="1"/>
    <col min="12749" max="12749" width="5.28515625" style="1" customWidth="1"/>
    <col min="12750" max="12750" width="36.28515625" style="1" customWidth="1"/>
    <col min="12751" max="12751" width="5.7109375" style="1" customWidth="1"/>
    <col min="12752" max="12752" width="0" style="1" hidden="1" customWidth="1"/>
    <col min="12753" max="12753" width="20.7109375" style="1" customWidth="1"/>
    <col min="12754" max="12754" width="4.85546875" style="1" customWidth="1"/>
    <col min="12755" max="12755" width="0" style="1" hidden="1" customWidth="1"/>
    <col min="12756" max="12756" width="24.7109375" style="1" customWidth="1"/>
    <col min="12757" max="12757" width="12.28515625" style="1" customWidth="1"/>
    <col min="12758" max="12758" width="0" style="1" hidden="1" customWidth="1"/>
    <col min="12759" max="12759" width="3.42578125" style="1" customWidth="1"/>
    <col min="12760" max="12760" width="0" style="1" hidden="1" customWidth="1"/>
    <col min="12761" max="12761" width="17.7109375" style="1" customWidth="1"/>
    <col min="12762" max="12762" width="3.42578125" style="1" customWidth="1"/>
    <col min="12763" max="12763" width="0" style="1" hidden="1" customWidth="1"/>
    <col min="12764" max="12764" width="23.7109375" style="1" customWidth="1"/>
    <col min="12765" max="12765" width="10" style="1" customWidth="1"/>
    <col min="12766" max="12766" width="0" style="1" hidden="1" customWidth="1"/>
    <col min="12767" max="12768" width="14.7109375" style="1" customWidth="1"/>
    <col min="12769" max="12769" width="12.85546875" style="1" customWidth="1"/>
    <col min="12770" max="12770" width="3.28515625" style="1" customWidth="1"/>
    <col min="12771" max="12771" width="30.28515625" style="1" customWidth="1"/>
    <col min="12772" max="12772" width="5" style="1" customWidth="1"/>
    <col min="12773" max="12773" width="0" style="1" hidden="1" customWidth="1"/>
    <col min="12774" max="12774" width="14.28515625" style="1" customWidth="1"/>
    <col min="12775" max="12775" width="5.7109375" style="1" customWidth="1"/>
    <col min="12776" max="12776" width="0" style="1" hidden="1" customWidth="1"/>
    <col min="12777" max="12777" width="17.28515625" style="1" customWidth="1"/>
    <col min="12778" max="12778" width="12.7109375" style="1" customWidth="1"/>
    <col min="12779" max="12779" width="0" style="1" hidden="1" customWidth="1"/>
    <col min="12780" max="12780" width="5.28515625" style="1" customWidth="1"/>
    <col min="12781" max="12781" width="0" style="1" hidden="1" customWidth="1"/>
    <col min="12782" max="12782" width="17" style="1" customWidth="1"/>
    <col min="12783" max="12783" width="6.28515625" style="1" customWidth="1"/>
    <col min="12784" max="12784" width="0" style="1" hidden="1" customWidth="1"/>
    <col min="12785" max="12785" width="14.28515625" style="1" customWidth="1"/>
    <col min="12786" max="12786" width="7.5703125" style="1" customWidth="1"/>
    <col min="12787" max="12787" width="0" style="1" hidden="1" customWidth="1"/>
    <col min="12788" max="12789" width="14.28515625" style="1" customWidth="1"/>
    <col min="12790" max="12790" width="20.85546875" style="1" customWidth="1"/>
    <col min="12791" max="12791" width="14.42578125" style="1" customWidth="1"/>
    <col min="12792" max="12792" width="15" style="1" customWidth="1"/>
    <col min="12793" max="12793" width="2.7109375" style="1" customWidth="1"/>
    <col min="12794" max="12794" width="11.7109375" style="1" customWidth="1"/>
    <col min="12795" max="12795" width="11.5703125" style="1" customWidth="1"/>
    <col min="12796" max="12796" width="2.28515625" style="1" customWidth="1"/>
    <col min="12797" max="12797" width="41" style="1" customWidth="1"/>
    <col min="12798" max="12798" width="14.28515625" style="1" customWidth="1"/>
    <col min="12799" max="12800" width="11.5703125" style="1" customWidth="1"/>
    <col min="12801" max="12801" width="21.85546875" style="1" customWidth="1"/>
    <col min="12802" max="12993" width="11.42578125" style="1"/>
    <col min="12994" max="12994" width="21.85546875" style="1" customWidth="1"/>
    <col min="12995" max="12995" width="13.85546875" style="1" customWidth="1"/>
    <col min="12996" max="12996" width="38.7109375" style="1" customWidth="1"/>
    <col min="12997" max="12997" width="3" style="1" bestFit="1" customWidth="1"/>
    <col min="12998" max="12998" width="32.28515625" style="1" customWidth="1"/>
    <col min="12999" max="12999" width="46.28515625" style="1" customWidth="1"/>
    <col min="13000" max="13000" width="19" style="1" customWidth="1"/>
    <col min="13001" max="13001" width="0" style="1" hidden="1" customWidth="1"/>
    <col min="13002" max="13002" width="17.7109375" style="1" customWidth="1"/>
    <col min="13003" max="13003" width="0" style="1" hidden="1" customWidth="1"/>
    <col min="13004" max="13004" width="22.28515625" style="1" customWidth="1"/>
    <col min="13005" max="13005" width="5.28515625" style="1" customWidth="1"/>
    <col min="13006" max="13006" width="36.28515625" style="1" customWidth="1"/>
    <col min="13007" max="13007" width="5.7109375" style="1" customWidth="1"/>
    <col min="13008" max="13008" width="0" style="1" hidden="1" customWidth="1"/>
    <col min="13009" max="13009" width="20.7109375" style="1" customWidth="1"/>
    <col min="13010" max="13010" width="4.85546875" style="1" customWidth="1"/>
    <col min="13011" max="13011" width="0" style="1" hidden="1" customWidth="1"/>
    <col min="13012" max="13012" width="24.7109375" style="1" customWidth="1"/>
    <col min="13013" max="13013" width="12.28515625" style="1" customWidth="1"/>
    <col min="13014" max="13014" width="0" style="1" hidden="1" customWidth="1"/>
    <col min="13015" max="13015" width="3.42578125" style="1" customWidth="1"/>
    <col min="13016" max="13016" width="0" style="1" hidden="1" customWidth="1"/>
    <col min="13017" max="13017" width="17.7109375" style="1" customWidth="1"/>
    <col min="13018" max="13018" width="3.42578125" style="1" customWidth="1"/>
    <col min="13019" max="13019" width="0" style="1" hidden="1" customWidth="1"/>
    <col min="13020" max="13020" width="23.7109375" style="1" customWidth="1"/>
    <col min="13021" max="13021" width="10" style="1" customWidth="1"/>
    <col min="13022" max="13022" width="0" style="1" hidden="1" customWidth="1"/>
    <col min="13023" max="13024" width="14.7109375" style="1" customWidth="1"/>
    <col min="13025" max="13025" width="12.85546875" style="1" customWidth="1"/>
    <col min="13026" max="13026" width="3.28515625" style="1" customWidth="1"/>
    <col min="13027" max="13027" width="30.28515625" style="1" customWidth="1"/>
    <col min="13028" max="13028" width="5" style="1" customWidth="1"/>
    <col min="13029" max="13029" width="0" style="1" hidden="1" customWidth="1"/>
    <col min="13030" max="13030" width="14.28515625" style="1" customWidth="1"/>
    <col min="13031" max="13031" width="5.7109375" style="1" customWidth="1"/>
    <col min="13032" max="13032" width="0" style="1" hidden="1" customWidth="1"/>
    <col min="13033" max="13033" width="17.28515625" style="1" customWidth="1"/>
    <col min="13034" max="13034" width="12.7109375" style="1" customWidth="1"/>
    <col min="13035" max="13035" width="0" style="1" hidden="1" customWidth="1"/>
    <col min="13036" max="13036" width="5.28515625" style="1" customWidth="1"/>
    <col min="13037" max="13037" width="0" style="1" hidden="1" customWidth="1"/>
    <col min="13038" max="13038" width="17" style="1" customWidth="1"/>
    <col min="13039" max="13039" width="6.28515625" style="1" customWidth="1"/>
    <col min="13040" max="13040" width="0" style="1" hidden="1" customWidth="1"/>
    <col min="13041" max="13041" width="14.28515625" style="1" customWidth="1"/>
    <col min="13042" max="13042" width="7.5703125" style="1" customWidth="1"/>
    <col min="13043" max="13043" width="0" style="1" hidden="1" customWidth="1"/>
    <col min="13044" max="13045" width="14.28515625" style="1" customWidth="1"/>
    <col min="13046" max="13046" width="20.85546875" style="1" customWidth="1"/>
    <col min="13047" max="13047" width="14.42578125" style="1" customWidth="1"/>
    <col min="13048" max="13048" width="15" style="1" customWidth="1"/>
    <col min="13049" max="13049" width="2.7109375" style="1" customWidth="1"/>
    <col min="13050" max="13050" width="11.7109375" style="1" customWidth="1"/>
    <col min="13051" max="13051" width="11.5703125" style="1" customWidth="1"/>
    <col min="13052" max="13052" width="2.28515625" style="1" customWidth="1"/>
    <col min="13053" max="13053" width="41" style="1" customWidth="1"/>
    <col min="13054" max="13054" width="14.28515625" style="1" customWidth="1"/>
    <col min="13055" max="13056" width="11.5703125" style="1" customWidth="1"/>
    <col min="13057" max="13057" width="21.85546875" style="1" customWidth="1"/>
    <col min="13058" max="13249" width="11.42578125" style="1"/>
    <col min="13250" max="13250" width="21.85546875" style="1" customWidth="1"/>
    <col min="13251" max="13251" width="13.85546875" style="1" customWidth="1"/>
    <col min="13252" max="13252" width="38.7109375" style="1" customWidth="1"/>
    <col min="13253" max="13253" width="3" style="1" bestFit="1" customWidth="1"/>
    <col min="13254" max="13254" width="32.28515625" style="1" customWidth="1"/>
    <col min="13255" max="13255" width="46.28515625" style="1" customWidth="1"/>
    <col min="13256" max="13256" width="19" style="1" customWidth="1"/>
    <col min="13257" max="13257" width="0" style="1" hidden="1" customWidth="1"/>
    <col min="13258" max="13258" width="17.7109375" style="1" customWidth="1"/>
    <col min="13259" max="13259" width="0" style="1" hidden="1" customWidth="1"/>
    <col min="13260" max="13260" width="22.28515625" style="1" customWidth="1"/>
    <col min="13261" max="13261" width="5.28515625" style="1" customWidth="1"/>
    <col min="13262" max="13262" width="36.28515625" style="1" customWidth="1"/>
    <col min="13263" max="13263" width="5.7109375" style="1" customWidth="1"/>
    <col min="13264" max="13264" width="0" style="1" hidden="1" customWidth="1"/>
    <col min="13265" max="13265" width="20.7109375" style="1" customWidth="1"/>
    <col min="13266" max="13266" width="4.85546875" style="1" customWidth="1"/>
    <col min="13267" max="13267" width="0" style="1" hidden="1" customWidth="1"/>
    <col min="13268" max="13268" width="24.7109375" style="1" customWidth="1"/>
    <col min="13269" max="13269" width="12.28515625" style="1" customWidth="1"/>
    <col min="13270" max="13270" width="0" style="1" hidden="1" customWidth="1"/>
    <col min="13271" max="13271" width="3.42578125" style="1" customWidth="1"/>
    <col min="13272" max="13272" width="0" style="1" hidden="1" customWidth="1"/>
    <col min="13273" max="13273" width="17.7109375" style="1" customWidth="1"/>
    <col min="13274" max="13274" width="3.42578125" style="1" customWidth="1"/>
    <col min="13275" max="13275" width="0" style="1" hidden="1" customWidth="1"/>
    <col min="13276" max="13276" width="23.7109375" style="1" customWidth="1"/>
    <col min="13277" max="13277" width="10" style="1" customWidth="1"/>
    <col min="13278" max="13278" width="0" style="1" hidden="1" customWidth="1"/>
    <col min="13279" max="13280" width="14.7109375" style="1" customWidth="1"/>
    <col min="13281" max="13281" width="12.85546875" style="1" customWidth="1"/>
    <col min="13282" max="13282" width="3.28515625" style="1" customWidth="1"/>
    <col min="13283" max="13283" width="30.28515625" style="1" customWidth="1"/>
    <col min="13284" max="13284" width="5" style="1" customWidth="1"/>
    <col min="13285" max="13285" width="0" style="1" hidden="1" customWidth="1"/>
    <col min="13286" max="13286" width="14.28515625" style="1" customWidth="1"/>
    <col min="13287" max="13287" width="5.7109375" style="1" customWidth="1"/>
    <col min="13288" max="13288" width="0" style="1" hidden="1" customWidth="1"/>
    <col min="13289" max="13289" width="17.28515625" style="1" customWidth="1"/>
    <col min="13290" max="13290" width="12.7109375" style="1" customWidth="1"/>
    <col min="13291" max="13291" width="0" style="1" hidden="1" customWidth="1"/>
    <col min="13292" max="13292" width="5.28515625" style="1" customWidth="1"/>
    <col min="13293" max="13293" width="0" style="1" hidden="1" customWidth="1"/>
    <col min="13294" max="13294" width="17" style="1" customWidth="1"/>
    <col min="13295" max="13295" width="6.28515625" style="1" customWidth="1"/>
    <col min="13296" max="13296" width="0" style="1" hidden="1" customWidth="1"/>
    <col min="13297" max="13297" width="14.28515625" style="1" customWidth="1"/>
    <col min="13298" max="13298" width="7.5703125" style="1" customWidth="1"/>
    <col min="13299" max="13299" width="0" style="1" hidden="1" customWidth="1"/>
    <col min="13300" max="13301" width="14.28515625" style="1" customWidth="1"/>
    <col min="13302" max="13302" width="20.85546875" style="1" customWidth="1"/>
    <col min="13303" max="13303" width="14.42578125" style="1" customWidth="1"/>
    <col min="13304" max="13304" width="15" style="1" customWidth="1"/>
    <col min="13305" max="13305" width="2.7109375" style="1" customWidth="1"/>
    <col min="13306" max="13306" width="11.7109375" style="1" customWidth="1"/>
    <col min="13307" max="13307" width="11.5703125" style="1" customWidth="1"/>
    <col min="13308" max="13308" width="2.28515625" style="1" customWidth="1"/>
    <col min="13309" max="13309" width="41" style="1" customWidth="1"/>
    <col min="13310" max="13310" width="14.28515625" style="1" customWidth="1"/>
    <col min="13311" max="13312" width="11.5703125" style="1" customWidth="1"/>
    <col min="13313" max="13313" width="21.85546875" style="1" customWidth="1"/>
    <col min="13314" max="13505" width="11.42578125" style="1"/>
    <col min="13506" max="13506" width="21.85546875" style="1" customWidth="1"/>
    <col min="13507" max="13507" width="13.85546875" style="1" customWidth="1"/>
    <col min="13508" max="13508" width="38.7109375" style="1" customWidth="1"/>
    <col min="13509" max="13509" width="3" style="1" bestFit="1" customWidth="1"/>
    <col min="13510" max="13510" width="32.28515625" style="1" customWidth="1"/>
    <col min="13511" max="13511" width="46.28515625" style="1" customWidth="1"/>
    <col min="13512" max="13512" width="19" style="1" customWidth="1"/>
    <col min="13513" max="13513" width="0" style="1" hidden="1" customWidth="1"/>
    <col min="13514" max="13514" width="17.7109375" style="1" customWidth="1"/>
    <col min="13515" max="13515" width="0" style="1" hidden="1" customWidth="1"/>
    <col min="13516" max="13516" width="22.28515625" style="1" customWidth="1"/>
    <col min="13517" max="13517" width="5.28515625" style="1" customWidth="1"/>
    <col min="13518" max="13518" width="36.28515625" style="1" customWidth="1"/>
    <col min="13519" max="13519" width="5.7109375" style="1" customWidth="1"/>
    <col min="13520" max="13520" width="0" style="1" hidden="1" customWidth="1"/>
    <col min="13521" max="13521" width="20.7109375" style="1" customWidth="1"/>
    <col min="13522" max="13522" width="4.85546875" style="1" customWidth="1"/>
    <col min="13523" max="13523" width="0" style="1" hidden="1" customWidth="1"/>
    <col min="13524" max="13524" width="24.7109375" style="1" customWidth="1"/>
    <col min="13525" max="13525" width="12.28515625" style="1" customWidth="1"/>
    <col min="13526" max="13526" width="0" style="1" hidden="1" customWidth="1"/>
    <col min="13527" max="13527" width="3.42578125" style="1" customWidth="1"/>
    <col min="13528" max="13528" width="0" style="1" hidden="1" customWidth="1"/>
    <col min="13529" max="13529" width="17.7109375" style="1" customWidth="1"/>
    <col min="13530" max="13530" width="3.42578125" style="1" customWidth="1"/>
    <col min="13531" max="13531" width="0" style="1" hidden="1" customWidth="1"/>
    <col min="13532" max="13532" width="23.7109375" style="1" customWidth="1"/>
    <col min="13533" max="13533" width="10" style="1" customWidth="1"/>
    <col min="13534" max="13534" width="0" style="1" hidden="1" customWidth="1"/>
    <col min="13535" max="13536" width="14.7109375" style="1" customWidth="1"/>
    <col min="13537" max="13537" width="12.85546875" style="1" customWidth="1"/>
    <col min="13538" max="13538" width="3.28515625" style="1" customWidth="1"/>
    <col min="13539" max="13539" width="30.28515625" style="1" customWidth="1"/>
    <col min="13540" max="13540" width="5" style="1" customWidth="1"/>
    <col min="13541" max="13541" width="0" style="1" hidden="1" customWidth="1"/>
    <col min="13542" max="13542" width="14.28515625" style="1" customWidth="1"/>
    <col min="13543" max="13543" width="5.7109375" style="1" customWidth="1"/>
    <col min="13544" max="13544" width="0" style="1" hidden="1" customWidth="1"/>
    <col min="13545" max="13545" width="17.28515625" style="1" customWidth="1"/>
    <col min="13546" max="13546" width="12.7109375" style="1" customWidth="1"/>
    <col min="13547" max="13547" width="0" style="1" hidden="1" customWidth="1"/>
    <col min="13548" max="13548" width="5.28515625" style="1" customWidth="1"/>
    <col min="13549" max="13549" width="0" style="1" hidden="1" customWidth="1"/>
    <col min="13550" max="13550" width="17" style="1" customWidth="1"/>
    <col min="13551" max="13551" width="6.28515625" style="1" customWidth="1"/>
    <col min="13552" max="13552" width="0" style="1" hidden="1" customWidth="1"/>
    <col min="13553" max="13553" width="14.28515625" style="1" customWidth="1"/>
    <col min="13554" max="13554" width="7.5703125" style="1" customWidth="1"/>
    <col min="13555" max="13555" width="0" style="1" hidden="1" customWidth="1"/>
    <col min="13556" max="13557" width="14.28515625" style="1" customWidth="1"/>
    <col min="13558" max="13558" width="20.85546875" style="1" customWidth="1"/>
    <col min="13559" max="13559" width="14.42578125" style="1" customWidth="1"/>
    <col min="13560" max="13560" width="15" style="1" customWidth="1"/>
    <col min="13561" max="13561" width="2.7109375" style="1" customWidth="1"/>
    <col min="13562" max="13562" width="11.7109375" style="1" customWidth="1"/>
    <col min="13563" max="13563" width="11.5703125" style="1" customWidth="1"/>
    <col min="13564" max="13564" width="2.28515625" style="1" customWidth="1"/>
    <col min="13565" max="13565" width="41" style="1" customWidth="1"/>
    <col min="13566" max="13566" width="14.28515625" style="1" customWidth="1"/>
    <col min="13567" max="13568" width="11.5703125" style="1" customWidth="1"/>
    <col min="13569" max="13569" width="21.85546875" style="1" customWidth="1"/>
    <col min="13570" max="13761" width="11.42578125" style="1"/>
    <col min="13762" max="13762" width="21.85546875" style="1" customWidth="1"/>
    <col min="13763" max="13763" width="13.85546875" style="1" customWidth="1"/>
    <col min="13764" max="13764" width="38.7109375" style="1" customWidth="1"/>
    <col min="13765" max="13765" width="3" style="1" bestFit="1" customWidth="1"/>
    <col min="13766" max="13766" width="32.28515625" style="1" customWidth="1"/>
    <col min="13767" max="13767" width="46.28515625" style="1" customWidth="1"/>
    <col min="13768" max="13768" width="19" style="1" customWidth="1"/>
    <col min="13769" max="13769" width="0" style="1" hidden="1" customWidth="1"/>
    <col min="13770" max="13770" width="17.7109375" style="1" customWidth="1"/>
    <col min="13771" max="13771" width="0" style="1" hidden="1" customWidth="1"/>
    <col min="13772" max="13772" width="22.28515625" style="1" customWidth="1"/>
    <col min="13773" max="13773" width="5.28515625" style="1" customWidth="1"/>
    <col min="13774" max="13774" width="36.28515625" style="1" customWidth="1"/>
    <col min="13775" max="13775" width="5.7109375" style="1" customWidth="1"/>
    <col min="13776" max="13776" width="0" style="1" hidden="1" customWidth="1"/>
    <col min="13777" max="13777" width="20.7109375" style="1" customWidth="1"/>
    <col min="13778" max="13778" width="4.85546875" style="1" customWidth="1"/>
    <col min="13779" max="13779" width="0" style="1" hidden="1" customWidth="1"/>
    <col min="13780" max="13780" width="24.7109375" style="1" customWidth="1"/>
    <col min="13781" max="13781" width="12.28515625" style="1" customWidth="1"/>
    <col min="13782" max="13782" width="0" style="1" hidden="1" customWidth="1"/>
    <col min="13783" max="13783" width="3.42578125" style="1" customWidth="1"/>
    <col min="13784" max="13784" width="0" style="1" hidden="1" customWidth="1"/>
    <col min="13785" max="13785" width="17.7109375" style="1" customWidth="1"/>
    <col min="13786" max="13786" width="3.42578125" style="1" customWidth="1"/>
    <col min="13787" max="13787" width="0" style="1" hidden="1" customWidth="1"/>
    <col min="13788" max="13788" width="23.7109375" style="1" customWidth="1"/>
    <col min="13789" max="13789" width="10" style="1" customWidth="1"/>
    <col min="13790" max="13790" width="0" style="1" hidden="1" customWidth="1"/>
    <col min="13791" max="13792" width="14.7109375" style="1" customWidth="1"/>
    <col min="13793" max="13793" width="12.85546875" style="1" customWidth="1"/>
    <col min="13794" max="13794" width="3.28515625" style="1" customWidth="1"/>
    <col min="13795" max="13795" width="30.28515625" style="1" customWidth="1"/>
    <col min="13796" max="13796" width="5" style="1" customWidth="1"/>
    <col min="13797" max="13797" width="0" style="1" hidden="1" customWidth="1"/>
    <col min="13798" max="13798" width="14.28515625" style="1" customWidth="1"/>
    <col min="13799" max="13799" width="5.7109375" style="1" customWidth="1"/>
    <col min="13800" max="13800" width="0" style="1" hidden="1" customWidth="1"/>
    <col min="13801" max="13801" width="17.28515625" style="1" customWidth="1"/>
    <col min="13802" max="13802" width="12.7109375" style="1" customWidth="1"/>
    <col min="13803" max="13803" width="0" style="1" hidden="1" customWidth="1"/>
    <col min="13804" max="13804" width="5.28515625" style="1" customWidth="1"/>
    <col min="13805" max="13805" width="0" style="1" hidden="1" customWidth="1"/>
    <col min="13806" max="13806" width="17" style="1" customWidth="1"/>
    <col min="13807" max="13807" width="6.28515625" style="1" customWidth="1"/>
    <col min="13808" max="13808" width="0" style="1" hidden="1" customWidth="1"/>
    <col min="13809" max="13809" width="14.28515625" style="1" customWidth="1"/>
    <col min="13810" max="13810" width="7.5703125" style="1" customWidth="1"/>
    <col min="13811" max="13811" width="0" style="1" hidden="1" customWidth="1"/>
    <col min="13812" max="13813" width="14.28515625" style="1" customWidth="1"/>
    <col min="13814" max="13814" width="20.85546875" style="1" customWidth="1"/>
    <col min="13815" max="13815" width="14.42578125" style="1" customWidth="1"/>
    <col min="13816" max="13816" width="15" style="1" customWidth="1"/>
    <col min="13817" max="13817" width="2.7109375" style="1" customWidth="1"/>
    <col min="13818" max="13818" width="11.7109375" style="1" customWidth="1"/>
    <col min="13819" max="13819" width="11.5703125" style="1" customWidth="1"/>
    <col min="13820" max="13820" width="2.28515625" style="1" customWidth="1"/>
    <col min="13821" max="13821" width="41" style="1" customWidth="1"/>
    <col min="13822" max="13822" width="14.28515625" style="1" customWidth="1"/>
    <col min="13823" max="13824" width="11.5703125" style="1" customWidth="1"/>
    <col min="13825" max="13825" width="21.85546875" style="1" customWidth="1"/>
    <col min="13826" max="14017" width="11.42578125" style="1"/>
    <col min="14018" max="14018" width="21.85546875" style="1" customWidth="1"/>
    <col min="14019" max="14019" width="13.85546875" style="1" customWidth="1"/>
    <col min="14020" max="14020" width="38.7109375" style="1" customWidth="1"/>
    <col min="14021" max="14021" width="3" style="1" bestFit="1" customWidth="1"/>
    <col min="14022" max="14022" width="32.28515625" style="1" customWidth="1"/>
    <col min="14023" max="14023" width="46.28515625" style="1" customWidth="1"/>
    <col min="14024" max="14024" width="19" style="1" customWidth="1"/>
    <col min="14025" max="14025" width="0" style="1" hidden="1" customWidth="1"/>
    <col min="14026" max="14026" width="17.7109375" style="1" customWidth="1"/>
    <col min="14027" max="14027" width="0" style="1" hidden="1" customWidth="1"/>
    <col min="14028" max="14028" width="22.28515625" style="1" customWidth="1"/>
    <col min="14029" max="14029" width="5.28515625" style="1" customWidth="1"/>
    <col min="14030" max="14030" width="36.28515625" style="1" customWidth="1"/>
    <col min="14031" max="14031" width="5.7109375" style="1" customWidth="1"/>
    <col min="14032" max="14032" width="0" style="1" hidden="1" customWidth="1"/>
    <col min="14033" max="14033" width="20.7109375" style="1" customWidth="1"/>
    <col min="14034" max="14034" width="4.85546875" style="1" customWidth="1"/>
    <col min="14035" max="14035" width="0" style="1" hidden="1" customWidth="1"/>
    <col min="14036" max="14036" width="24.7109375" style="1" customWidth="1"/>
    <col min="14037" max="14037" width="12.28515625" style="1" customWidth="1"/>
    <col min="14038" max="14038" width="0" style="1" hidden="1" customWidth="1"/>
    <col min="14039" max="14039" width="3.42578125" style="1" customWidth="1"/>
    <col min="14040" max="14040" width="0" style="1" hidden="1" customWidth="1"/>
    <col min="14041" max="14041" width="17.7109375" style="1" customWidth="1"/>
    <col min="14042" max="14042" width="3.42578125" style="1" customWidth="1"/>
    <col min="14043" max="14043" width="0" style="1" hidden="1" customWidth="1"/>
    <col min="14044" max="14044" width="23.7109375" style="1" customWidth="1"/>
    <col min="14045" max="14045" width="10" style="1" customWidth="1"/>
    <col min="14046" max="14046" width="0" style="1" hidden="1" customWidth="1"/>
    <col min="14047" max="14048" width="14.7109375" style="1" customWidth="1"/>
    <col min="14049" max="14049" width="12.85546875" style="1" customWidth="1"/>
    <col min="14050" max="14050" width="3.28515625" style="1" customWidth="1"/>
    <col min="14051" max="14051" width="30.28515625" style="1" customWidth="1"/>
    <col min="14052" max="14052" width="5" style="1" customWidth="1"/>
    <col min="14053" max="14053" width="0" style="1" hidden="1" customWidth="1"/>
    <col min="14054" max="14054" width="14.28515625" style="1" customWidth="1"/>
    <col min="14055" max="14055" width="5.7109375" style="1" customWidth="1"/>
    <col min="14056" max="14056" width="0" style="1" hidden="1" customWidth="1"/>
    <col min="14057" max="14057" width="17.28515625" style="1" customWidth="1"/>
    <col min="14058" max="14058" width="12.7109375" style="1" customWidth="1"/>
    <col min="14059" max="14059" width="0" style="1" hidden="1" customWidth="1"/>
    <col min="14060" max="14060" width="5.28515625" style="1" customWidth="1"/>
    <col min="14061" max="14061" width="0" style="1" hidden="1" customWidth="1"/>
    <col min="14062" max="14062" width="17" style="1" customWidth="1"/>
    <col min="14063" max="14063" width="6.28515625" style="1" customWidth="1"/>
    <col min="14064" max="14064" width="0" style="1" hidden="1" customWidth="1"/>
    <col min="14065" max="14065" width="14.28515625" style="1" customWidth="1"/>
    <col min="14066" max="14066" width="7.5703125" style="1" customWidth="1"/>
    <col min="14067" max="14067" width="0" style="1" hidden="1" customWidth="1"/>
    <col min="14068" max="14069" width="14.28515625" style="1" customWidth="1"/>
    <col min="14070" max="14070" width="20.85546875" style="1" customWidth="1"/>
    <col min="14071" max="14071" width="14.42578125" style="1" customWidth="1"/>
    <col min="14072" max="14072" width="15" style="1" customWidth="1"/>
    <col min="14073" max="14073" width="2.7109375" style="1" customWidth="1"/>
    <col min="14074" max="14074" width="11.7109375" style="1" customWidth="1"/>
    <col min="14075" max="14075" width="11.5703125" style="1" customWidth="1"/>
    <col min="14076" max="14076" width="2.28515625" style="1" customWidth="1"/>
    <col min="14077" max="14077" width="41" style="1" customWidth="1"/>
    <col min="14078" max="14078" width="14.28515625" style="1" customWidth="1"/>
    <col min="14079" max="14080" width="11.5703125" style="1" customWidth="1"/>
    <col min="14081" max="14081" width="21.85546875" style="1" customWidth="1"/>
    <col min="14082" max="14273" width="11.42578125" style="1"/>
    <col min="14274" max="14274" width="21.85546875" style="1" customWidth="1"/>
    <col min="14275" max="14275" width="13.85546875" style="1" customWidth="1"/>
    <col min="14276" max="14276" width="38.7109375" style="1" customWidth="1"/>
    <col min="14277" max="14277" width="3" style="1" bestFit="1" customWidth="1"/>
    <col min="14278" max="14278" width="32.28515625" style="1" customWidth="1"/>
    <col min="14279" max="14279" width="46.28515625" style="1" customWidth="1"/>
    <col min="14280" max="14280" width="19" style="1" customWidth="1"/>
    <col min="14281" max="14281" width="0" style="1" hidden="1" customWidth="1"/>
    <col min="14282" max="14282" width="17.7109375" style="1" customWidth="1"/>
    <col min="14283" max="14283" width="0" style="1" hidden="1" customWidth="1"/>
    <col min="14284" max="14284" width="22.28515625" style="1" customWidth="1"/>
    <col min="14285" max="14285" width="5.28515625" style="1" customWidth="1"/>
    <col min="14286" max="14286" width="36.28515625" style="1" customWidth="1"/>
    <col min="14287" max="14287" width="5.7109375" style="1" customWidth="1"/>
    <col min="14288" max="14288" width="0" style="1" hidden="1" customWidth="1"/>
    <col min="14289" max="14289" width="20.7109375" style="1" customWidth="1"/>
    <col min="14290" max="14290" width="4.85546875" style="1" customWidth="1"/>
    <col min="14291" max="14291" width="0" style="1" hidden="1" customWidth="1"/>
    <col min="14292" max="14292" width="24.7109375" style="1" customWidth="1"/>
    <col min="14293" max="14293" width="12.28515625" style="1" customWidth="1"/>
    <col min="14294" max="14294" width="0" style="1" hidden="1" customWidth="1"/>
    <col min="14295" max="14295" width="3.42578125" style="1" customWidth="1"/>
    <col min="14296" max="14296" width="0" style="1" hidden="1" customWidth="1"/>
    <col min="14297" max="14297" width="17.7109375" style="1" customWidth="1"/>
    <col min="14298" max="14298" width="3.42578125" style="1" customWidth="1"/>
    <col min="14299" max="14299" width="0" style="1" hidden="1" customWidth="1"/>
    <col min="14300" max="14300" width="23.7109375" style="1" customWidth="1"/>
    <col min="14301" max="14301" width="10" style="1" customWidth="1"/>
    <col min="14302" max="14302" width="0" style="1" hidden="1" customWidth="1"/>
    <col min="14303" max="14304" width="14.7109375" style="1" customWidth="1"/>
    <col min="14305" max="14305" width="12.85546875" style="1" customWidth="1"/>
    <col min="14306" max="14306" width="3.28515625" style="1" customWidth="1"/>
    <col min="14307" max="14307" width="30.28515625" style="1" customWidth="1"/>
    <col min="14308" max="14308" width="5" style="1" customWidth="1"/>
    <col min="14309" max="14309" width="0" style="1" hidden="1" customWidth="1"/>
    <col min="14310" max="14310" width="14.28515625" style="1" customWidth="1"/>
    <col min="14311" max="14311" width="5.7109375" style="1" customWidth="1"/>
    <col min="14312" max="14312" width="0" style="1" hidden="1" customWidth="1"/>
    <col min="14313" max="14313" width="17.28515625" style="1" customWidth="1"/>
    <col min="14314" max="14314" width="12.7109375" style="1" customWidth="1"/>
    <col min="14315" max="14315" width="0" style="1" hidden="1" customWidth="1"/>
    <col min="14316" max="14316" width="5.28515625" style="1" customWidth="1"/>
    <col min="14317" max="14317" width="0" style="1" hidden="1" customWidth="1"/>
    <col min="14318" max="14318" width="17" style="1" customWidth="1"/>
    <col min="14319" max="14319" width="6.28515625" style="1" customWidth="1"/>
    <col min="14320" max="14320" width="0" style="1" hidden="1" customWidth="1"/>
    <col min="14321" max="14321" width="14.28515625" style="1" customWidth="1"/>
    <col min="14322" max="14322" width="7.5703125" style="1" customWidth="1"/>
    <col min="14323" max="14323" width="0" style="1" hidden="1" customWidth="1"/>
    <col min="14324" max="14325" width="14.28515625" style="1" customWidth="1"/>
    <col min="14326" max="14326" width="20.85546875" style="1" customWidth="1"/>
    <col min="14327" max="14327" width="14.42578125" style="1" customWidth="1"/>
    <col min="14328" max="14328" width="15" style="1" customWidth="1"/>
    <col min="14329" max="14329" width="2.7109375" style="1" customWidth="1"/>
    <col min="14330" max="14330" width="11.7109375" style="1" customWidth="1"/>
    <col min="14331" max="14331" width="11.5703125" style="1" customWidth="1"/>
    <col min="14332" max="14332" width="2.28515625" style="1" customWidth="1"/>
    <col min="14333" max="14333" width="41" style="1" customWidth="1"/>
    <col min="14334" max="14334" width="14.28515625" style="1" customWidth="1"/>
    <col min="14335" max="14336" width="11.5703125" style="1" customWidth="1"/>
    <col min="14337" max="14337" width="21.85546875" style="1" customWidth="1"/>
    <col min="14338" max="14529" width="11.42578125" style="1"/>
    <col min="14530" max="14530" width="21.85546875" style="1" customWidth="1"/>
    <col min="14531" max="14531" width="13.85546875" style="1" customWidth="1"/>
    <col min="14532" max="14532" width="38.7109375" style="1" customWidth="1"/>
    <col min="14533" max="14533" width="3" style="1" bestFit="1" customWidth="1"/>
    <col min="14534" max="14534" width="32.28515625" style="1" customWidth="1"/>
    <col min="14535" max="14535" width="46.28515625" style="1" customWidth="1"/>
    <col min="14536" max="14536" width="19" style="1" customWidth="1"/>
    <col min="14537" max="14537" width="0" style="1" hidden="1" customWidth="1"/>
    <col min="14538" max="14538" width="17.7109375" style="1" customWidth="1"/>
    <col min="14539" max="14539" width="0" style="1" hidden="1" customWidth="1"/>
    <col min="14540" max="14540" width="22.28515625" style="1" customWidth="1"/>
    <col min="14541" max="14541" width="5.28515625" style="1" customWidth="1"/>
    <col min="14542" max="14542" width="36.28515625" style="1" customWidth="1"/>
    <col min="14543" max="14543" width="5.7109375" style="1" customWidth="1"/>
    <col min="14544" max="14544" width="0" style="1" hidden="1" customWidth="1"/>
    <col min="14545" max="14545" width="20.7109375" style="1" customWidth="1"/>
    <col min="14546" max="14546" width="4.85546875" style="1" customWidth="1"/>
    <col min="14547" max="14547" width="0" style="1" hidden="1" customWidth="1"/>
    <col min="14548" max="14548" width="24.7109375" style="1" customWidth="1"/>
    <col min="14549" max="14549" width="12.28515625" style="1" customWidth="1"/>
    <col min="14550" max="14550" width="0" style="1" hidden="1" customWidth="1"/>
    <col min="14551" max="14551" width="3.42578125" style="1" customWidth="1"/>
    <col min="14552" max="14552" width="0" style="1" hidden="1" customWidth="1"/>
    <col min="14553" max="14553" width="17.7109375" style="1" customWidth="1"/>
    <col min="14554" max="14554" width="3.42578125" style="1" customWidth="1"/>
    <col min="14555" max="14555" width="0" style="1" hidden="1" customWidth="1"/>
    <col min="14556" max="14556" width="23.7109375" style="1" customWidth="1"/>
    <col min="14557" max="14557" width="10" style="1" customWidth="1"/>
    <col min="14558" max="14558" width="0" style="1" hidden="1" customWidth="1"/>
    <col min="14559" max="14560" width="14.7109375" style="1" customWidth="1"/>
    <col min="14561" max="14561" width="12.85546875" style="1" customWidth="1"/>
    <col min="14562" max="14562" width="3.28515625" style="1" customWidth="1"/>
    <col min="14563" max="14563" width="30.28515625" style="1" customWidth="1"/>
    <col min="14564" max="14564" width="5" style="1" customWidth="1"/>
    <col min="14565" max="14565" width="0" style="1" hidden="1" customWidth="1"/>
    <col min="14566" max="14566" width="14.28515625" style="1" customWidth="1"/>
    <col min="14567" max="14567" width="5.7109375" style="1" customWidth="1"/>
    <col min="14568" max="14568" width="0" style="1" hidden="1" customWidth="1"/>
    <col min="14569" max="14569" width="17.28515625" style="1" customWidth="1"/>
    <col min="14570" max="14570" width="12.7109375" style="1" customWidth="1"/>
    <col min="14571" max="14571" width="0" style="1" hidden="1" customWidth="1"/>
    <col min="14572" max="14572" width="5.28515625" style="1" customWidth="1"/>
    <col min="14573" max="14573" width="0" style="1" hidden="1" customWidth="1"/>
    <col min="14574" max="14574" width="17" style="1" customWidth="1"/>
    <col min="14575" max="14575" width="6.28515625" style="1" customWidth="1"/>
    <col min="14576" max="14576" width="0" style="1" hidden="1" customWidth="1"/>
    <col min="14577" max="14577" width="14.28515625" style="1" customWidth="1"/>
    <col min="14578" max="14578" width="7.5703125" style="1" customWidth="1"/>
    <col min="14579" max="14579" width="0" style="1" hidden="1" customWidth="1"/>
    <col min="14580" max="14581" width="14.28515625" style="1" customWidth="1"/>
    <col min="14582" max="14582" width="20.85546875" style="1" customWidth="1"/>
    <col min="14583" max="14583" width="14.42578125" style="1" customWidth="1"/>
    <col min="14584" max="14584" width="15" style="1" customWidth="1"/>
    <col min="14585" max="14585" width="2.7109375" style="1" customWidth="1"/>
    <col min="14586" max="14586" width="11.7109375" style="1" customWidth="1"/>
    <col min="14587" max="14587" width="11.5703125" style="1" customWidth="1"/>
    <col min="14588" max="14588" width="2.28515625" style="1" customWidth="1"/>
    <col min="14589" max="14589" width="41" style="1" customWidth="1"/>
    <col min="14590" max="14590" width="14.28515625" style="1" customWidth="1"/>
    <col min="14591" max="14592" width="11.5703125" style="1" customWidth="1"/>
    <col min="14593" max="14593" width="21.85546875" style="1" customWidth="1"/>
    <col min="14594" max="14785" width="11.42578125" style="1"/>
    <col min="14786" max="14786" width="21.85546875" style="1" customWidth="1"/>
    <col min="14787" max="14787" width="13.85546875" style="1" customWidth="1"/>
    <col min="14788" max="14788" width="38.7109375" style="1" customWidth="1"/>
    <col min="14789" max="14789" width="3" style="1" bestFit="1" customWidth="1"/>
    <col min="14790" max="14790" width="32.28515625" style="1" customWidth="1"/>
    <col min="14791" max="14791" width="46.28515625" style="1" customWidth="1"/>
    <col min="14792" max="14792" width="19" style="1" customWidth="1"/>
    <col min="14793" max="14793" width="0" style="1" hidden="1" customWidth="1"/>
    <col min="14794" max="14794" width="17.7109375" style="1" customWidth="1"/>
    <col min="14795" max="14795" width="0" style="1" hidden="1" customWidth="1"/>
    <col min="14796" max="14796" width="22.28515625" style="1" customWidth="1"/>
    <col min="14797" max="14797" width="5.28515625" style="1" customWidth="1"/>
    <col min="14798" max="14798" width="36.28515625" style="1" customWidth="1"/>
    <col min="14799" max="14799" width="5.7109375" style="1" customWidth="1"/>
    <col min="14800" max="14800" width="0" style="1" hidden="1" customWidth="1"/>
    <col min="14801" max="14801" width="20.7109375" style="1" customWidth="1"/>
    <col min="14802" max="14802" width="4.85546875" style="1" customWidth="1"/>
    <col min="14803" max="14803" width="0" style="1" hidden="1" customWidth="1"/>
    <col min="14804" max="14804" width="24.7109375" style="1" customWidth="1"/>
    <col min="14805" max="14805" width="12.28515625" style="1" customWidth="1"/>
    <col min="14806" max="14806" width="0" style="1" hidden="1" customWidth="1"/>
    <col min="14807" max="14807" width="3.42578125" style="1" customWidth="1"/>
    <col min="14808" max="14808" width="0" style="1" hidden="1" customWidth="1"/>
    <col min="14809" max="14809" width="17.7109375" style="1" customWidth="1"/>
    <col min="14810" max="14810" width="3.42578125" style="1" customWidth="1"/>
    <col min="14811" max="14811" width="0" style="1" hidden="1" customWidth="1"/>
    <col min="14812" max="14812" width="23.7109375" style="1" customWidth="1"/>
    <col min="14813" max="14813" width="10" style="1" customWidth="1"/>
    <col min="14814" max="14814" width="0" style="1" hidden="1" customWidth="1"/>
    <col min="14815" max="14816" width="14.7109375" style="1" customWidth="1"/>
    <col min="14817" max="14817" width="12.85546875" style="1" customWidth="1"/>
    <col min="14818" max="14818" width="3.28515625" style="1" customWidth="1"/>
    <col min="14819" max="14819" width="30.28515625" style="1" customWidth="1"/>
    <col min="14820" max="14820" width="5" style="1" customWidth="1"/>
    <col min="14821" max="14821" width="0" style="1" hidden="1" customWidth="1"/>
    <col min="14822" max="14822" width="14.28515625" style="1" customWidth="1"/>
    <col min="14823" max="14823" width="5.7109375" style="1" customWidth="1"/>
    <col min="14824" max="14824" width="0" style="1" hidden="1" customWidth="1"/>
    <col min="14825" max="14825" width="17.28515625" style="1" customWidth="1"/>
    <col min="14826" max="14826" width="12.7109375" style="1" customWidth="1"/>
    <col min="14827" max="14827" width="0" style="1" hidden="1" customWidth="1"/>
    <col min="14828" max="14828" width="5.28515625" style="1" customWidth="1"/>
    <col min="14829" max="14829" width="0" style="1" hidden="1" customWidth="1"/>
    <col min="14830" max="14830" width="17" style="1" customWidth="1"/>
    <col min="14831" max="14831" width="6.28515625" style="1" customWidth="1"/>
    <col min="14832" max="14832" width="0" style="1" hidden="1" customWidth="1"/>
    <col min="14833" max="14833" width="14.28515625" style="1" customWidth="1"/>
    <col min="14834" max="14834" width="7.5703125" style="1" customWidth="1"/>
    <col min="14835" max="14835" width="0" style="1" hidden="1" customWidth="1"/>
    <col min="14836" max="14837" width="14.28515625" style="1" customWidth="1"/>
    <col min="14838" max="14838" width="20.85546875" style="1" customWidth="1"/>
    <col min="14839" max="14839" width="14.42578125" style="1" customWidth="1"/>
    <col min="14840" max="14840" width="15" style="1" customWidth="1"/>
    <col min="14841" max="14841" width="2.7109375" style="1" customWidth="1"/>
    <col min="14842" max="14842" width="11.7109375" style="1" customWidth="1"/>
    <col min="14843" max="14843" width="11.5703125" style="1" customWidth="1"/>
    <col min="14844" max="14844" width="2.28515625" style="1" customWidth="1"/>
    <col min="14845" max="14845" width="41" style="1" customWidth="1"/>
    <col min="14846" max="14846" width="14.28515625" style="1" customWidth="1"/>
    <col min="14847" max="14848" width="11.5703125" style="1" customWidth="1"/>
    <col min="14849" max="14849" width="21.85546875" style="1" customWidth="1"/>
    <col min="14850" max="15041" width="11.42578125" style="1"/>
    <col min="15042" max="15042" width="21.85546875" style="1" customWidth="1"/>
    <col min="15043" max="15043" width="13.85546875" style="1" customWidth="1"/>
    <col min="15044" max="15044" width="38.7109375" style="1" customWidth="1"/>
    <col min="15045" max="15045" width="3" style="1" bestFit="1" customWidth="1"/>
    <col min="15046" max="15046" width="32.28515625" style="1" customWidth="1"/>
    <col min="15047" max="15047" width="46.28515625" style="1" customWidth="1"/>
    <col min="15048" max="15048" width="19" style="1" customWidth="1"/>
    <col min="15049" max="15049" width="0" style="1" hidden="1" customWidth="1"/>
    <col min="15050" max="15050" width="17.7109375" style="1" customWidth="1"/>
    <col min="15051" max="15051" width="0" style="1" hidden="1" customWidth="1"/>
    <col min="15052" max="15052" width="22.28515625" style="1" customWidth="1"/>
    <col min="15053" max="15053" width="5.28515625" style="1" customWidth="1"/>
    <col min="15054" max="15054" width="36.28515625" style="1" customWidth="1"/>
    <col min="15055" max="15055" width="5.7109375" style="1" customWidth="1"/>
    <col min="15056" max="15056" width="0" style="1" hidden="1" customWidth="1"/>
    <col min="15057" max="15057" width="20.7109375" style="1" customWidth="1"/>
    <col min="15058" max="15058" width="4.85546875" style="1" customWidth="1"/>
    <col min="15059" max="15059" width="0" style="1" hidden="1" customWidth="1"/>
    <col min="15060" max="15060" width="24.7109375" style="1" customWidth="1"/>
    <col min="15061" max="15061" width="12.28515625" style="1" customWidth="1"/>
    <col min="15062" max="15062" width="0" style="1" hidden="1" customWidth="1"/>
    <col min="15063" max="15063" width="3.42578125" style="1" customWidth="1"/>
    <col min="15064" max="15064" width="0" style="1" hidden="1" customWidth="1"/>
    <col min="15065" max="15065" width="17.7109375" style="1" customWidth="1"/>
    <col min="15066" max="15066" width="3.42578125" style="1" customWidth="1"/>
    <col min="15067" max="15067" width="0" style="1" hidden="1" customWidth="1"/>
    <col min="15068" max="15068" width="23.7109375" style="1" customWidth="1"/>
    <col min="15069" max="15069" width="10" style="1" customWidth="1"/>
    <col min="15070" max="15070" width="0" style="1" hidden="1" customWidth="1"/>
    <col min="15071" max="15072" width="14.7109375" style="1" customWidth="1"/>
    <col min="15073" max="15073" width="12.85546875" style="1" customWidth="1"/>
    <col min="15074" max="15074" width="3.28515625" style="1" customWidth="1"/>
    <col min="15075" max="15075" width="30.28515625" style="1" customWidth="1"/>
    <col min="15076" max="15076" width="5" style="1" customWidth="1"/>
    <col min="15077" max="15077" width="0" style="1" hidden="1" customWidth="1"/>
    <col min="15078" max="15078" width="14.28515625" style="1" customWidth="1"/>
    <col min="15079" max="15079" width="5.7109375" style="1" customWidth="1"/>
    <col min="15080" max="15080" width="0" style="1" hidden="1" customWidth="1"/>
    <col min="15081" max="15081" width="17.28515625" style="1" customWidth="1"/>
    <col min="15082" max="15082" width="12.7109375" style="1" customWidth="1"/>
    <col min="15083" max="15083" width="0" style="1" hidden="1" customWidth="1"/>
    <col min="15084" max="15084" width="5.28515625" style="1" customWidth="1"/>
    <col min="15085" max="15085" width="0" style="1" hidden="1" customWidth="1"/>
    <col min="15086" max="15086" width="17" style="1" customWidth="1"/>
    <col min="15087" max="15087" width="6.28515625" style="1" customWidth="1"/>
    <col min="15088" max="15088" width="0" style="1" hidden="1" customWidth="1"/>
    <col min="15089" max="15089" width="14.28515625" style="1" customWidth="1"/>
    <col min="15090" max="15090" width="7.5703125" style="1" customWidth="1"/>
    <col min="15091" max="15091" width="0" style="1" hidden="1" customWidth="1"/>
    <col min="15092" max="15093" width="14.28515625" style="1" customWidth="1"/>
    <col min="15094" max="15094" width="20.85546875" style="1" customWidth="1"/>
    <col min="15095" max="15095" width="14.42578125" style="1" customWidth="1"/>
    <col min="15096" max="15096" width="15" style="1" customWidth="1"/>
    <col min="15097" max="15097" width="2.7109375" style="1" customWidth="1"/>
    <col min="15098" max="15098" width="11.7109375" style="1" customWidth="1"/>
    <col min="15099" max="15099" width="11.5703125" style="1" customWidth="1"/>
    <col min="15100" max="15100" width="2.28515625" style="1" customWidth="1"/>
    <col min="15101" max="15101" width="41" style="1" customWidth="1"/>
    <col min="15102" max="15102" width="14.28515625" style="1" customWidth="1"/>
    <col min="15103" max="15104" width="11.5703125" style="1" customWidth="1"/>
    <col min="15105" max="15105" width="21.85546875" style="1" customWidth="1"/>
    <col min="15106" max="15297" width="11.42578125" style="1"/>
    <col min="15298" max="15298" width="21.85546875" style="1" customWidth="1"/>
    <col min="15299" max="15299" width="13.85546875" style="1" customWidth="1"/>
    <col min="15300" max="15300" width="38.7109375" style="1" customWidth="1"/>
    <col min="15301" max="15301" width="3" style="1" bestFit="1" customWidth="1"/>
    <col min="15302" max="15302" width="32.28515625" style="1" customWidth="1"/>
    <col min="15303" max="15303" width="46.28515625" style="1" customWidth="1"/>
    <col min="15304" max="15304" width="19" style="1" customWidth="1"/>
    <col min="15305" max="15305" width="0" style="1" hidden="1" customWidth="1"/>
    <col min="15306" max="15306" width="17.7109375" style="1" customWidth="1"/>
    <col min="15307" max="15307" width="0" style="1" hidden="1" customWidth="1"/>
    <col min="15308" max="15308" width="22.28515625" style="1" customWidth="1"/>
    <col min="15309" max="15309" width="5.28515625" style="1" customWidth="1"/>
    <col min="15310" max="15310" width="36.28515625" style="1" customWidth="1"/>
    <col min="15311" max="15311" width="5.7109375" style="1" customWidth="1"/>
    <col min="15312" max="15312" width="0" style="1" hidden="1" customWidth="1"/>
    <col min="15313" max="15313" width="20.7109375" style="1" customWidth="1"/>
    <col min="15314" max="15314" width="4.85546875" style="1" customWidth="1"/>
    <col min="15315" max="15315" width="0" style="1" hidden="1" customWidth="1"/>
    <col min="15316" max="15316" width="24.7109375" style="1" customWidth="1"/>
    <col min="15317" max="15317" width="12.28515625" style="1" customWidth="1"/>
    <col min="15318" max="15318" width="0" style="1" hidden="1" customWidth="1"/>
    <col min="15319" max="15319" width="3.42578125" style="1" customWidth="1"/>
    <col min="15320" max="15320" width="0" style="1" hidden="1" customWidth="1"/>
    <col min="15321" max="15321" width="17.7109375" style="1" customWidth="1"/>
    <col min="15322" max="15322" width="3.42578125" style="1" customWidth="1"/>
    <col min="15323" max="15323" width="0" style="1" hidden="1" customWidth="1"/>
    <col min="15324" max="15324" width="23.7109375" style="1" customWidth="1"/>
    <col min="15325" max="15325" width="10" style="1" customWidth="1"/>
    <col min="15326" max="15326" width="0" style="1" hidden="1" customWidth="1"/>
    <col min="15327" max="15328" width="14.7109375" style="1" customWidth="1"/>
    <col min="15329" max="15329" width="12.85546875" style="1" customWidth="1"/>
    <col min="15330" max="15330" width="3.28515625" style="1" customWidth="1"/>
    <col min="15331" max="15331" width="30.28515625" style="1" customWidth="1"/>
    <col min="15332" max="15332" width="5" style="1" customWidth="1"/>
    <col min="15333" max="15333" width="0" style="1" hidden="1" customWidth="1"/>
    <col min="15334" max="15334" width="14.28515625" style="1" customWidth="1"/>
    <col min="15335" max="15335" width="5.7109375" style="1" customWidth="1"/>
    <col min="15336" max="15336" width="0" style="1" hidden="1" customWidth="1"/>
    <col min="15337" max="15337" width="17.28515625" style="1" customWidth="1"/>
    <col min="15338" max="15338" width="12.7109375" style="1" customWidth="1"/>
    <col min="15339" max="15339" width="0" style="1" hidden="1" customWidth="1"/>
    <col min="15340" max="15340" width="5.28515625" style="1" customWidth="1"/>
    <col min="15341" max="15341" width="0" style="1" hidden="1" customWidth="1"/>
    <col min="15342" max="15342" width="17" style="1" customWidth="1"/>
    <col min="15343" max="15343" width="6.28515625" style="1" customWidth="1"/>
    <col min="15344" max="15344" width="0" style="1" hidden="1" customWidth="1"/>
    <col min="15345" max="15345" width="14.28515625" style="1" customWidth="1"/>
    <col min="15346" max="15346" width="7.5703125" style="1" customWidth="1"/>
    <col min="15347" max="15347" width="0" style="1" hidden="1" customWidth="1"/>
    <col min="15348" max="15349" width="14.28515625" style="1" customWidth="1"/>
    <col min="15350" max="15350" width="20.85546875" style="1" customWidth="1"/>
    <col min="15351" max="15351" width="14.42578125" style="1" customWidth="1"/>
    <col min="15352" max="15352" width="15" style="1" customWidth="1"/>
    <col min="15353" max="15353" width="2.7109375" style="1" customWidth="1"/>
    <col min="15354" max="15354" width="11.7109375" style="1" customWidth="1"/>
    <col min="15355" max="15355" width="11.5703125" style="1" customWidth="1"/>
    <col min="15356" max="15356" width="2.28515625" style="1" customWidth="1"/>
    <col min="15357" max="15357" width="41" style="1" customWidth="1"/>
    <col min="15358" max="15358" width="14.28515625" style="1" customWidth="1"/>
    <col min="15359" max="15360" width="11.5703125" style="1" customWidth="1"/>
    <col min="15361" max="15361" width="21.85546875" style="1" customWidth="1"/>
    <col min="15362" max="15553" width="11.42578125" style="1"/>
    <col min="15554" max="15554" width="21.85546875" style="1" customWidth="1"/>
    <col min="15555" max="15555" width="13.85546875" style="1" customWidth="1"/>
    <col min="15556" max="15556" width="38.7109375" style="1" customWidth="1"/>
    <col min="15557" max="15557" width="3" style="1" bestFit="1" customWidth="1"/>
    <col min="15558" max="15558" width="32.28515625" style="1" customWidth="1"/>
    <col min="15559" max="15559" width="46.28515625" style="1" customWidth="1"/>
    <col min="15560" max="15560" width="19" style="1" customWidth="1"/>
    <col min="15561" max="15561" width="0" style="1" hidden="1" customWidth="1"/>
    <col min="15562" max="15562" width="17.7109375" style="1" customWidth="1"/>
    <col min="15563" max="15563" width="0" style="1" hidden="1" customWidth="1"/>
    <col min="15564" max="15564" width="22.28515625" style="1" customWidth="1"/>
    <col min="15565" max="15565" width="5.28515625" style="1" customWidth="1"/>
    <col min="15566" max="15566" width="36.28515625" style="1" customWidth="1"/>
    <col min="15567" max="15567" width="5.7109375" style="1" customWidth="1"/>
    <col min="15568" max="15568" width="0" style="1" hidden="1" customWidth="1"/>
    <col min="15569" max="15569" width="20.7109375" style="1" customWidth="1"/>
    <col min="15570" max="15570" width="4.85546875" style="1" customWidth="1"/>
    <col min="15571" max="15571" width="0" style="1" hidden="1" customWidth="1"/>
    <col min="15572" max="15572" width="24.7109375" style="1" customWidth="1"/>
    <col min="15573" max="15573" width="12.28515625" style="1" customWidth="1"/>
    <col min="15574" max="15574" width="0" style="1" hidden="1" customWidth="1"/>
    <col min="15575" max="15575" width="3.42578125" style="1" customWidth="1"/>
    <col min="15576" max="15576" width="0" style="1" hidden="1" customWidth="1"/>
    <col min="15577" max="15577" width="17.7109375" style="1" customWidth="1"/>
    <col min="15578" max="15578" width="3.42578125" style="1" customWidth="1"/>
    <col min="15579" max="15579" width="0" style="1" hidden="1" customWidth="1"/>
    <col min="15580" max="15580" width="23.7109375" style="1" customWidth="1"/>
    <col min="15581" max="15581" width="10" style="1" customWidth="1"/>
    <col min="15582" max="15582" width="0" style="1" hidden="1" customWidth="1"/>
    <col min="15583" max="15584" width="14.7109375" style="1" customWidth="1"/>
    <col min="15585" max="15585" width="12.85546875" style="1" customWidth="1"/>
    <col min="15586" max="15586" width="3.28515625" style="1" customWidth="1"/>
    <col min="15587" max="15587" width="30.28515625" style="1" customWidth="1"/>
    <col min="15588" max="15588" width="5" style="1" customWidth="1"/>
    <col min="15589" max="15589" width="0" style="1" hidden="1" customWidth="1"/>
    <col min="15590" max="15590" width="14.28515625" style="1" customWidth="1"/>
    <col min="15591" max="15591" width="5.7109375" style="1" customWidth="1"/>
    <col min="15592" max="15592" width="0" style="1" hidden="1" customWidth="1"/>
    <col min="15593" max="15593" width="17.28515625" style="1" customWidth="1"/>
    <col min="15594" max="15594" width="12.7109375" style="1" customWidth="1"/>
    <col min="15595" max="15595" width="0" style="1" hidden="1" customWidth="1"/>
    <col min="15596" max="15596" width="5.28515625" style="1" customWidth="1"/>
    <col min="15597" max="15597" width="0" style="1" hidden="1" customWidth="1"/>
    <col min="15598" max="15598" width="17" style="1" customWidth="1"/>
    <col min="15599" max="15599" width="6.28515625" style="1" customWidth="1"/>
    <col min="15600" max="15600" width="0" style="1" hidden="1" customWidth="1"/>
    <col min="15601" max="15601" width="14.28515625" style="1" customWidth="1"/>
    <col min="15602" max="15602" width="7.5703125" style="1" customWidth="1"/>
    <col min="15603" max="15603" width="0" style="1" hidden="1" customWidth="1"/>
    <col min="15604" max="15605" width="14.28515625" style="1" customWidth="1"/>
    <col min="15606" max="15606" width="20.85546875" style="1" customWidth="1"/>
    <col min="15607" max="15607" width="14.42578125" style="1" customWidth="1"/>
    <col min="15608" max="15608" width="15" style="1" customWidth="1"/>
    <col min="15609" max="15609" width="2.7109375" style="1" customWidth="1"/>
    <col min="15610" max="15610" width="11.7109375" style="1" customWidth="1"/>
    <col min="15611" max="15611" width="11.5703125" style="1" customWidth="1"/>
    <col min="15612" max="15612" width="2.28515625" style="1" customWidth="1"/>
    <col min="15613" max="15613" width="41" style="1" customWidth="1"/>
    <col min="15614" max="15614" width="14.28515625" style="1" customWidth="1"/>
    <col min="15615" max="15616" width="11.5703125" style="1" customWidth="1"/>
    <col min="15617" max="15617" width="21.85546875" style="1" customWidth="1"/>
    <col min="15618" max="15809" width="11.42578125" style="1"/>
    <col min="15810" max="15810" width="21.85546875" style="1" customWidth="1"/>
    <col min="15811" max="15811" width="13.85546875" style="1" customWidth="1"/>
    <col min="15812" max="15812" width="38.7109375" style="1" customWidth="1"/>
    <col min="15813" max="15813" width="3" style="1" bestFit="1" customWidth="1"/>
    <col min="15814" max="15814" width="32.28515625" style="1" customWidth="1"/>
    <col min="15815" max="15815" width="46.28515625" style="1" customWidth="1"/>
    <col min="15816" max="15816" width="19" style="1" customWidth="1"/>
    <col min="15817" max="15817" width="0" style="1" hidden="1" customWidth="1"/>
    <col min="15818" max="15818" width="17.7109375" style="1" customWidth="1"/>
    <col min="15819" max="15819" width="0" style="1" hidden="1" customWidth="1"/>
    <col min="15820" max="15820" width="22.28515625" style="1" customWidth="1"/>
    <col min="15821" max="15821" width="5.28515625" style="1" customWidth="1"/>
    <col min="15822" max="15822" width="36.28515625" style="1" customWidth="1"/>
    <col min="15823" max="15823" width="5.7109375" style="1" customWidth="1"/>
    <col min="15824" max="15824" width="0" style="1" hidden="1" customWidth="1"/>
    <col min="15825" max="15825" width="20.7109375" style="1" customWidth="1"/>
    <col min="15826" max="15826" width="4.85546875" style="1" customWidth="1"/>
    <col min="15827" max="15827" width="0" style="1" hidden="1" customWidth="1"/>
    <col min="15828" max="15828" width="24.7109375" style="1" customWidth="1"/>
    <col min="15829" max="15829" width="12.28515625" style="1" customWidth="1"/>
    <col min="15830" max="15830" width="0" style="1" hidden="1" customWidth="1"/>
    <col min="15831" max="15831" width="3.42578125" style="1" customWidth="1"/>
    <col min="15832" max="15832" width="0" style="1" hidden="1" customWidth="1"/>
    <col min="15833" max="15833" width="17.7109375" style="1" customWidth="1"/>
    <col min="15834" max="15834" width="3.42578125" style="1" customWidth="1"/>
    <col min="15835" max="15835" width="0" style="1" hidden="1" customWidth="1"/>
    <col min="15836" max="15836" width="23.7109375" style="1" customWidth="1"/>
    <col min="15837" max="15837" width="10" style="1" customWidth="1"/>
    <col min="15838" max="15838" width="0" style="1" hidden="1" customWidth="1"/>
    <col min="15839" max="15840" width="14.7109375" style="1" customWidth="1"/>
    <col min="15841" max="15841" width="12.85546875" style="1" customWidth="1"/>
    <col min="15842" max="15842" width="3.28515625" style="1" customWidth="1"/>
    <col min="15843" max="15843" width="30.28515625" style="1" customWidth="1"/>
    <col min="15844" max="15844" width="5" style="1" customWidth="1"/>
    <col min="15845" max="15845" width="0" style="1" hidden="1" customWidth="1"/>
    <col min="15846" max="15846" width="14.28515625" style="1" customWidth="1"/>
    <col min="15847" max="15847" width="5.7109375" style="1" customWidth="1"/>
    <col min="15848" max="15848" width="0" style="1" hidden="1" customWidth="1"/>
    <col min="15849" max="15849" width="17.28515625" style="1" customWidth="1"/>
    <col min="15850" max="15850" width="12.7109375" style="1" customWidth="1"/>
    <col min="15851" max="15851" width="0" style="1" hidden="1" customWidth="1"/>
    <col min="15852" max="15852" width="5.28515625" style="1" customWidth="1"/>
    <col min="15853" max="15853" width="0" style="1" hidden="1" customWidth="1"/>
    <col min="15854" max="15854" width="17" style="1" customWidth="1"/>
    <col min="15855" max="15855" width="6.28515625" style="1" customWidth="1"/>
    <col min="15856" max="15856" width="0" style="1" hidden="1" customWidth="1"/>
    <col min="15857" max="15857" width="14.28515625" style="1" customWidth="1"/>
    <col min="15858" max="15858" width="7.5703125" style="1" customWidth="1"/>
    <col min="15859" max="15859" width="0" style="1" hidden="1" customWidth="1"/>
    <col min="15860" max="15861" width="14.28515625" style="1" customWidth="1"/>
    <col min="15862" max="15862" width="20.85546875" style="1" customWidth="1"/>
    <col min="15863" max="15863" width="14.42578125" style="1" customWidth="1"/>
    <col min="15864" max="15864" width="15" style="1" customWidth="1"/>
    <col min="15865" max="15865" width="2.7109375" style="1" customWidth="1"/>
    <col min="15866" max="15866" width="11.7109375" style="1" customWidth="1"/>
    <col min="15867" max="15867" width="11.5703125" style="1" customWidth="1"/>
    <col min="15868" max="15868" width="2.28515625" style="1" customWidth="1"/>
    <col min="15869" max="15869" width="41" style="1" customWidth="1"/>
    <col min="15870" max="15870" width="14.28515625" style="1" customWidth="1"/>
    <col min="15871" max="15872" width="11.5703125" style="1" customWidth="1"/>
    <col min="15873" max="15873" width="21.85546875" style="1" customWidth="1"/>
    <col min="15874" max="16065" width="11.42578125" style="1"/>
    <col min="16066" max="16066" width="21.85546875" style="1" customWidth="1"/>
    <col min="16067" max="16067" width="13.85546875" style="1" customWidth="1"/>
    <col min="16068" max="16068" width="38.7109375" style="1" customWidth="1"/>
    <col min="16069" max="16069" width="3" style="1" bestFit="1" customWidth="1"/>
    <col min="16070" max="16070" width="32.28515625" style="1" customWidth="1"/>
    <col min="16071" max="16071" width="46.28515625" style="1" customWidth="1"/>
    <col min="16072" max="16072" width="19" style="1" customWidth="1"/>
    <col min="16073" max="16073" width="0" style="1" hidden="1" customWidth="1"/>
    <col min="16074" max="16074" width="17.7109375" style="1" customWidth="1"/>
    <col min="16075" max="16075" width="0" style="1" hidden="1" customWidth="1"/>
    <col min="16076" max="16076" width="22.28515625" style="1" customWidth="1"/>
    <col min="16077" max="16077" width="5.28515625" style="1" customWidth="1"/>
    <col min="16078" max="16078" width="36.28515625" style="1" customWidth="1"/>
    <col min="16079" max="16079" width="5.7109375" style="1" customWidth="1"/>
    <col min="16080" max="16080" width="0" style="1" hidden="1" customWidth="1"/>
    <col min="16081" max="16081" width="20.7109375" style="1" customWidth="1"/>
    <col min="16082" max="16082" width="4.85546875" style="1" customWidth="1"/>
    <col min="16083" max="16083" width="0" style="1" hidden="1" customWidth="1"/>
    <col min="16084" max="16084" width="24.7109375" style="1" customWidth="1"/>
    <col min="16085" max="16085" width="12.28515625" style="1" customWidth="1"/>
    <col min="16086" max="16086" width="0" style="1" hidden="1" customWidth="1"/>
    <col min="16087" max="16087" width="3.42578125" style="1" customWidth="1"/>
    <col min="16088" max="16088" width="0" style="1" hidden="1" customWidth="1"/>
    <col min="16089" max="16089" width="17.7109375" style="1" customWidth="1"/>
    <col min="16090" max="16090" width="3.42578125" style="1" customWidth="1"/>
    <col min="16091" max="16091" width="0" style="1" hidden="1" customWidth="1"/>
    <col min="16092" max="16092" width="23.7109375" style="1" customWidth="1"/>
    <col min="16093" max="16093" width="10" style="1" customWidth="1"/>
    <col min="16094" max="16094" width="0" style="1" hidden="1" customWidth="1"/>
    <col min="16095" max="16096" width="14.7109375" style="1" customWidth="1"/>
    <col min="16097" max="16097" width="12.85546875" style="1" customWidth="1"/>
    <col min="16098" max="16098" width="3.28515625" style="1" customWidth="1"/>
    <col min="16099" max="16099" width="30.28515625" style="1" customWidth="1"/>
    <col min="16100" max="16100" width="5" style="1" customWidth="1"/>
    <col min="16101" max="16101" width="0" style="1" hidden="1" customWidth="1"/>
    <col min="16102" max="16102" width="14.28515625" style="1" customWidth="1"/>
    <col min="16103" max="16103" width="5.7109375" style="1" customWidth="1"/>
    <col min="16104" max="16104" width="0" style="1" hidden="1" customWidth="1"/>
    <col min="16105" max="16105" width="17.28515625" style="1" customWidth="1"/>
    <col min="16106" max="16106" width="12.7109375" style="1" customWidth="1"/>
    <col min="16107" max="16107" width="0" style="1" hidden="1" customWidth="1"/>
    <col min="16108" max="16108" width="5.28515625" style="1" customWidth="1"/>
    <col min="16109" max="16109" width="0" style="1" hidden="1" customWidth="1"/>
    <col min="16110" max="16110" width="17" style="1" customWidth="1"/>
    <col min="16111" max="16111" width="6.28515625" style="1" customWidth="1"/>
    <col min="16112" max="16112" width="0" style="1" hidden="1" customWidth="1"/>
    <col min="16113" max="16113" width="14.28515625" style="1" customWidth="1"/>
    <col min="16114" max="16114" width="7.5703125" style="1" customWidth="1"/>
    <col min="16115" max="16115" width="0" style="1" hidden="1" customWidth="1"/>
    <col min="16116" max="16117" width="14.28515625" style="1" customWidth="1"/>
    <col min="16118" max="16118" width="20.85546875" style="1" customWidth="1"/>
    <col min="16119" max="16119" width="14.42578125" style="1" customWidth="1"/>
    <col min="16120" max="16120" width="15" style="1" customWidth="1"/>
    <col min="16121" max="16121" width="2.7109375" style="1" customWidth="1"/>
    <col min="16122" max="16122" width="11.7109375" style="1" customWidth="1"/>
    <col min="16123" max="16123" width="11.5703125" style="1" customWidth="1"/>
    <col min="16124" max="16124" width="2.28515625" style="1" customWidth="1"/>
    <col min="16125" max="16125" width="41" style="1" customWidth="1"/>
    <col min="16126" max="16126" width="14.28515625" style="1" customWidth="1"/>
    <col min="16127" max="16128" width="11.5703125" style="1" customWidth="1"/>
    <col min="16129" max="16129" width="21.85546875" style="1" customWidth="1"/>
    <col min="16130" max="16323" width="11.42578125" style="1"/>
    <col min="16324" max="16384" width="11.5703125" style="1" customWidth="1"/>
  </cols>
  <sheetData>
    <row r="1" spans="1:45"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641" t="s">
        <v>1331</v>
      </c>
      <c r="AS1" s="641" t="s">
        <v>1332</v>
      </c>
    </row>
    <row r="2" spans="1:45"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row>
    <row r="3" spans="1:45"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c r="AP3" s="753" t="s">
        <v>183</v>
      </c>
      <c r="AQ3" s="747"/>
    </row>
    <row r="4" spans="1:45"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row>
    <row r="5" spans="1:45" ht="278.25" customHeight="1" x14ac:dyDescent="0.25">
      <c r="A5" s="979" t="s">
        <v>51</v>
      </c>
      <c r="B5" s="743" t="s">
        <v>74</v>
      </c>
      <c r="C5" s="743" t="s">
        <v>92</v>
      </c>
      <c r="D5" s="743" t="s">
        <v>12</v>
      </c>
      <c r="E5" s="743" t="s">
        <v>36</v>
      </c>
      <c r="F5" s="886" t="s">
        <v>1115</v>
      </c>
      <c r="G5" s="984" t="s">
        <v>895</v>
      </c>
      <c r="H5" s="743" t="s">
        <v>1228</v>
      </c>
      <c r="I5" s="886" t="s">
        <v>1116</v>
      </c>
      <c r="J5" s="725" t="s">
        <v>66</v>
      </c>
      <c r="K5" s="743">
        <v>2</v>
      </c>
      <c r="L5" s="1079">
        <f>IF(J5="Diaria",+(K5/360),IF(J5="Mensual",+(K5/12),IF(J5="Bimestral",+(K5/6),IF(J5="Trimestral",+(K5/4),IF(J5="Semestral",+(K5/2),IF(J5="Anual",+(K5/1),""))))))</f>
        <v>0.16666666666666666</v>
      </c>
      <c r="M5" s="743" t="s">
        <v>73</v>
      </c>
      <c r="N5" s="74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43" t="s">
        <v>31</v>
      </c>
      <c r="P5" s="72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725" t="s">
        <v>73</v>
      </c>
      <c r="R5" s="72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0" t="s">
        <v>60</v>
      </c>
      <c r="T5" s="720" t="s">
        <v>61</v>
      </c>
      <c r="U5" s="720">
        <f>+MAX(N5,P5,R5)</f>
        <v>0.2</v>
      </c>
      <c r="V5" s="990" t="str">
        <f>IF(L5&lt;=20%,"Muy baja",IF(L5&lt;=40%,"Baja",IF(L5&lt;=60%,"Media",IF(L5&lt;=80%,"Alta",IF(L5&lt;=100%,"Muy alta",IF(L5&gt;=100%,"Muy alta",""))))))</f>
        <v>Muy baja</v>
      </c>
      <c r="W5" s="723">
        <v>0.2</v>
      </c>
      <c r="X5" s="990" t="str">
        <f>IF(U5=20%,"Leve",IF(U5=40%,"Menor",IF(U5=60%,"Moderado",IF(U5=80%,"Mayor",IF(U5=100%,"Catastrófico","")))))</f>
        <v>Leve</v>
      </c>
      <c r="Y5" s="723">
        <v>0.4</v>
      </c>
      <c r="Z5" s="720" t="s">
        <v>170</v>
      </c>
      <c r="AA5" s="723">
        <f>IF(Z5="Bajo",25%,IF(Z5="Moderado",50%,IF(Z5="Alto",75%,IF(Z5="Extremo",100%,""))))</f>
        <v>0.25</v>
      </c>
      <c r="AB5" s="1080" t="s">
        <v>1117</v>
      </c>
      <c r="AC5" s="41" t="s">
        <v>1118</v>
      </c>
      <c r="AD5" s="40" t="s">
        <v>57</v>
      </c>
      <c r="AE5" s="172">
        <f t="shared" ref="AE5:AE15" si="0">IF(AD5="Preventivo",25%,IF(AD5="Detectivo",15%,IF(AD5="Correctivo",10%,"")))</f>
        <v>0.25</v>
      </c>
      <c r="AF5" s="336" t="s">
        <v>216</v>
      </c>
      <c r="AG5" s="172">
        <f t="shared" ref="AG5:AG15" si="1">IF(AF5="Manual",15%,IF(AF5="Automático",25%,""))</f>
        <v>0.15</v>
      </c>
      <c r="AH5" s="31">
        <f t="shared" ref="AH5:AH15" si="2">+AG5+AE5</f>
        <v>0.4</v>
      </c>
      <c r="AI5" s="311" t="s">
        <v>24</v>
      </c>
      <c r="AJ5" s="336" t="s">
        <v>1119</v>
      </c>
      <c r="AK5" s="336">
        <f>+AH5*AA5</f>
        <v>0.1</v>
      </c>
      <c r="AL5" s="173">
        <f>+AA5-AK5</f>
        <v>0.15</v>
      </c>
      <c r="AM5" s="974" t="str">
        <f>+IF(C5="Corrupción","Moderado",IF(AL7&lt;=25%,"Bajo",IF(AL7&lt;=50%,"Moderado",IF(AL7&lt;=75%,"Alto",IF(AL7&gt;75%,"Extremo","")))))</f>
        <v>Bajo</v>
      </c>
      <c r="AN5" s="965" t="s">
        <v>71</v>
      </c>
      <c r="AO5" s="174">
        <v>1</v>
      </c>
      <c r="AP5" s="40" t="s">
        <v>1120</v>
      </c>
      <c r="AQ5" s="371" t="s">
        <v>1121</v>
      </c>
    </row>
    <row r="6" spans="1:45" ht="224.25" customHeight="1" x14ac:dyDescent="0.25">
      <c r="A6" s="979"/>
      <c r="B6" s="743"/>
      <c r="C6" s="743"/>
      <c r="D6" s="743"/>
      <c r="E6" s="743"/>
      <c r="F6" s="886"/>
      <c r="G6" s="984"/>
      <c r="H6" s="743"/>
      <c r="I6" s="886"/>
      <c r="J6" s="725"/>
      <c r="K6" s="743"/>
      <c r="L6" s="1079"/>
      <c r="M6" s="743"/>
      <c r="N6" s="743"/>
      <c r="O6" s="743"/>
      <c r="P6" s="725"/>
      <c r="Q6" s="725"/>
      <c r="R6" s="725"/>
      <c r="S6" s="720"/>
      <c r="T6" s="720"/>
      <c r="U6" s="720"/>
      <c r="V6" s="990"/>
      <c r="W6" s="723"/>
      <c r="X6" s="990"/>
      <c r="Y6" s="723"/>
      <c r="Z6" s="720"/>
      <c r="AA6" s="723"/>
      <c r="AB6" s="1080"/>
      <c r="AC6" s="40" t="s">
        <v>1122</v>
      </c>
      <c r="AD6" s="40" t="s">
        <v>57</v>
      </c>
      <c r="AE6" s="172">
        <f t="shared" si="0"/>
        <v>0.25</v>
      </c>
      <c r="AF6" s="336" t="s">
        <v>216</v>
      </c>
      <c r="AG6" s="172">
        <f t="shared" si="1"/>
        <v>0.15</v>
      </c>
      <c r="AH6" s="31">
        <f t="shared" si="2"/>
        <v>0.4</v>
      </c>
      <c r="AI6" s="311" t="s">
        <v>24</v>
      </c>
      <c r="AJ6" s="336" t="s">
        <v>1123</v>
      </c>
      <c r="AK6" s="336">
        <f>+AL5*AH6</f>
        <v>0.06</v>
      </c>
      <c r="AL6" s="173">
        <f>+AL5-AK6</f>
        <v>0.09</v>
      </c>
      <c r="AM6" s="974"/>
      <c r="AN6" s="965"/>
      <c r="AO6" s="174">
        <v>2</v>
      </c>
      <c r="AP6" s="548" t="s">
        <v>1124</v>
      </c>
      <c r="AQ6" s="371" t="s">
        <v>1121</v>
      </c>
    </row>
    <row r="7" spans="1:45" ht="207" customHeight="1" x14ac:dyDescent="0.25">
      <c r="A7" s="979"/>
      <c r="B7" s="743"/>
      <c r="C7" s="743"/>
      <c r="D7" s="743"/>
      <c r="E7" s="743"/>
      <c r="F7" s="886"/>
      <c r="G7" s="984"/>
      <c r="H7" s="743"/>
      <c r="I7" s="886"/>
      <c r="J7" s="725"/>
      <c r="K7" s="743"/>
      <c r="L7" s="1079"/>
      <c r="M7" s="743"/>
      <c r="N7" s="743"/>
      <c r="O7" s="743"/>
      <c r="P7" s="725"/>
      <c r="Q7" s="725"/>
      <c r="R7" s="725"/>
      <c r="S7" s="720"/>
      <c r="T7" s="720"/>
      <c r="U7" s="720"/>
      <c r="V7" s="990"/>
      <c r="W7" s="723"/>
      <c r="X7" s="990"/>
      <c r="Y7" s="723"/>
      <c r="Z7" s="720"/>
      <c r="AA7" s="723"/>
      <c r="AB7" s="1080"/>
      <c r="AC7" s="40" t="s">
        <v>1125</v>
      </c>
      <c r="AD7" s="40" t="s">
        <v>57</v>
      </c>
      <c r="AE7" s="172">
        <f t="shared" si="0"/>
        <v>0.25</v>
      </c>
      <c r="AF7" s="336" t="s">
        <v>216</v>
      </c>
      <c r="AG7" s="172">
        <f t="shared" si="1"/>
        <v>0.15</v>
      </c>
      <c r="AH7" s="31">
        <f t="shared" si="2"/>
        <v>0.4</v>
      </c>
      <c r="AI7" s="311" t="s">
        <v>24</v>
      </c>
      <c r="AJ7" s="336" t="s">
        <v>1126</v>
      </c>
      <c r="AK7" s="336">
        <f>+AL6*AH7</f>
        <v>3.5999999999999997E-2</v>
      </c>
      <c r="AL7" s="173">
        <f>+AL6-AK7</f>
        <v>5.3999999999999999E-2</v>
      </c>
      <c r="AM7" s="974"/>
      <c r="AN7" s="965"/>
      <c r="AO7" s="365">
        <v>3</v>
      </c>
      <c r="AP7" s="548" t="s">
        <v>1127</v>
      </c>
      <c r="AQ7" s="371" t="s">
        <v>1121</v>
      </c>
    </row>
    <row r="8" spans="1:45" ht="192.75" customHeight="1" x14ac:dyDescent="0.25">
      <c r="A8" s="979" t="s">
        <v>51</v>
      </c>
      <c r="B8" s="743" t="s">
        <v>74</v>
      </c>
      <c r="C8" s="743" t="s">
        <v>92</v>
      </c>
      <c r="D8" s="743" t="s">
        <v>12</v>
      </c>
      <c r="E8" s="743" t="s">
        <v>36</v>
      </c>
      <c r="F8" s="886" t="s">
        <v>1128</v>
      </c>
      <c r="G8" s="984" t="s">
        <v>908</v>
      </c>
      <c r="H8" s="743" t="s">
        <v>1229</v>
      </c>
      <c r="I8" s="886" t="s">
        <v>1129</v>
      </c>
      <c r="J8" s="725" t="s">
        <v>89</v>
      </c>
      <c r="K8" s="725">
        <v>1</v>
      </c>
      <c r="L8" s="735">
        <f>IF(J8="Diaria",+(K8/360),IF(J8="Mensual",+(K8/12),IF(J8="Bimestral",+(K8/6),IF(J8="Trimestral",+(K8/4),IF(J8="Semestral",+(K8/2),IF(J8="Anual",+(K8/1),""))))))</f>
        <v>0.25</v>
      </c>
      <c r="M8" s="725" t="s">
        <v>73</v>
      </c>
      <c r="N8" s="72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725" t="s">
        <v>48</v>
      </c>
      <c r="P8" s="72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25" t="s">
        <v>73</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0" t="s">
        <v>60</v>
      </c>
      <c r="T8" s="720" t="s">
        <v>45</v>
      </c>
      <c r="U8" s="720">
        <f>+MAX(N8,P8,R8)</f>
        <v>0.4</v>
      </c>
      <c r="V8" s="990" t="str">
        <f>IF(L8&lt;=20%,"Muy baja",IF(L8&lt;=40%,"Baja",IF(L8&lt;=60%,"Media",IF(L8&lt;=80%,"Alta",IF(L8&lt;=100%,"Muy alta",IF(L8&gt;=100%,"Muy alta",""))))))</f>
        <v>Baja</v>
      </c>
      <c r="W8" s="723">
        <v>0.2</v>
      </c>
      <c r="X8" s="990" t="str">
        <f>IF(U8=20%,"Leve",IF(U8=40%,"Menor",IF(U8=60%,"Moderado",IF(U8=80%,"Mayor",IF(U8=100%,"Catastrófico","")))))</f>
        <v>Menor</v>
      </c>
      <c r="Y8" s="723">
        <v>0.4</v>
      </c>
      <c r="Z8" s="720" t="s">
        <v>170</v>
      </c>
      <c r="AA8" s="723">
        <f>IF(Z8="Bajo",25%,IF(Z8="Moderado",50%,IF(Z8="Alto",75%,IF(Z8="Extremo",100%,""))))</f>
        <v>0.25</v>
      </c>
      <c r="AB8" s="1080" t="s">
        <v>1130</v>
      </c>
      <c r="AC8" s="40" t="s">
        <v>1131</v>
      </c>
      <c r="AD8" s="40" t="s">
        <v>57</v>
      </c>
      <c r="AE8" s="172">
        <f t="shared" si="0"/>
        <v>0.25</v>
      </c>
      <c r="AF8" s="336" t="s">
        <v>216</v>
      </c>
      <c r="AG8" s="172">
        <f t="shared" si="1"/>
        <v>0.15</v>
      </c>
      <c r="AH8" s="31">
        <f t="shared" si="2"/>
        <v>0.4</v>
      </c>
      <c r="AI8" s="311" t="s">
        <v>24</v>
      </c>
      <c r="AJ8" s="336" t="s">
        <v>1132</v>
      </c>
      <c r="AK8" s="336">
        <f>+AH8*AA8</f>
        <v>0.1</v>
      </c>
      <c r="AL8" s="173">
        <f>+AA8-AK8</f>
        <v>0.15</v>
      </c>
      <c r="AM8" s="974" t="str">
        <f>+IF(C8="Corrupción","Moderado",IF(AL9&lt;=25%,"Bajo",IF(AL9&lt;=50%,"Moderado",IF(AL9&lt;=75%,"Alto",IF(AL9&gt;75%,"Extremo","")))))</f>
        <v>Bajo</v>
      </c>
      <c r="AN8" s="965" t="s">
        <v>71</v>
      </c>
      <c r="AO8" s="175">
        <v>1</v>
      </c>
      <c r="AP8" s="89" t="s">
        <v>1133</v>
      </c>
      <c r="AQ8" s="311" t="s">
        <v>1134</v>
      </c>
    </row>
    <row r="9" spans="1:45" ht="184.15" customHeight="1" x14ac:dyDescent="0.25">
      <c r="A9" s="979"/>
      <c r="B9" s="743"/>
      <c r="C9" s="743"/>
      <c r="D9" s="743"/>
      <c r="E9" s="743"/>
      <c r="F9" s="886"/>
      <c r="G9" s="984"/>
      <c r="H9" s="743"/>
      <c r="I9" s="886"/>
      <c r="J9" s="725"/>
      <c r="K9" s="725"/>
      <c r="L9" s="735"/>
      <c r="M9" s="725"/>
      <c r="N9" s="725"/>
      <c r="O9" s="725"/>
      <c r="P9" s="725"/>
      <c r="Q9" s="725"/>
      <c r="R9" s="725"/>
      <c r="S9" s="720"/>
      <c r="T9" s="720"/>
      <c r="U9" s="720"/>
      <c r="V9" s="990"/>
      <c r="W9" s="723"/>
      <c r="X9" s="990"/>
      <c r="Y9" s="723"/>
      <c r="Z9" s="720"/>
      <c r="AA9" s="723"/>
      <c r="AB9" s="1080"/>
      <c r="AC9" s="40" t="s">
        <v>1135</v>
      </c>
      <c r="AD9" s="40" t="s">
        <v>57</v>
      </c>
      <c r="AE9" s="172">
        <f t="shared" si="0"/>
        <v>0.25</v>
      </c>
      <c r="AF9" s="336" t="s">
        <v>216</v>
      </c>
      <c r="AG9" s="172">
        <f t="shared" si="1"/>
        <v>0.15</v>
      </c>
      <c r="AH9" s="31">
        <f t="shared" si="2"/>
        <v>0.4</v>
      </c>
      <c r="AI9" s="311" t="s">
        <v>24</v>
      </c>
      <c r="AJ9" s="336" t="s">
        <v>1136</v>
      </c>
      <c r="AK9" s="336">
        <f>+AL8*AH9</f>
        <v>0.06</v>
      </c>
      <c r="AL9" s="173">
        <f>+AL8-AK9</f>
        <v>0.09</v>
      </c>
      <c r="AM9" s="974"/>
      <c r="AN9" s="965"/>
      <c r="AO9" s="365">
        <v>2</v>
      </c>
      <c r="AP9" s="89" t="s">
        <v>1137</v>
      </c>
      <c r="AQ9" s="311" t="s">
        <v>1138</v>
      </c>
    </row>
    <row r="10" spans="1:45" ht="147.75" customHeight="1" x14ac:dyDescent="0.25">
      <c r="A10" s="979" t="s">
        <v>51</v>
      </c>
      <c r="B10" s="743" t="s">
        <v>74</v>
      </c>
      <c r="C10" s="743" t="s">
        <v>101</v>
      </c>
      <c r="D10" s="743" t="s">
        <v>90</v>
      </c>
      <c r="E10" s="743" t="s">
        <v>96</v>
      </c>
      <c r="F10" s="886" t="s">
        <v>1139</v>
      </c>
      <c r="G10" s="984" t="s">
        <v>1140</v>
      </c>
      <c r="H10" s="743" t="s">
        <v>1230</v>
      </c>
      <c r="I10" s="886" t="s">
        <v>1141</v>
      </c>
      <c r="J10" s="725" t="s">
        <v>66</v>
      </c>
      <c r="K10" s="725">
        <v>1</v>
      </c>
      <c r="L10" s="735">
        <f>IF(J10="Diaria",+(K10/360),IF(J10="Mensual",+(K10/12),IF(J10="Bimestral",+(K10/6),IF(J10="Trimestral",+(K10/4),IF(J10="Semestral",+(K10/2),IF(J10="Anual",+(K10/1),""))))))</f>
        <v>8.3333333333333329E-2</v>
      </c>
      <c r="M10" s="725" t="s">
        <v>30</v>
      </c>
      <c r="N10" s="72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25" t="s">
        <v>48</v>
      </c>
      <c r="P10" s="72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25" t="s">
        <v>32</v>
      </c>
      <c r="R10" s="72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0.2</v>
      </c>
      <c r="S10" s="720" t="s">
        <v>73</v>
      </c>
      <c r="T10" s="720" t="s">
        <v>45</v>
      </c>
      <c r="U10" s="720">
        <f>+MAX(N10,P10,R10)</f>
        <v>0.4</v>
      </c>
      <c r="V10" s="990" t="str">
        <f>IF(L10&lt;=20%,"Muy baja",IF(L10&lt;=40%,"Baja",IF(L10&lt;=60%,"Media",IF(L10&lt;=80%,"Alta",IF(L10&lt;=100%,"Muy alta",IF(L10&gt;=100%,"Muy alta",""))))))</f>
        <v>Muy baja</v>
      </c>
      <c r="W10" s="723">
        <v>0.4</v>
      </c>
      <c r="X10" s="990" t="str">
        <f>IF(U10=20%,"Leve",IF(U10=40%,"Menor",IF(U10=60%,"Moderado",IF(U10=80%,"Mayor",IF(U10=100%,"Catastrófico","")))))</f>
        <v>Menor</v>
      </c>
      <c r="Y10" s="723">
        <v>0.4</v>
      </c>
      <c r="Z10" s="720" t="s">
        <v>56</v>
      </c>
      <c r="AA10" s="723">
        <f>IF(Z10="Bajo",25%,IF(Z10="Moderado",50%,IF(Z10="Alto",75%,IF(Z10="Extremo",100%,""))))</f>
        <v>0.5</v>
      </c>
      <c r="AB10" s="1083" t="s">
        <v>1142</v>
      </c>
      <c r="AC10" s="40" t="s">
        <v>1143</v>
      </c>
      <c r="AD10" s="40" t="s">
        <v>57</v>
      </c>
      <c r="AE10" s="172">
        <f t="shared" si="0"/>
        <v>0.25</v>
      </c>
      <c r="AF10" s="336" t="s">
        <v>216</v>
      </c>
      <c r="AG10" s="172">
        <f t="shared" si="1"/>
        <v>0.15</v>
      </c>
      <c r="AH10" s="31">
        <f t="shared" si="2"/>
        <v>0.4</v>
      </c>
      <c r="AI10" s="398" t="s">
        <v>41</v>
      </c>
      <c r="AJ10" s="336" t="s">
        <v>1144</v>
      </c>
      <c r="AK10" s="336">
        <f>+AH10*AA10</f>
        <v>0.2</v>
      </c>
      <c r="AL10" s="173">
        <f>+AA10-AK10</f>
        <v>0.3</v>
      </c>
      <c r="AM10" s="1084" t="str">
        <f>+IF(C10="Corrupción","Moderado",IF(AL11&lt;=25%,"Bajo",IF(AL11&lt;=50%,"Moderado",IF(AL11&lt;=75%,"Alto",IF(AL11&gt;75%,"Extremo","")))))</f>
        <v>Bajo</v>
      </c>
      <c r="AN10" s="965" t="s">
        <v>71</v>
      </c>
      <c r="AO10" s="175">
        <v>1</v>
      </c>
      <c r="AP10" s="89" t="s">
        <v>1145</v>
      </c>
      <c r="AQ10" s="541" t="s">
        <v>1146</v>
      </c>
    </row>
    <row r="11" spans="1:45" ht="152.25" customHeight="1" thickBot="1" x14ac:dyDescent="0.3">
      <c r="A11" s="979"/>
      <c r="B11" s="743"/>
      <c r="C11" s="743"/>
      <c r="D11" s="743"/>
      <c r="E11" s="743"/>
      <c r="F11" s="886"/>
      <c r="G11" s="984"/>
      <c r="H11" s="743"/>
      <c r="I11" s="886"/>
      <c r="J11" s="725"/>
      <c r="K11" s="725"/>
      <c r="L11" s="735"/>
      <c r="M11" s="725"/>
      <c r="N11" s="725"/>
      <c r="O11" s="725"/>
      <c r="P11" s="725"/>
      <c r="Q11" s="725"/>
      <c r="R11" s="725"/>
      <c r="S11" s="720"/>
      <c r="T11" s="720"/>
      <c r="U11" s="720"/>
      <c r="V11" s="990"/>
      <c r="W11" s="723"/>
      <c r="X11" s="990"/>
      <c r="Y11" s="723"/>
      <c r="Z11" s="720"/>
      <c r="AA11" s="723"/>
      <c r="AB11" s="1083"/>
      <c r="AC11" s="40" t="s">
        <v>1147</v>
      </c>
      <c r="AD11" s="40" t="s">
        <v>57</v>
      </c>
      <c r="AE11" s="172">
        <f t="shared" si="0"/>
        <v>0.25</v>
      </c>
      <c r="AF11" s="336" t="s">
        <v>216</v>
      </c>
      <c r="AG11" s="172">
        <f t="shared" si="1"/>
        <v>0.15</v>
      </c>
      <c r="AH11" s="31">
        <f t="shared" si="2"/>
        <v>0.4</v>
      </c>
      <c r="AI11" s="398" t="s">
        <v>41</v>
      </c>
      <c r="AJ11" s="336" t="s">
        <v>1144</v>
      </c>
      <c r="AK11" s="336">
        <f>+AL10*AH11</f>
        <v>0.12</v>
      </c>
      <c r="AL11" s="173">
        <f>+AL10-AK11</f>
        <v>0.18</v>
      </c>
      <c r="AM11" s="1085"/>
      <c r="AN11" s="965"/>
      <c r="AO11" s="365">
        <v>2</v>
      </c>
      <c r="AP11" s="40" t="s">
        <v>1148</v>
      </c>
      <c r="AQ11" s="541" t="s">
        <v>1149</v>
      </c>
    </row>
    <row r="12" spans="1:45" ht="376.5" customHeight="1" thickBot="1" x14ac:dyDescent="0.3">
      <c r="A12" s="305" t="s">
        <v>218</v>
      </c>
      <c r="B12" s="351" t="s">
        <v>74</v>
      </c>
      <c r="C12" s="285" t="s">
        <v>92</v>
      </c>
      <c r="D12" s="285" t="s">
        <v>79</v>
      </c>
      <c r="E12" s="257" t="s">
        <v>36</v>
      </c>
      <c r="F12" s="256" t="s">
        <v>598</v>
      </c>
      <c r="G12" s="542" t="s">
        <v>599</v>
      </c>
      <c r="H12" s="542" t="s">
        <v>1272</v>
      </c>
      <c r="I12" s="256" t="s">
        <v>601</v>
      </c>
      <c r="J12" s="285" t="s">
        <v>66</v>
      </c>
      <c r="K12" s="285">
        <v>1</v>
      </c>
      <c r="L12" s="288">
        <v>2.7777777777777779E-3</v>
      </c>
      <c r="M12" s="285" t="s">
        <v>305</v>
      </c>
      <c r="N12" s="285" t="str">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
      </c>
      <c r="O12" s="285" t="s">
        <v>64</v>
      </c>
      <c r="P12" s="28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285" t="s">
        <v>73</v>
      </c>
      <c r="R12" s="28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281" t="s">
        <v>60</v>
      </c>
      <c r="T12" s="281" t="s">
        <v>45</v>
      </c>
      <c r="U12" s="281">
        <f>+MAX(N12,P12,R12)</f>
        <v>0.6</v>
      </c>
      <c r="V12" s="292" t="str">
        <f>IF(L12&lt;=20%,"Muy baja",IF(L12&lt;=40%,"Baja",IF(L12&lt;=60%,"Media",IF(L12&lt;=80%,"Alta",IF(L12&lt;=100%,"Muy alta",IF(L12&gt;=100%,"Muy alta",""))))))</f>
        <v>Muy baja</v>
      </c>
      <c r="W12" s="274">
        <f>+IFERROR(VLOOKUP(V12,[17]Fórmula!$F$1:$G$6,2,FALSE),"")</f>
        <v>0.2</v>
      </c>
      <c r="X12" s="283" t="str">
        <f>IF(U12=20%,"Leve",IF(U12=40%,"Menor",IF(U12=60%,"Moderado",IF(U12=80%,"Mayor",IF(U12=100%,"Catastrófico","")))))</f>
        <v>Moderado</v>
      </c>
      <c r="Y12" s="300" t="s">
        <v>56</v>
      </c>
      <c r="Z12" s="278" t="str">
        <f>+IFERROR(VLOOKUP(V12&amp;X12,[17]Fórmula!$C$2:$D$26,2,FALSE),"")</f>
        <v>Moderado</v>
      </c>
      <c r="AA12" s="300" t="s">
        <v>56</v>
      </c>
      <c r="AB12" s="546" t="s">
        <v>602</v>
      </c>
      <c r="AC12" s="547" t="s">
        <v>1150</v>
      </c>
      <c r="AD12" s="50" t="s">
        <v>57</v>
      </c>
      <c r="AE12" s="260">
        <f t="shared" si="0"/>
        <v>0.25</v>
      </c>
      <c r="AF12" s="73" t="s">
        <v>216</v>
      </c>
      <c r="AG12" s="260">
        <f t="shared" si="1"/>
        <v>0.15</v>
      </c>
      <c r="AH12" s="260">
        <f t="shared" si="2"/>
        <v>0.4</v>
      </c>
      <c r="AI12" s="307" t="s">
        <v>24</v>
      </c>
      <c r="AJ12" s="256" t="s">
        <v>643</v>
      </c>
      <c r="AK12" s="285" t="s">
        <v>24</v>
      </c>
      <c r="AL12" s="368">
        <v>0.3</v>
      </c>
      <c r="AM12" s="424" t="s">
        <v>56</v>
      </c>
      <c r="AN12" s="491" t="s">
        <v>59</v>
      </c>
      <c r="AO12" s="490">
        <v>1</v>
      </c>
      <c r="AP12" s="549" t="s">
        <v>604</v>
      </c>
      <c r="AQ12" s="243" t="s">
        <v>1146</v>
      </c>
    </row>
    <row r="13" spans="1:45" ht="187.9" customHeight="1" thickBot="1" x14ac:dyDescent="0.3">
      <c r="A13" s="777" t="s">
        <v>218</v>
      </c>
      <c r="B13" s="780" t="s">
        <v>74</v>
      </c>
      <c r="C13" s="780" t="s">
        <v>1307</v>
      </c>
      <c r="D13" s="780" t="s">
        <v>645</v>
      </c>
      <c r="E13" s="743" t="s">
        <v>96</v>
      </c>
      <c r="F13" s="256" t="s">
        <v>1151</v>
      </c>
      <c r="G13" s="1073" t="s">
        <v>1152</v>
      </c>
      <c r="H13" s="1074" t="s">
        <v>1153</v>
      </c>
      <c r="I13" s="1075" t="s">
        <v>1154</v>
      </c>
      <c r="J13" s="780" t="s">
        <v>66</v>
      </c>
      <c r="K13" s="780">
        <v>1</v>
      </c>
      <c r="L13" s="833">
        <f>IF(J13="Diaria",+(K13/360),IF(J13="Mensual",+(K13/12),IF(J13="Bimestral",+(K13/6),IF(J13="Trimestral",+(K13/4),IF(J13="Semestral",+(K13/2),IF(J13="Anual",+(K13/1),""))))))</f>
        <v>8.3333333333333329E-2</v>
      </c>
      <c r="M13" s="780" t="s">
        <v>73</v>
      </c>
      <c r="N13" s="28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1077" t="s">
        <v>64</v>
      </c>
      <c r="P13" s="28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780" t="s">
        <v>73</v>
      </c>
      <c r="R13" s="28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93" t="s">
        <v>72</v>
      </c>
      <c r="T13" s="793" t="s">
        <v>28</v>
      </c>
      <c r="U13" s="281">
        <f>+MAX(N13,P13,R13)</f>
        <v>0.6</v>
      </c>
      <c r="V13" s="835" t="str">
        <f>IF(L13&lt;=20%,"Muy baja",IF(L13&lt;=40%,"Baja",IF(L13&lt;=60%,"Media",IF(L13&lt;=80%,"Alta",IF(L13&lt;=100%,"Muy alta",IF(L13&gt;=100%,"Muy alta",""))))))</f>
        <v>Muy baja</v>
      </c>
      <c r="W13" s="453">
        <f>+IFERROR(VLOOKUP(V13,[5]Fórmula!$F$1:$G$6,2,FALSE),"")</f>
        <v>0.2</v>
      </c>
      <c r="X13" s="835" t="str">
        <f>IF(U13=20%,"Leve",IF(U13=40%,"Menor",IF(U13=60%,"Moderado",IF(U13=80%,"Mayor",IF(U13=100%,"Catastrófico","")))))</f>
        <v>Moderado</v>
      </c>
      <c r="Y13" s="453">
        <f>+IFERROR(VLOOKUP(X13,[5]Fórmula!$H$1:$I$6,2,FALSE),"")</f>
        <v>0.6</v>
      </c>
      <c r="Z13" s="837" t="str">
        <f>+IFERROR(VLOOKUP(V13&amp;X13,[5]Fórmula!$C$2:$D$26,2,FALSE),"")</f>
        <v>Moderado</v>
      </c>
      <c r="AA13" s="453">
        <f>IF(Z13="Bajo",25%,IF(Z13="Moderado",50%,IF(Z13="Alto",75%,IF(Z13="Extremo",100%,""))))</f>
        <v>0.5</v>
      </c>
      <c r="AB13" s="1081" t="s">
        <v>1155</v>
      </c>
      <c r="AC13" s="545" t="s">
        <v>1156</v>
      </c>
      <c r="AD13" s="50" t="s">
        <v>57</v>
      </c>
      <c r="AE13" s="455">
        <f t="shared" si="0"/>
        <v>0.25</v>
      </c>
      <c r="AF13" s="307" t="s">
        <v>216</v>
      </c>
      <c r="AG13" s="455">
        <f t="shared" si="1"/>
        <v>0.15</v>
      </c>
      <c r="AH13" s="455">
        <f t="shared" si="2"/>
        <v>0.4</v>
      </c>
      <c r="AI13" s="458" t="s">
        <v>217</v>
      </c>
      <c r="AJ13" s="256" t="s">
        <v>1157</v>
      </c>
      <c r="AK13" s="458" t="s">
        <v>1158</v>
      </c>
      <c r="AL13" s="23"/>
      <c r="AM13" s="786" t="str">
        <f>+IF(B13="Corrupción","Moderado",IF(AL13&lt;=25%,"Bajo",IF(AL13&lt;=50%,"Moderado",IF(AL13&lt;=75%,"Alto",IF(AL13&gt;75%,"Extremo","")))))</f>
        <v>Bajo</v>
      </c>
      <c r="AN13" s="788" t="s">
        <v>59</v>
      </c>
      <c r="AO13" s="84"/>
      <c r="AP13" s="550" t="s">
        <v>1159</v>
      </c>
      <c r="AQ13" s="540" t="s">
        <v>1160</v>
      </c>
    </row>
    <row r="14" spans="1:45" ht="249.6" customHeight="1" thickBot="1" x14ac:dyDescent="0.3">
      <c r="A14" s="779"/>
      <c r="B14" s="782"/>
      <c r="C14" s="782"/>
      <c r="D14" s="782"/>
      <c r="E14" s="743"/>
      <c r="F14" s="256" t="s">
        <v>1161</v>
      </c>
      <c r="G14" s="1073"/>
      <c r="H14" s="1074"/>
      <c r="I14" s="1076"/>
      <c r="J14" s="782"/>
      <c r="K14" s="782"/>
      <c r="L14" s="834"/>
      <c r="M14" s="782"/>
      <c r="N14" s="285" t="str">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
      </c>
      <c r="O14" s="1078"/>
      <c r="P14" s="285"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782"/>
      <c r="R14" s="285" t="str">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
      </c>
      <c r="S14" s="795"/>
      <c r="T14" s="795"/>
      <c r="U14" s="281">
        <f>+MAX(N14,P14,R14)</f>
        <v>0</v>
      </c>
      <c r="V14" s="836"/>
      <c r="W14" s="453" t="str">
        <f>+IFERROR(VLOOKUP(V14,[5]Fórmula!$F$1:$G$6,2,FALSE),"")</f>
        <v/>
      </c>
      <c r="X14" s="836"/>
      <c r="Y14" s="453" t="str">
        <f>+IFERROR(VLOOKUP(X14,[5]Fórmula!$H$1:$I$6,2,FALSE),"")</f>
        <v/>
      </c>
      <c r="Z14" s="838"/>
      <c r="AA14" s="453">
        <f>IF(Z13="Bajo",25%,IF(Z13="Moderado",50%,IF(Z13="Alto",75%,IF(Z13="Extremo",100%,""))))</f>
        <v>0.5</v>
      </c>
      <c r="AB14" s="1082"/>
      <c r="AC14" s="545" t="s">
        <v>1162</v>
      </c>
      <c r="AD14" s="50" t="s">
        <v>39</v>
      </c>
      <c r="AE14" s="455">
        <f t="shared" si="0"/>
        <v>0.15</v>
      </c>
      <c r="AF14" s="307" t="s">
        <v>216</v>
      </c>
      <c r="AG14" s="455">
        <f t="shared" si="1"/>
        <v>0.15</v>
      </c>
      <c r="AH14" s="455">
        <f t="shared" si="2"/>
        <v>0.3</v>
      </c>
      <c r="AI14" s="458" t="s">
        <v>217</v>
      </c>
      <c r="AJ14" s="336" t="s">
        <v>1163</v>
      </c>
      <c r="AK14" s="460" t="s">
        <v>1164</v>
      </c>
      <c r="AL14" s="23"/>
      <c r="AM14" s="768"/>
      <c r="AN14" s="839"/>
      <c r="AO14" s="84"/>
      <c r="AP14" s="550" t="s">
        <v>1165</v>
      </c>
      <c r="AQ14" s="371" t="s">
        <v>1121</v>
      </c>
    </row>
    <row r="15" spans="1:45" s="621" customFormat="1" ht="409.5" x14ac:dyDescent="0.2">
      <c r="A15" s="606" t="s">
        <v>51</v>
      </c>
      <c r="B15" s="29" t="s">
        <v>1281</v>
      </c>
      <c r="C15" s="29" t="s">
        <v>58</v>
      </c>
      <c r="D15" s="29" t="s">
        <v>79</v>
      </c>
      <c r="E15" s="29" t="s">
        <v>80</v>
      </c>
      <c r="F15" s="41" t="s">
        <v>1278</v>
      </c>
      <c r="G15" s="185" t="s">
        <v>534</v>
      </c>
      <c r="H15" s="626" t="s">
        <v>1279</v>
      </c>
      <c r="I15" s="41" t="s">
        <v>1280</v>
      </c>
      <c r="J15" s="607" t="s">
        <v>95</v>
      </c>
      <c r="K15" s="608">
        <v>1</v>
      </c>
      <c r="L15" s="609">
        <f>IF(J15="Diaria",+(K15/360),IF(J15="Mensual",+(K15/12),IF(J15="Bimestral",+(K15/6),IF(J15="Trimestral",+(K15/4),IF(J15="Semestral",+(K15/2),IF(J15="Anual",+(K15/1),""))))))</f>
        <v>0.5</v>
      </c>
      <c r="M15" s="608" t="s">
        <v>47</v>
      </c>
      <c r="N15" s="592">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10" t="s">
        <v>76</v>
      </c>
      <c r="P15" s="592"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08" t="s">
        <v>73</v>
      </c>
      <c r="R15" s="59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11" t="s">
        <v>60</v>
      </c>
      <c r="T15" s="611" t="s">
        <v>73</v>
      </c>
      <c r="U15" s="612">
        <f>+MAX(N15,P15,R15)</f>
        <v>0.4</v>
      </c>
      <c r="V15" s="613" t="str">
        <f>IF(L15&lt;=20%,"Muy baja",IF(L15&lt;=40%,"Baja",IF(L15&lt;=60%,"Media",IF(L15&lt;=80%,"Alta",IF(L15&lt;=100%,"Muy alta",IF(L15&gt;=100%,"Muy alta",""))))))</f>
        <v>Media</v>
      </c>
      <c r="W15" s="614">
        <f>+IFERROR(VLOOKUP(V15,[3]Fórmula!$F$1:$G$6,2,FALSE),"")</f>
        <v>0.6</v>
      </c>
      <c r="X15" s="615" t="s">
        <v>56</v>
      </c>
      <c r="Y15" s="614">
        <f>+IFERROR(VLOOKUP(X15,[3]Fórmula!$H$1:$I$6,2,FALSE),"")</f>
        <v>0.6</v>
      </c>
      <c r="Z15" s="615" t="str">
        <f>+IFERROR(VLOOKUP(V15&amp;X15,[3]Fórmula!$C$2:$D$26,2,FALSE),"")</f>
        <v>Moderado</v>
      </c>
      <c r="AA15" s="616">
        <f>IF(Z15="Bajo",25%,IF(Z15="Moderado",50%,IF(Z15="Alto",75%,IF(Z15="Extremo",100%,""))))</f>
        <v>0.5</v>
      </c>
      <c r="AB15" s="617"/>
      <c r="AC15" s="607" t="s">
        <v>1328</v>
      </c>
      <c r="AD15" s="41" t="s">
        <v>57</v>
      </c>
      <c r="AE15" s="593">
        <f t="shared" si="0"/>
        <v>0.25</v>
      </c>
      <c r="AF15" s="41" t="s">
        <v>216</v>
      </c>
      <c r="AG15" s="593">
        <f t="shared" si="1"/>
        <v>0.15</v>
      </c>
      <c r="AH15" s="593">
        <f t="shared" si="2"/>
        <v>0.4</v>
      </c>
      <c r="AI15" s="41" t="s">
        <v>217</v>
      </c>
      <c r="AJ15" s="41" t="s">
        <v>24</v>
      </c>
      <c r="AK15" s="41" t="s">
        <v>1329</v>
      </c>
      <c r="AL15" s="29">
        <f>+AA15*AH15</f>
        <v>0.2</v>
      </c>
      <c r="AM15" s="618">
        <f>+AA15-AL15</f>
        <v>0.3</v>
      </c>
      <c r="AN15" s="619" t="str">
        <f>IF(AM15&lt;=25%,"Bajo",IF(AM15&lt;=50%,"Moderado",IF(AM15&lt;=75%,"Alto",IF(AM15&gt;75%,"Extremo",""))))</f>
        <v>Moderado</v>
      </c>
      <c r="AO15" s="620" t="s">
        <v>59</v>
      </c>
      <c r="AP15" s="185"/>
      <c r="AQ15" s="47"/>
    </row>
    <row r="16" spans="1:45" ht="35.1" customHeight="1" x14ac:dyDescent="0.25">
      <c r="W16" s="20"/>
      <c r="Y16" s="20"/>
      <c r="AE16" s="20"/>
      <c r="AF16" s="20"/>
      <c r="AG16" s="20"/>
      <c r="AH16" s="20"/>
      <c r="AL16" s="23"/>
    </row>
    <row r="17" spans="23:38" ht="35.1" customHeight="1" x14ac:dyDescent="0.25">
      <c r="W17" s="20"/>
      <c r="Y17" s="20"/>
      <c r="AE17" s="20"/>
      <c r="AF17" s="20"/>
      <c r="AG17" s="20"/>
      <c r="AH17" s="20"/>
      <c r="AL17" s="23"/>
    </row>
    <row r="18" spans="23:38" ht="35.1" customHeight="1" x14ac:dyDescent="0.25">
      <c r="W18" s="20"/>
      <c r="Y18" s="20"/>
      <c r="AE18" s="20"/>
      <c r="AF18" s="20"/>
      <c r="AG18" s="20"/>
      <c r="AH18" s="20"/>
      <c r="AL18" s="23"/>
    </row>
    <row r="19" spans="23:38" ht="35.1" customHeight="1" x14ac:dyDescent="0.25">
      <c r="W19" s="20"/>
      <c r="Y19" s="20"/>
      <c r="AE19" s="20"/>
      <c r="AF19" s="20"/>
      <c r="AG19" s="20"/>
      <c r="AH19" s="20"/>
      <c r="AL19" s="23"/>
    </row>
    <row r="20" spans="23:38" ht="35.1" customHeight="1" x14ac:dyDescent="0.25">
      <c r="W20" s="20"/>
      <c r="Y20" s="20"/>
      <c r="AE20" s="20"/>
      <c r="AF20" s="20"/>
      <c r="AG20" s="20"/>
      <c r="AH20" s="20"/>
      <c r="AL20" s="23"/>
    </row>
    <row r="21" spans="23:38" ht="35.1" customHeight="1" x14ac:dyDescent="0.25">
      <c r="W21" s="20"/>
      <c r="Y21" s="20"/>
      <c r="AE21" s="20"/>
      <c r="AF21" s="20"/>
      <c r="AG21" s="20"/>
      <c r="AH21" s="20"/>
      <c r="AL21" s="23"/>
    </row>
    <row r="22" spans="23:38" ht="35.1" customHeight="1" x14ac:dyDescent="0.25">
      <c r="W22" s="20"/>
      <c r="Y22" s="20"/>
      <c r="AE22" s="20"/>
      <c r="AF22" s="20"/>
      <c r="AG22" s="20"/>
      <c r="AH22" s="20"/>
      <c r="AL22" s="23"/>
    </row>
    <row r="23" spans="23:38" ht="35.1" customHeight="1" x14ac:dyDescent="0.25">
      <c r="W23" s="20"/>
      <c r="Y23" s="20"/>
      <c r="AE23" s="20"/>
      <c r="AF23" s="20"/>
      <c r="AG23" s="20"/>
      <c r="AH23" s="20"/>
      <c r="AL23" s="23"/>
    </row>
    <row r="24" spans="23:38" ht="35.1" customHeight="1" x14ac:dyDescent="0.25">
      <c r="W24" s="20"/>
      <c r="Y24" s="20"/>
      <c r="AE24" s="20"/>
      <c r="AF24" s="20"/>
      <c r="AG24" s="20"/>
      <c r="AH24" s="20"/>
      <c r="AL24" s="23"/>
    </row>
    <row r="25" spans="23:38" ht="35.1" customHeight="1" x14ac:dyDescent="0.25">
      <c r="W25" s="20"/>
      <c r="Y25" s="20"/>
      <c r="AE25" s="20"/>
      <c r="AF25" s="20"/>
      <c r="AG25" s="20"/>
      <c r="AH25" s="20"/>
      <c r="AL25" s="23"/>
    </row>
    <row r="26" spans="23:38" ht="35.1" customHeight="1" x14ac:dyDescent="0.25">
      <c r="W26" s="20"/>
      <c r="Y26" s="20"/>
      <c r="AE26" s="20"/>
      <c r="AF26" s="20"/>
      <c r="AG26" s="20"/>
      <c r="AH26" s="20"/>
      <c r="AL26" s="23"/>
    </row>
    <row r="27" spans="23:38" ht="35.1" customHeight="1" x14ac:dyDescent="0.25">
      <c r="W27" s="20"/>
      <c r="Y27" s="20"/>
      <c r="AE27" s="20"/>
      <c r="AF27" s="20"/>
      <c r="AG27" s="20"/>
      <c r="AH27" s="20"/>
      <c r="AL27" s="23"/>
    </row>
    <row r="28" spans="23:38" ht="35.1" customHeight="1" x14ac:dyDescent="0.25">
      <c r="W28" s="20"/>
      <c r="Y28" s="20"/>
      <c r="AE28" s="20"/>
      <c r="AF28" s="20"/>
      <c r="AG28" s="20"/>
      <c r="AH28" s="20"/>
      <c r="AL28" s="23"/>
    </row>
    <row r="29" spans="23:38" ht="35.1" customHeight="1" x14ac:dyDescent="0.25">
      <c r="W29" s="20"/>
      <c r="Y29" s="20"/>
      <c r="AE29" s="20"/>
      <c r="AF29" s="20"/>
      <c r="AG29" s="20"/>
      <c r="AH29" s="20"/>
      <c r="AL29" s="23"/>
    </row>
    <row r="30" spans="23:38" ht="35.1" customHeight="1" x14ac:dyDescent="0.25">
      <c r="W30" s="20"/>
      <c r="Y30" s="20"/>
      <c r="AE30" s="20"/>
      <c r="AF30" s="20"/>
      <c r="AG30" s="20"/>
      <c r="AH30" s="20"/>
      <c r="AL30" s="23"/>
    </row>
    <row r="31" spans="23:38" ht="35.1" customHeight="1" x14ac:dyDescent="0.25">
      <c r="W31" s="20"/>
      <c r="Y31" s="20"/>
      <c r="AE31" s="20"/>
      <c r="AF31" s="20"/>
      <c r="AG31" s="20"/>
      <c r="AH31" s="20"/>
      <c r="AL31" s="23"/>
    </row>
    <row r="32" spans="23:38" ht="35.1" customHeight="1" x14ac:dyDescent="0.25">
      <c r="W32" s="20"/>
      <c r="Y32" s="20"/>
      <c r="AE32" s="20"/>
      <c r="AF32" s="20"/>
      <c r="AG32" s="20"/>
      <c r="AH32" s="20"/>
      <c r="AL32" s="23"/>
    </row>
    <row r="33" spans="23:38" ht="35.1" customHeight="1" x14ac:dyDescent="0.25">
      <c r="W33" s="20"/>
      <c r="Y33" s="20"/>
      <c r="AE33" s="20"/>
      <c r="AF33" s="20"/>
      <c r="AG33" s="20"/>
      <c r="AH33" s="20"/>
      <c r="AL33" s="23"/>
    </row>
    <row r="34" spans="23:38" ht="35.1" customHeight="1" x14ac:dyDescent="0.25">
      <c r="W34" s="20"/>
      <c r="Y34" s="20"/>
      <c r="AE34" s="20"/>
      <c r="AF34" s="20"/>
      <c r="AG34" s="20"/>
      <c r="AH34" s="20"/>
      <c r="AL34" s="23"/>
    </row>
    <row r="35" spans="23:38" ht="35.1" customHeight="1" x14ac:dyDescent="0.25">
      <c r="W35" s="20"/>
      <c r="Y35" s="20"/>
      <c r="AE35" s="20"/>
      <c r="AF35" s="20"/>
      <c r="AG35" s="20"/>
      <c r="AH35" s="20"/>
      <c r="AL35" s="23"/>
    </row>
    <row r="36" spans="23:38" ht="35.1" customHeight="1" x14ac:dyDescent="0.25">
      <c r="W36" s="20"/>
      <c r="Y36" s="20"/>
      <c r="AE36" s="20"/>
      <c r="AF36" s="20"/>
      <c r="AG36" s="20"/>
      <c r="AH36" s="20"/>
      <c r="AL36" s="23"/>
    </row>
    <row r="37" spans="23:38" ht="35.1" customHeight="1" x14ac:dyDescent="0.25">
      <c r="W37" s="20"/>
      <c r="Y37" s="20"/>
      <c r="AE37" s="20"/>
      <c r="AF37" s="20"/>
      <c r="AG37" s="20"/>
      <c r="AH37" s="20"/>
      <c r="AL37" s="23"/>
    </row>
    <row r="38" spans="23:38" ht="35.1" customHeight="1" x14ac:dyDescent="0.25">
      <c r="W38" s="20"/>
      <c r="Y38" s="20"/>
      <c r="AE38" s="20"/>
      <c r="AF38" s="20"/>
      <c r="AG38" s="20"/>
      <c r="AH38" s="20"/>
      <c r="AL38" s="23"/>
    </row>
    <row r="39" spans="23:38" ht="35.1" customHeight="1" x14ac:dyDescent="0.25">
      <c r="W39" s="20"/>
      <c r="Y39" s="20"/>
      <c r="AE39" s="20"/>
      <c r="AF39" s="20"/>
      <c r="AG39" s="20"/>
      <c r="AH39" s="20"/>
      <c r="AL39" s="23"/>
    </row>
    <row r="40" spans="23:38" ht="35.1" customHeight="1" x14ac:dyDescent="0.25">
      <c r="W40" s="20"/>
      <c r="Y40" s="20"/>
      <c r="AE40" s="20"/>
      <c r="AF40" s="20"/>
      <c r="AG40" s="20"/>
      <c r="AH40" s="20"/>
      <c r="AL40" s="23"/>
    </row>
    <row r="41" spans="23:38" ht="35.1" customHeight="1" x14ac:dyDescent="0.25">
      <c r="W41" s="20"/>
      <c r="Y41" s="20"/>
      <c r="AE41" s="20"/>
      <c r="AF41" s="20"/>
      <c r="AG41" s="20"/>
      <c r="AH41" s="20"/>
      <c r="AL41" s="23"/>
    </row>
    <row r="42" spans="23:38" ht="35.1" customHeight="1" x14ac:dyDescent="0.25">
      <c r="W42" s="20"/>
      <c r="Y42" s="20"/>
      <c r="AE42" s="20"/>
      <c r="AF42" s="20"/>
      <c r="AG42" s="20"/>
      <c r="AH42" s="20"/>
      <c r="AL42" s="23"/>
    </row>
    <row r="43" spans="23:38" ht="35.1" customHeight="1" x14ac:dyDescent="0.25">
      <c r="W43" s="20"/>
      <c r="Y43" s="20"/>
      <c r="AE43" s="20"/>
      <c r="AF43" s="20"/>
      <c r="AG43" s="20"/>
      <c r="AH43" s="20"/>
      <c r="AL43" s="23"/>
    </row>
    <row r="44" spans="23:38" ht="35.1" customHeight="1" x14ac:dyDescent="0.25">
      <c r="W44" s="20"/>
      <c r="Y44" s="20"/>
      <c r="AE44" s="20"/>
      <c r="AF44" s="20"/>
      <c r="AG44" s="20"/>
      <c r="AH44" s="20"/>
      <c r="AL44" s="23"/>
    </row>
    <row r="45" spans="23:38" ht="35.1" customHeight="1" x14ac:dyDescent="0.25">
      <c r="W45" s="20"/>
      <c r="Y45" s="20"/>
      <c r="AE45" s="20"/>
      <c r="AF45" s="20"/>
      <c r="AG45" s="20"/>
      <c r="AH45" s="20"/>
      <c r="AL45" s="23"/>
    </row>
    <row r="46" spans="23:38" ht="35.1" customHeight="1" x14ac:dyDescent="0.25">
      <c r="W46" s="20"/>
      <c r="Y46" s="20"/>
      <c r="AE46" s="20"/>
      <c r="AF46" s="20"/>
      <c r="AG46" s="20"/>
      <c r="AH46" s="20"/>
      <c r="AL46" s="23"/>
    </row>
    <row r="47" spans="23:38" ht="35.1" customHeight="1" x14ac:dyDescent="0.25">
      <c r="W47" s="20"/>
      <c r="Y47" s="20"/>
      <c r="AE47" s="20"/>
      <c r="AF47" s="20"/>
      <c r="AG47" s="20"/>
      <c r="AH47" s="20"/>
      <c r="AL47" s="23"/>
    </row>
    <row r="48" spans="23:38" ht="35.1" customHeight="1" x14ac:dyDescent="0.25">
      <c r="W48" s="20"/>
      <c r="Y48" s="20"/>
      <c r="AE48" s="20"/>
      <c r="AF48" s="20"/>
      <c r="AG48" s="20"/>
      <c r="AH48" s="20"/>
      <c r="AL48" s="23"/>
    </row>
    <row r="49" spans="23:38" ht="35.1" customHeight="1" x14ac:dyDescent="0.25">
      <c r="W49" s="20"/>
      <c r="Y49" s="20"/>
      <c r="AE49" s="20"/>
      <c r="AF49" s="20"/>
      <c r="AG49" s="20"/>
      <c r="AH49" s="20"/>
      <c r="AL49" s="23"/>
    </row>
    <row r="50" spans="23:38" ht="35.1" customHeight="1" x14ac:dyDescent="0.25">
      <c r="W50" s="20"/>
      <c r="Y50" s="20"/>
      <c r="AE50" s="20"/>
      <c r="AF50" s="20"/>
      <c r="AG50" s="20"/>
      <c r="AH50" s="20"/>
      <c r="AL50" s="23"/>
    </row>
    <row r="51" spans="23:38" ht="35.1" customHeight="1" x14ac:dyDescent="0.25">
      <c r="W51" s="20"/>
      <c r="Y51" s="20"/>
      <c r="AE51" s="20"/>
      <c r="AF51" s="20"/>
      <c r="AG51" s="20"/>
      <c r="AH51" s="20"/>
      <c r="AL51" s="23"/>
    </row>
    <row r="52" spans="23:38" ht="35.1" customHeight="1" x14ac:dyDescent="0.25">
      <c r="W52" s="20"/>
      <c r="Y52" s="20"/>
      <c r="AE52" s="20"/>
      <c r="AF52" s="20"/>
      <c r="AG52" s="20"/>
      <c r="AH52" s="20"/>
      <c r="AL52" s="23"/>
    </row>
    <row r="53" spans="23:38" ht="35.1" customHeight="1" x14ac:dyDescent="0.25">
      <c r="W53" s="20"/>
      <c r="Y53" s="20"/>
      <c r="AE53" s="20"/>
      <c r="AF53" s="20"/>
      <c r="AG53" s="20"/>
      <c r="AH53" s="20"/>
      <c r="AL53" s="23"/>
    </row>
    <row r="54" spans="23:38" ht="35.1" customHeight="1" x14ac:dyDescent="0.25">
      <c r="W54" s="20"/>
      <c r="Y54" s="20"/>
      <c r="AE54" s="20"/>
      <c r="AF54" s="20"/>
      <c r="AG54" s="20"/>
      <c r="AH54" s="20"/>
      <c r="AL54" s="23"/>
    </row>
    <row r="55" spans="23:38" ht="35.1" customHeight="1" x14ac:dyDescent="0.25">
      <c r="W55" s="20"/>
      <c r="Y55" s="20"/>
      <c r="AE55" s="20"/>
      <c r="AF55" s="20"/>
      <c r="AG55" s="20"/>
      <c r="AH55" s="20"/>
      <c r="AL55" s="23"/>
    </row>
    <row r="56" spans="23:38" ht="35.1" customHeight="1" x14ac:dyDescent="0.25">
      <c r="W56" s="20"/>
      <c r="Y56" s="20"/>
      <c r="AE56" s="20"/>
      <c r="AF56" s="20"/>
      <c r="AG56" s="20"/>
      <c r="AH56" s="20"/>
      <c r="AL56" s="23"/>
    </row>
    <row r="57" spans="23:38" ht="35.1" customHeight="1" x14ac:dyDescent="0.25">
      <c r="W57" s="20"/>
      <c r="Y57" s="20"/>
      <c r="AE57" s="20"/>
      <c r="AF57" s="20"/>
      <c r="AG57" s="20"/>
      <c r="AH57" s="20"/>
      <c r="AL57" s="23"/>
    </row>
    <row r="58" spans="23:38" ht="35.1" customHeight="1" x14ac:dyDescent="0.25">
      <c r="W58" s="20"/>
      <c r="Y58" s="20"/>
      <c r="AE58" s="20"/>
      <c r="AF58" s="20"/>
      <c r="AG58" s="20"/>
      <c r="AH58" s="20"/>
      <c r="AL58" s="23"/>
    </row>
    <row r="59" spans="23:38" ht="35.1" customHeight="1" x14ac:dyDescent="0.25">
      <c r="W59" s="20"/>
      <c r="Y59" s="20"/>
      <c r="AE59" s="20"/>
      <c r="AF59" s="20"/>
      <c r="AG59" s="20"/>
      <c r="AH59" s="20"/>
      <c r="AL59" s="23"/>
    </row>
    <row r="60" spans="23:38" ht="35.1" customHeight="1" x14ac:dyDescent="0.25">
      <c r="W60" s="20"/>
      <c r="Y60" s="20"/>
      <c r="AE60" s="20"/>
      <c r="AF60" s="20"/>
      <c r="AG60" s="20"/>
      <c r="AH60" s="20"/>
      <c r="AL60" s="23"/>
    </row>
    <row r="61" spans="23:38" ht="35.1" customHeight="1" x14ac:dyDescent="0.25">
      <c r="W61" s="20"/>
      <c r="Y61" s="20"/>
      <c r="AE61" s="20"/>
      <c r="AF61" s="20"/>
      <c r="AG61" s="20"/>
      <c r="AH61" s="20"/>
      <c r="AL61" s="23"/>
    </row>
    <row r="62" spans="23:38" ht="35.1" customHeight="1" x14ac:dyDescent="0.25">
      <c r="W62" s="20"/>
      <c r="Y62" s="20"/>
      <c r="AE62" s="20"/>
      <c r="AF62" s="20"/>
      <c r="AG62" s="20"/>
      <c r="AH62" s="20"/>
      <c r="AL62" s="23"/>
    </row>
    <row r="63" spans="23:38" ht="35.1" customHeight="1" x14ac:dyDescent="0.25">
      <c r="W63" s="20"/>
      <c r="Y63" s="20"/>
      <c r="AE63" s="20"/>
      <c r="AF63" s="20"/>
      <c r="AG63" s="20"/>
      <c r="AH63" s="20"/>
      <c r="AL63" s="23"/>
    </row>
    <row r="64" spans="23:38" ht="35.1" customHeight="1" x14ac:dyDescent="0.25">
      <c r="W64" s="20"/>
      <c r="Y64" s="20"/>
      <c r="AE64" s="20"/>
      <c r="AF64" s="20"/>
      <c r="AG64" s="20"/>
      <c r="AH64" s="20"/>
      <c r="AL64" s="23"/>
    </row>
    <row r="65" spans="23:38" ht="35.1" customHeight="1" x14ac:dyDescent="0.25">
      <c r="W65" s="20"/>
      <c r="Y65" s="20"/>
      <c r="AE65" s="20"/>
      <c r="AF65" s="20"/>
      <c r="AG65" s="20"/>
      <c r="AH65" s="20"/>
      <c r="AL65" s="23"/>
    </row>
    <row r="66" spans="23:38" ht="35.1" customHeight="1" x14ac:dyDescent="0.25">
      <c r="W66" s="20"/>
      <c r="Y66" s="20"/>
      <c r="AE66" s="20"/>
      <c r="AF66" s="20"/>
      <c r="AG66" s="20"/>
      <c r="AH66" s="20"/>
      <c r="AL66" s="23"/>
    </row>
    <row r="67" spans="23:38" ht="35.1" customHeight="1" x14ac:dyDescent="0.25">
      <c r="W67" s="20"/>
      <c r="Y67" s="20"/>
      <c r="AE67" s="20"/>
      <c r="AF67" s="20"/>
      <c r="AG67" s="20"/>
      <c r="AH67" s="20"/>
      <c r="AL67" s="23"/>
    </row>
    <row r="68" spans="23:38" ht="35.1" customHeight="1" x14ac:dyDescent="0.25">
      <c r="W68" s="20"/>
      <c r="Y68" s="20"/>
      <c r="AE68" s="20"/>
      <c r="AF68" s="20"/>
      <c r="AG68" s="20"/>
      <c r="AH68" s="20"/>
      <c r="AL68" s="23"/>
    </row>
    <row r="69" spans="23:38" ht="35.1" customHeight="1" x14ac:dyDescent="0.25">
      <c r="W69" s="20"/>
      <c r="Y69" s="20"/>
      <c r="AE69" s="20"/>
      <c r="AF69" s="20"/>
      <c r="AG69" s="20"/>
      <c r="AH69" s="20"/>
      <c r="AL69" s="23"/>
    </row>
    <row r="70" spans="23:38" ht="35.1" customHeight="1" x14ac:dyDescent="0.25">
      <c r="W70" s="20"/>
      <c r="Y70" s="20"/>
      <c r="AE70" s="20"/>
      <c r="AF70" s="20"/>
      <c r="AG70" s="20"/>
      <c r="AH70" s="20"/>
      <c r="AL70" s="23"/>
    </row>
    <row r="71" spans="23:38" ht="35.1" customHeight="1" x14ac:dyDescent="0.25">
      <c r="W71" s="20"/>
      <c r="Y71" s="20"/>
      <c r="AE71" s="20"/>
      <c r="AF71" s="20"/>
      <c r="AG71" s="20"/>
      <c r="AH71" s="20"/>
      <c r="AL71" s="23"/>
    </row>
    <row r="72" spans="23:38" ht="35.1" customHeight="1" x14ac:dyDescent="0.25">
      <c r="W72" s="20"/>
      <c r="Y72" s="20"/>
      <c r="AE72" s="20"/>
      <c r="AF72" s="20"/>
      <c r="AG72" s="20"/>
      <c r="AH72" s="20"/>
      <c r="AL72" s="23"/>
    </row>
    <row r="73" spans="23:38" ht="35.1" customHeight="1" x14ac:dyDescent="0.25">
      <c r="W73" s="20"/>
      <c r="Y73" s="20"/>
      <c r="AE73" s="20"/>
      <c r="AF73" s="20"/>
      <c r="AG73" s="20"/>
      <c r="AH73" s="20"/>
      <c r="AL73" s="23"/>
    </row>
    <row r="74" spans="23:38" ht="35.1" customHeight="1" x14ac:dyDescent="0.25">
      <c r="W74" s="20"/>
      <c r="Y74" s="20"/>
      <c r="AE74" s="20"/>
      <c r="AF74" s="20"/>
      <c r="AG74" s="20"/>
      <c r="AH74" s="20"/>
      <c r="AL74" s="23"/>
    </row>
    <row r="75" spans="23:38" ht="35.1" customHeight="1" x14ac:dyDescent="0.25">
      <c r="W75" s="20"/>
      <c r="Y75" s="20"/>
      <c r="AE75" s="20"/>
      <c r="AF75" s="20"/>
      <c r="AG75" s="20"/>
      <c r="AH75" s="20"/>
      <c r="AL75" s="23"/>
    </row>
    <row r="76" spans="23:38" ht="35.1" customHeight="1" x14ac:dyDescent="0.25">
      <c r="W76" s="20"/>
      <c r="Y76" s="20"/>
      <c r="AE76" s="20"/>
      <c r="AF76" s="20"/>
      <c r="AG76" s="20"/>
      <c r="AH76" s="20"/>
      <c r="AL76" s="23"/>
    </row>
    <row r="77" spans="23:38" ht="35.1" customHeight="1" x14ac:dyDescent="0.25">
      <c r="W77" s="20"/>
      <c r="Y77" s="20"/>
      <c r="AE77" s="20"/>
      <c r="AF77" s="20"/>
      <c r="AG77" s="20"/>
      <c r="AH77" s="20"/>
      <c r="AL77" s="23"/>
    </row>
    <row r="78" spans="23:38" ht="35.1" customHeight="1" x14ac:dyDescent="0.25">
      <c r="W78" s="20"/>
      <c r="Y78" s="20"/>
      <c r="AE78" s="20"/>
      <c r="AF78" s="20"/>
      <c r="AG78" s="20"/>
      <c r="AH78" s="20"/>
      <c r="AL78" s="23"/>
    </row>
    <row r="79" spans="23:38" ht="35.1" customHeight="1" x14ac:dyDescent="0.25">
      <c r="W79" s="20"/>
      <c r="Y79" s="20"/>
      <c r="AE79" s="20"/>
      <c r="AF79" s="20"/>
      <c r="AG79" s="20"/>
      <c r="AH79" s="20"/>
      <c r="AL79" s="23"/>
    </row>
    <row r="80" spans="23:38" ht="35.1" customHeight="1" x14ac:dyDescent="0.25">
      <c r="W80" s="20"/>
      <c r="Y80" s="20"/>
      <c r="AE80" s="20"/>
      <c r="AF80" s="20"/>
      <c r="AG80" s="20"/>
      <c r="AH80" s="20"/>
      <c r="AL80" s="23"/>
    </row>
    <row r="81" spans="23:38" ht="35.1" customHeight="1" x14ac:dyDescent="0.25">
      <c r="W81" s="20"/>
      <c r="Y81" s="20"/>
      <c r="AE81" s="20"/>
      <c r="AF81" s="20"/>
      <c r="AG81" s="20"/>
      <c r="AH81" s="20"/>
      <c r="AL81" s="23"/>
    </row>
    <row r="82" spans="23:38" ht="35.1" customHeight="1" x14ac:dyDescent="0.25">
      <c r="W82" s="20"/>
      <c r="Y82" s="20"/>
      <c r="AE82" s="20"/>
      <c r="AF82" s="20"/>
      <c r="AG82" s="20"/>
      <c r="AH82" s="20"/>
      <c r="AL82" s="23"/>
    </row>
    <row r="83" spans="23:38" ht="35.1" customHeight="1" x14ac:dyDescent="0.25">
      <c r="W83" s="20"/>
      <c r="Y83" s="20"/>
      <c r="AE83" s="20"/>
      <c r="AF83" s="20"/>
      <c r="AG83" s="20"/>
      <c r="AH83" s="20"/>
      <c r="AL83" s="23"/>
    </row>
    <row r="84" spans="23:38" ht="35.1" customHeight="1" x14ac:dyDescent="0.25">
      <c r="W84" s="20"/>
      <c r="Y84" s="20"/>
      <c r="AE84" s="20"/>
      <c r="AF84" s="20"/>
      <c r="AG84" s="20"/>
      <c r="AH84" s="20"/>
      <c r="AL84" s="23"/>
    </row>
    <row r="85" spans="23:38" ht="35.1" customHeight="1" x14ac:dyDescent="0.25">
      <c r="W85" s="20"/>
      <c r="Y85" s="20"/>
      <c r="AE85" s="20"/>
      <c r="AF85" s="20"/>
      <c r="AG85" s="20"/>
      <c r="AH85" s="20"/>
      <c r="AL85" s="23"/>
    </row>
    <row r="86" spans="23:38" ht="35.1" customHeight="1" x14ac:dyDescent="0.25">
      <c r="W86" s="20"/>
      <c r="Y86" s="20"/>
      <c r="AE86" s="20"/>
      <c r="AF86" s="20"/>
      <c r="AG86" s="20"/>
      <c r="AH86" s="20"/>
      <c r="AL86" s="23"/>
    </row>
    <row r="87" spans="23:38" ht="35.1" customHeight="1" x14ac:dyDescent="0.25">
      <c r="W87" s="20"/>
      <c r="Y87" s="20"/>
      <c r="AE87" s="20"/>
      <c r="AF87" s="20"/>
      <c r="AG87" s="20"/>
      <c r="AH87" s="20"/>
      <c r="AL87" s="23"/>
    </row>
    <row r="88" spans="23:38" ht="35.1" customHeight="1" x14ac:dyDescent="0.25">
      <c r="W88" s="20"/>
      <c r="Y88" s="20"/>
      <c r="AE88" s="20"/>
      <c r="AF88" s="20"/>
      <c r="AG88" s="20"/>
      <c r="AH88" s="20"/>
      <c r="AL88" s="23"/>
    </row>
    <row r="89" spans="23:38" ht="35.1" customHeight="1" x14ac:dyDescent="0.25">
      <c r="W89" s="20"/>
      <c r="Y89" s="20"/>
      <c r="AE89" s="20"/>
      <c r="AF89" s="20"/>
      <c r="AG89" s="20"/>
      <c r="AH89" s="20"/>
      <c r="AL89" s="23"/>
    </row>
    <row r="90" spans="23:38" ht="35.1" customHeight="1" x14ac:dyDescent="0.25">
      <c r="W90" s="20"/>
      <c r="Y90" s="20"/>
      <c r="AE90" s="20"/>
      <c r="AF90" s="20"/>
      <c r="AG90" s="20"/>
      <c r="AH90" s="20"/>
      <c r="AL90" s="23"/>
    </row>
    <row r="91" spans="23:38" ht="35.1" customHeight="1" x14ac:dyDescent="0.25">
      <c r="W91" s="20"/>
      <c r="Y91" s="20"/>
      <c r="AE91" s="20"/>
      <c r="AF91" s="20"/>
      <c r="AG91" s="20"/>
      <c r="AH91" s="20"/>
      <c r="AL91" s="23"/>
    </row>
    <row r="92" spans="23:38" ht="35.1" customHeight="1" x14ac:dyDescent="0.25">
      <c r="W92" s="20"/>
      <c r="Y92" s="20"/>
      <c r="AE92" s="20"/>
      <c r="AF92" s="20"/>
      <c r="AG92" s="20"/>
      <c r="AH92" s="20"/>
      <c r="AL92" s="23"/>
    </row>
    <row r="93" spans="23:38" ht="35.1" customHeight="1" x14ac:dyDescent="0.25">
      <c r="W93" s="20"/>
      <c r="Y93" s="20"/>
      <c r="AE93" s="20"/>
      <c r="AF93" s="20"/>
      <c r="AG93" s="20"/>
      <c r="AH93" s="20"/>
      <c r="AL93" s="23"/>
    </row>
    <row r="94" spans="23:38" ht="35.1" customHeight="1" x14ac:dyDescent="0.25">
      <c r="W94" s="20"/>
      <c r="Y94" s="20"/>
      <c r="AE94" s="20"/>
      <c r="AF94" s="20"/>
      <c r="AG94" s="20"/>
      <c r="AH94" s="20"/>
      <c r="AL94" s="23"/>
    </row>
    <row r="95" spans="23:38" ht="35.1" customHeight="1" x14ac:dyDescent="0.25">
      <c r="W95" s="20"/>
      <c r="Y95" s="20"/>
      <c r="AE95" s="20"/>
      <c r="AF95" s="20"/>
      <c r="AG95" s="20"/>
      <c r="AH95" s="20"/>
      <c r="AL95" s="23"/>
    </row>
    <row r="96" spans="23:38" ht="35.1" customHeight="1" x14ac:dyDescent="0.25">
      <c r="W96" s="20"/>
      <c r="Y96" s="20"/>
      <c r="AE96" s="20"/>
      <c r="AF96" s="20"/>
      <c r="AG96" s="20"/>
      <c r="AH96" s="20"/>
      <c r="AL96" s="23"/>
    </row>
    <row r="97" spans="23:38" ht="35.1" customHeight="1" x14ac:dyDescent="0.25">
      <c r="W97" s="20"/>
      <c r="Y97" s="20"/>
      <c r="AE97" s="20"/>
      <c r="AF97" s="20"/>
      <c r="AG97" s="20"/>
      <c r="AH97" s="20"/>
      <c r="AL97" s="23"/>
    </row>
    <row r="98" spans="23:38" ht="35.1" customHeight="1" x14ac:dyDescent="0.25">
      <c r="W98" s="20"/>
      <c r="Y98" s="20"/>
      <c r="AE98" s="20"/>
      <c r="AF98" s="20"/>
      <c r="AG98" s="20"/>
      <c r="AH98" s="20"/>
      <c r="AL98" s="23"/>
    </row>
    <row r="99" spans="23:38" ht="35.1" customHeight="1" x14ac:dyDescent="0.25">
      <c r="W99" s="20"/>
      <c r="Y99" s="20"/>
      <c r="AE99" s="20"/>
      <c r="AF99" s="20"/>
      <c r="AG99" s="20"/>
      <c r="AH99" s="20"/>
      <c r="AL99" s="23"/>
    </row>
    <row r="100" spans="23:38" ht="35.1" customHeight="1" x14ac:dyDescent="0.25">
      <c r="W100" s="20"/>
      <c r="Y100" s="20"/>
      <c r="AE100" s="20"/>
      <c r="AF100" s="20"/>
      <c r="AG100" s="20"/>
      <c r="AH100" s="20"/>
      <c r="AL100" s="23"/>
    </row>
    <row r="101" spans="23:38" ht="35.1" customHeight="1" x14ac:dyDescent="0.25">
      <c r="W101" s="20"/>
      <c r="Y101" s="20"/>
      <c r="AE101" s="20"/>
      <c r="AF101" s="20"/>
      <c r="AG101" s="20"/>
      <c r="AH101" s="20"/>
      <c r="AL101" s="23"/>
    </row>
    <row r="102" spans="23:38" ht="35.1" customHeight="1" x14ac:dyDescent="0.25">
      <c r="W102" s="20"/>
      <c r="Y102" s="20"/>
      <c r="AE102" s="20"/>
      <c r="AF102" s="20"/>
      <c r="AG102" s="20"/>
      <c r="AH102" s="20"/>
      <c r="AL102" s="23"/>
    </row>
    <row r="103" spans="23:38" ht="35.1" customHeight="1" x14ac:dyDescent="0.25">
      <c r="W103" s="20"/>
      <c r="Y103" s="20"/>
      <c r="AE103" s="20"/>
      <c r="AF103" s="20"/>
      <c r="AG103" s="20"/>
      <c r="AH103" s="20"/>
      <c r="AL103" s="23"/>
    </row>
    <row r="104" spans="23:38" ht="35.1" customHeight="1" x14ac:dyDescent="0.25">
      <c r="W104" s="20"/>
      <c r="Y104" s="20"/>
      <c r="AE104" s="20"/>
      <c r="AF104" s="20"/>
      <c r="AG104" s="20"/>
      <c r="AH104" s="20"/>
      <c r="AL104" s="23"/>
    </row>
    <row r="105" spans="23:38" ht="35.1" customHeight="1" x14ac:dyDescent="0.25">
      <c r="W105" s="20"/>
      <c r="Y105" s="20"/>
      <c r="AE105" s="20"/>
      <c r="AF105" s="20"/>
      <c r="AG105" s="20"/>
      <c r="AH105" s="20"/>
      <c r="AL105" s="23"/>
    </row>
    <row r="106" spans="23:38" ht="35.1" customHeight="1" x14ac:dyDescent="0.25">
      <c r="W106" s="20"/>
      <c r="Y106" s="20"/>
      <c r="AE106" s="20"/>
      <c r="AF106" s="20"/>
      <c r="AG106" s="20"/>
      <c r="AH106" s="20"/>
      <c r="AL106" s="23"/>
    </row>
    <row r="107" spans="23:38" ht="35.1" customHeight="1" x14ac:dyDescent="0.25">
      <c r="W107" s="20"/>
      <c r="Y107" s="20"/>
      <c r="AE107" s="20"/>
      <c r="AF107" s="20"/>
      <c r="AG107" s="20"/>
      <c r="AH107" s="20"/>
      <c r="AL107" s="23"/>
    </row>
    <row r="108" spans="23:38" ht="35.1" customHeight="1" x14ac:dyDescent="0.25">
      <c r="W108" s="20"/>
      <c r="Y108" s="20"/>
      <c r="AE108" s="20"/>
      <c r="AF108" s="20"/>
      <c r="AG108" s="20"/>
      <c r="AH108" s="20"/>
      <c r="AL108" s="23"/>
    </row>
    <row r="109" spans="23:38" ht="35.1" customHeight="1" x14ac:dyDescent="0.25">
      <c r="W109" s="20"/>
      <c r="Y109" s="20"/>
      <c r="AE109" s="20"/>
      <c r="AF109" s="20"/>
      <c r="AG109" s="20"/>
      <c r="AH109" s="20"/>
      <c r="AL109" s="23"/>
    </row>
    <row r="110" spans="23:38" ht="35.1" customHeight="1" x14ac:dyDescent="0.25">
      <c r="W110" s="20"/>
      <c r="Y110" s="20"/>
      <c r="AE110" s="20"/>
      <c r="AF110" s="20"/>
      <c r="AG110" s="20"/>
      <c r="AH110" s="20"/>
      <c r="AL110" s="23"/>
    </row>
    <row r="111" spans="23:38" ht="35.1" customHeight="1" x14ac:dyDescent="0.25">
      <c r="W111" s="20"/>
      <c r="Y111" s="20"/>
      <c r="AE111" s="20"/>
      <c r="AF111" s="20"/>
      <c r="AG111" s="20"/>
      <c r="AH111" s="20"/>
      <c r="AL111" s="23"/>
    </row>
    <row r="112" spans="23:38" ht="35.1" customHeight="1" x14ac:dyDescent="0.25">
      <c r="W112" s="20"/>
      <c r="Y112" s="20"/>
      <c r="AE112" s="20"/>
      <c r="AF112" s="20"/>
      <c r="AG112" s="20"/>
      <c r="AH112" s="20"/>
      <c r="AL112" s="23"/>
    </row>
    <row r="113" spans="23:38" ht="35.1" customHeight="1" x14ac:dyDescent="0.25">
      <c r="W113" s="20"/>
      <c r="Y113" s="20"/>
      <c r="AE113" s="20"/>
      <c r="AF113" s="20"/>
      <c r="AG113" s="20"/>
      <c r="AH113" s="20"/>
      <c r="AL113" s="23"/>
    </row>
    <row r="114" spans="23:38" ht="35.1" customHeight="1" x14ac:dyDescent="0.25">
      <c r="W114" s="20"/>
      <c r="Y114" s="20"/>
      <c r="AE114" s="20"/>
      <c r="AF114" s="20"/>
      <c r="AG114" s="20"/>
      <c r="AH114" s="20"/>
      <c r="AL114" s="23"/>
    </row>
    <row r="115" spans="23:38" ht="35.1" customHeight="1" x14ac:dyDescent="0.25">
      <c r="W115" s="20"/>
      <c r="Y115" s="20"/>
      <c r="AE115" s="20"/>
      <c r="AF115" s="20"/>
      <c r="AG115" s="20"/>
      <c r="AH115" s="20"/>
      <c r="AL115" s="23"/>
    </row>
    <row r="116" spans="23:38" ht="35.1" customHeight="1" x14ac:dyDescent="0.25">
      <c r="W116" s="20"/>
      <c r="Y116" s="20"/>
      <c r="AE116" s="20"/>
      <c r="AF116" s="20"/>
      <c r="AG116" s="20"/>
      <c r="AH116" s="20"/>
      <c r="AL116" s="23"/>
    </row>
    <row r="117" spans="23:38" ht="35.1" customHeight="1" x14ac:dyDescent="0.25">
      <c r="W117" s="20"/>
      <c r="Y117" s="20"/>
      <c r="AE117" s="20"/>
      <c r="AF117" s="20"/>
      <c r="AG117" s="20"/>
      <c r="AH117" s="20"/>
      <c r="AL117" s="23"/>
    </row>
    <row r="118" spans="23:38" ht="35.1" customHeight="1" x14ac:dyDescent="0.25">
      <c r="W118" s="20"/>
      <c r="Y118" s="20"/>
      <c r="AE118" s="20"/>
      <c r="AF118" s="20"/>
      <c r="AG118" s="20"/>
      <c r="AH118" s="20"/>
      <c r="AL118" s="23"/>
    </row>
    <row r="119" spans="23:38" ht="35.1" customHeight="1" x14ac:dyDescent="0.25">
      <c r="W119" s="20"/>
      <c r="Y119" s="20"/>
      <c r="AE119" s="20"/>
      <c r="AF119" s="20"/>
      <c r="AG119" s="20"/>
      <c r="AH119" s="20"/>
      <c r="AL119" s="23"/>
    </row>
    <row r="120" spans="23:38" ht="35.1" customHeight="1" x14ac:dyDescent="0.25">
      <c r="W120" s="20"/>
      <c r="Y120" s="20"/>
      <c r="AE120" s="20"/>
      <c r="AF120" s="20"/>
      <c r="AG120" s="20"/>
      <c r="AH120" s="20"/>
      <c r="AL120" s="23"/>
    </row>
    <row r="121" spans="23:38" ht="35.1" customHeight="1" x14ac:dyDescent="0.25">
      <c r="W121" s="20"/>
      <c r="Y121" s="20"/>
      <c r="AE121" s="20"/>
      <c r="AF121" s="20"/>
      <c r="AG121" s="20"/>
      <c r="AH121" s="20"/>
      <c r="AL121" s="23"/>
    </row>
    <row r="122" spans="23:38" ht="35.1" customHeight="1" x14ac:dyDescent="0.25">
      <c r="W122" s="20"/>
      <c r="Y122" s="20"/>
      <c r="AE122" s="20"/>
      <c r="AF122" s="20"/>
      <c r="AG122" s="20"/>
      <c r="AH122" s="20"/>
      <c r="AL122" s="23"/>
    </row>
    <row r="123" spans="23:38" ht="35.1" customHeight="1" x14ac:dyDescent="0.25">
      <c r="W123" s="20"/>
      <c r="Y123" s="20"/>
      <c r="AE123" s="20"/>
      <c r="AF123" s="20"/>
      <c r="AG123" s="20"/>
      <c r="AH123" s="20"/>
      <c r="AL123" s="23"/>
    </row>
    <row r="124" spans="23:38" ht="35.1" customHeight="1" x14ac:dyDescent="0.25">
      <c r="W124" s="20"/>
      <c r="Y124" s="20"/>
      <c r="AE124" s="20"/>
      <c r="AF124" s="20"/>
      <c r="AG124" s="20"/>
      <c r="AH124" s="20"/>
      <c r="AL124" s="23"/>
    </row>
    <row r="125" spans="23:38" ht="35.1" customHeight="1" x14ac:dyDescent="0.25">
      <c r="W125" s="20"/>
      <c r="Y125" s="20"/>
      <c r="AE125" s="20"/>
      <c r="AF125" s="20"/>
      <c r="AG125" s="20"/>
      <c r="AH125" s="20"/>
      <c r="AL125" s="23"/>
    </row>
    <row r="126" spans="23:38" ht="35.1" customHeight="1" x14ac:dyDescent="0.25">
      <c r="W126" s="20"/>
      <c r="Y126" s="20"/>
      <c r="AE126" s="20"/>
      <c r="AF126" s="20"/>
      <c r="AG126" s="20"/>
      <c r="AH126" s="20"/>
      <c r="AL126" s="23"/>
    </row>
    <row r="127" spans="23:38" ht="35.1" customHeight="1" x14ac:dyDescent="0.25">
      <c r="W127" s="20"/>
      <c r="Y127" s="20"/>
      <c r="AE127" s="20"/>
      <c r="AF127" s="20"/>
      <c r="AG127" s="20"/>
      <c r="AH127" s="20"/>
      <c r="AL127" s="23"/>
    </row>
    <row r="128" spans="23:38" ht="35.1" customHeight="1" x14ac:dyDescent="0.25">
      <c r="W128" s="20"/>
      <c r="Y128" s="20"/>
      <c r="AE128" s="20"/>
      <c r="AF128" s="20"/>
      <c r="AG128" s="20"/>
      <c r="AH128" s="20"/>
      <c r="AL128" s="23"/>
    </row>
    <row r="129" spans="23:38" ht="35.1" customHeight="1" x14ac:dyDescent="0.25">
      <c r="W129" s="20"/>
      <c r="Y129" s="20"/>
      <c r="AE129" s="20"/>
      <c r="AF129" s="20"/>
      <c r="AG129" s="20"/>
      <c r="AH129" s="20"/>
      <c r="AL129" s="23"/>
    </row>
    <row r="130" spans="23:38" ht="35.1" customHeight="1" x14ac:dyDescent="0.25">
      <c r="W130" s="20"/>
      <c r="Y130" s="20"/>
      <c r="AE130" s="20"/>
      <c r="AF130" s="20"/>
      <c r="AG130" s="20"/>
      <c r="AH130" s="20"/>
      <c r="AL130" s="23"/>
    </row>
    <row r="131" spans="23:38" ht="35.1" customHeight="1" x14ac:dyDescent="0.25">
      <c r="W131" s="20"/>
      <c r="Y131" s="20"/>
      <c r="AE131" s="20"/>
      <c r="AF131" s="20"/>
      <c r="AG131" s="20"/>
      <c r="AH131" s="20"/>
      <c r="AL131" s="23"/>
    </row>
    <row r="132" spans="23:38" ht="35.1" customHeight="1" x14ac:dyDescent="0.25">
      <c r="W132" s="20"/>
      <c r="Y132" s="20"/>
      <c r="AE132" s="20"/>
      <c r="AF132" s="20"/>
      <c r="AG132" s="20"/>
      <c r="AH132" s="20"/>
      <c r="AL132" s="23"/>
    </row>
    <row r="133" spans="23:38" ht="35.1" customHeight="1" x14ac:dyDescent="0.25">
      <c r="W133" s="20"/>
      <c r="Y133" s="20"/>
      <c r="AE133" s="20"/>
      <c r="AF133" s="20"/>
      <c r="AG133" s="20"/>
      <c r="AH133" s="20"/>
      <c r="AL133" s="23"/>
    </row>
    <row r="134" spans="23:38" ht="35.1" customHeight="1" x14ac:dyDescent="0.25">
      <c r="W134" s="20"/>
      <c r="Y134" s="20"/>
      <c r="AE134" s="20"/>
      <c r="AF134" s="20"/>
      <c r="AG134" s="20"/>
      <c r="AH134" s="20"/>
      <c r="AL134" s="23"/>
    </row>
    <row r="135" spans="23:38" ht="35.1" customHeight="1" x14ac:dyDescent="0.25">
      <c r="W135" s="20"/>
      <c r="Y135" s="20"/>
      <c r="AE135" s="20"/>
      <c r="AF135" s="20"/>
      <c r="AG135" s="20"/>
      <c r="AH135" s="20"/>
      <c r="AL135" s="23"/>
    </row>
    <row r="136" spans="23:38" ht="35.1" customHeight="1" x14ac:dyDescent="0.25">
      <c r="W136" s="20"/>
      <c r="Y136" s="20"/>
      <c r="AE136" s="20"/>
      <c r="AF136" s="20"/>
      <c r="AG136" s="20"/>
      <c r="AH136" s="20"/>
      <c r="AL136" s="23"/>
    </row>
    <row r="137" spans="23:38" ht="35.1" customHeight="1" x14ac:dyDescent="0.25">
      <c r="W137" s="20"/>
      <c r="Y137" s="20"/>
      <c r="AE137" s="20"/>
      <c r="AF137" s="20"/>
      <c r="AG137" s="20"/>
      <c r="AH137" s="20"/>
      <c r="AL137" s="23"/>
    </row>
    <row r="138" spans="23:38" ht="35.1" customHeight="1" x14ac:dyDescent="0.25">
      <c r="W138" s="20"/>
      <c r="Y138" s="20"/>
      <c r="AE138" s="20"/>
      <c r="AF138" s="20"/>
      <c r="AG138" s="20"/>
      <c r="AH138" s="20"/>
      <c r="AL138" s="23"/>
    </row>
    <row r="139" spans="23:38" ht="35.1" customHeight="1" x14ac:dyDescent="0.25">
      <c r="W139" s="20"/>
      <c r="Y139" s="20"/>
      <c r="AE139" s="20"/>
      <c r="AF139" s="20"/>
      <c r="AG139" s="20"/>
      <c r="AH139" s="20"/>
      <c r="AL139" s="23"/>
    </row>
    <row r="140" spans="23:38" ht="35.1" customHeight="1" x14ac:dyDescent="0.25">
      <c r="W140" s="20"/>
      <c r="Y140" s="20"/>
      <c r="AE140" s="20"/>
      <c r="AF140" s="20"/>
      <c r="AG140" s="20"/>
      <c r="AH140" s="20"/>
      <c r="AL140" s="23"/>
    </row>
    <row r="141" spans="23:38" ht="35.1" customHeight="1" x14ac:dyDescent="0.25">
      <c r="W141" s="20"/>
      <c r="Y141" s="20"/>
      <c r="AE141" s="20"/>
      <c r="AF141" s="20"/>
      <c r="AG141" s="20"/>
      <c r="AH141" s="20"/>
      <c r="AL141" s="23"/>
    </row>
    <row r="142" spans="23:38" ht="35.1" customHeight="1" x14ac:dyDescent="0.25">
      <c r="W142" s="20"/>
      <c r="Y142" s="20"/>
      <c r="AE142" s="20"/>
      <c r="AF142" s="20"/>
      <c r="AG142" s="20"/>
      <c r="AH142" s="20"/>
      <c r="AL142" s="23"/>
    </row>
    <row r="143" spans="23:38" ht="35.1" customHeight="1" x14ac:dyDescent="0.25">
      <c r="W143" s="20"/>
      <c r="Y143" s="20"/>
      <c r="AE143" s="20"/>
      <c r="AF143" s="20"/>
      <c r="AG143" s="20"/>
      <c r="AH143" s="20"/>
      <c r="AL143" s="23"/>
    </row>
    <row r="144" spans="23:38" ht="35.1" customHeight="1" x14ac:dyDescent="0.25">
      <c r="W144" s="20"/>
      <c r="Y144" s="20"/>
      <c r="AE144" s="20"/>
      <c r="AF144" s="20"/>
      <c r="AG144" s="20"/>
      <c r="AH144" s="20"/>
      <c r="AL144" s="23"/>
    </row>
    <row r="145" spans="23:38" ht="35.1" customHeight="1" x14ac:dyDescent="0.25">
      <c r="W145" s="20"/>
      <c r="Y145" s="20"/>
      <c r="AE145" s="20"/>
      <c r="AF145" s="20"/>
      <c r="AG145" s="20"/>
      <c r="AH145" s="20"/>
      <c r="AL145" s="23"/>
    </row>
    <row r="146" spans="23:38" ht="35.1" customHeight="1" x14ac:dyDescent="0.25">
      <c r="W146" s="20"/>
      <c r="Y146" s="20"/>
      <c r="AE146" s="20"/>
      <c r="AF146" s="20"/>
      <c r="AG146" s="20"/>
      <c r="AH146" s="20"/>
      <c r="AL146" s="23"/>
    </row>
    <row r="147" spans="23:38" ht="35.1" customHeight="1" x14ac:dyDescent="0.25">
      <c r="W147" s="20"/>
      <c r="Y147" s="20"/>
      <c r="AE147" s="20"/>
      <c r="AF147" s="20"/>
      <c r="AG147" s="20"/>
      <c r="AH147" s="20"/>
      <c r="AL147" s="23"/>
    </row>
    <row r="148" spans="23:38" ht="35.1" customHeight="1" x14ac:dyDescent="0.25">
      <c r="W148" s="20"/>
      <c r="Y148" s="20"/>
      <c r="AE148" s="20"/>
      <c r="AF148" s="20"/>
      <c r="AG148" s="20"/>
      <c r="AH148" s="20"/>
      <c r="AL148" s="23"/>
    </row>
    <row r="149" spans="23:38" ht="35.1" customHeight="1" x14ac:dyDescent="0.25">
      <c r="W149" s="20"/>
      <c r="Y149" s="20"/>
      <c r="AE149" s="20"/>
      <c r="AF149" s="20"/>
      <c r="AG149" s="20"/>
      <c r="AH149" s="20"/>
      <c r="AL149" s="23"/>
    </row>
    <row r="150" spans="23:38" ht="35.1" customHeight="1" x14ac:dyDescent="0.25">
      <c r="W150" s="20"/>
      <c r="Y150" s="20"/>
      <c r="AE150" s="20"/>
      <c r="AF150" s="20"/>
      <c r="AG150" s="20"/>
      <c r="AH150" s="20"/>
      <c r="AL150" s="23"/>
    </row>
    <row r="151" spans="23:38" ht="35.1" customHeight="1" x14ac:dyDescent="0.25">
      <c r="W151" s="20"/>
      <c r="Y151" s="20"/>
      <c r="AE151" s="20"/>
      <c r="AF151" s="20"/>
      <c r="AG151" s="20"/>
      <c r="AH151" s="20"/>
      <c r="AL151" s="23"/>
    </row>
    <row r="152" spans="23:38" ht="35.1" customHeight="1" x14ac:dyDescent="0.25">
      <c r="W152" s="20"/>
      <c r="Y152" s="20"/>
      <c r="AE152" s="20"/>
      <c r="AF152" s="20"/>
      <c r="AG152" s="20"/>
      <c r="AH152" s="20"/>
      <c r="AL152" s="23"/>
    </row>
    <row r="153" spans="23:38" ht="35.1" customHeight="1" x14ac:dyDescent="0.25">
      <c r="W153" s="20"/>
      <c r="Y153" s="20"/>
      <c r="AE153" s="20"/>
      <c r="AF153" s="20"/>
      <c r="AG153" s="20"/>
      <c r="AH153" s="20"/>
      <c r="AL153" s="23"/>
    </row>
    <row r="154" spans="23:38" ht="35.1" customHeight="1" x14ac:dyDescent="0.25">
      <c r="W154" s="20"/>
      <c r="Y154" s="20"/>
      <c r="AE154" s="20"/>
      <c r="AF154" s="20"/>
      <c r="AG154" s="20"/>
      <c r="AH154" s="20"/>
      <c r="AL154" s="23"/>
    </row>
    <row r="155" spans="23:38" ht="35.1" customHeight="1" x14ac:dyDescent="0.25">
      <c r="W155" s="20"/>
      <c r="Y155" s="20"/>
      <c r="AE155" s="20"/>
      <c r="AF155" s="20"/>
      <c r="AG155" s="20"/>
      <c r="AH155" s="20"/>
      <c r="AL155" s="23"/>
    </row>
    <row r="156" spans="23:38" ht="35.1" customHeight="1" x14ac:dyDescent="0.25">
      <c r="W156" s="20"/>
      <c r="Y156" s="20"/>
      <c r="AE156" s="20"/>
      <c r="AF156" s="20"/>
      <c r="AG156" s="20"/>
      <c r="AH156" s="20"/>
      <c r="AL156" s="23"/>
    </row>
    <row r="157" spans="23:38" ht="35.1" customHeight="1" x14ac:dyDescent="0.25">
      <c r="W157" s="20"/>
      <c r="Y157" s="20"/>
      <c r="AE157" s="20"/>
      <c r="AF157" s="20"/>
      <c r="AG157" s="20"/>
      <c r="AH157" s="20"/>
      <c r="AL157" s="23"/>
    </row>
    <row r="158" spans="23:38" ht="35.1" customHeight="1" x14ac:dyDescent="0.25">
      <c r="W158" s="20"/>
      <c r="Y158" s="20"/>
      <c r="AE158" s="20"/>
      <c r="AF158" s="20"/>
      <c r="AG158" s="20"/>
      <c r="AH158" s="20"/>
      <c r="AL158" s="23"/>
    </row>
    <row r="159" spans="23:38" ht="35.1" customHeight="1" x14ac:dyDescent="0.25">
      <c r="W159" s="20"/>
      <c r="Y159" s="20"/>
      <c r="AE159" s="20"/>
      <c r="AF159" s="20"/>
      <c r="AG159" s="20"/>
      <c r="AH159" s="20"/>
      <c r="AL159" s="23"/>
    </row>
    <row r="160" spans="23:38" ht="35.1" customHeight="1" x14ac:dyDescent="0.25">
      <c r="W160" s="20"/>
      <c r="Y160" s="20"/>
      <c r="AE160" s="20"/>
      <c r="AF160" s="20"/>
      <c r="AG160" s="20"/>
      <c r="AH160" s="20"/>
      <c r="AL160" s="23"/>
    </row>
    <row r="161" spans="23:38" ht="35.1" customHeight="1" x14ac:dyDescent="0.25">
      <c r="W161" s="20"/>
      <c r="Y161" s="20"/>
      <c r="AE161" s="20"/>
      <c r="AF161" s="20"/>
      <c r="AG161" s="20"/>
      <c r="AH161" s="20"/>
      <c r="AL161" s="23"/>
    </row>
    <row r="162" spans="23:38" ht="35.1" customHeight="1" x14ac:dyDescent="0.25">
      <c r="W162" s="20"/>
      <c r="Y162" s="20"/>
      <c r="AE162" s="20"/>
      <c r="AF162" s="20"/>
      <c r="AG162" s="20"/>
      <c r="AH162" s="20"/>
      <c r="AL162" s="23"/>
    </row>
    <row r="163" spans="23:38" ht="35.1" customHeight="1" x14ac:dyDescent="0.25">
      <c r="W163" s="20"/>
      <c r="Y163" s="20"/>
      <c r="AE163" s="20"/>
      <c r="AF163" s="20"/>
      <c r="AG163" s="20"/>
      <c r="AH163" s="20"/>
      <c r="AL163" s="23"/>
    </row>
    <row r="164" spans="23:38" ht="35.1" customHeight="1" x14ac:dyDescent="0.25">
      <c r="W164" s="20"/>
      <c r="Y164" s="20"/>
      <c r="AE164" s="20"/>
      <c r="AF164" s="20"/>
      <c r="AG164" s="20"/>
      <c r="AH164" s="20"/>
      <c r="AL164" s="23"/>
    </row>
    <row r="165" spans="23:38" ht="35.1" customHeight="1" x14ac:dyDescent="0.25">
      <c r="W165" s="20"/>
      <c r="Y165" s="20"/>
      <c r="AE165" s="20"/>
      <c r="AF165" s="20"/>
      <c r="AG165" s="20"/>
      <c r="AH165" s="20"/>
      <c r="AL165" s="23"/>
    </row>
    <row r="166" spans="23:38" ht="35.1" customHeight="1" x14ac:dyDescent="0.25">
      <c r="W166" s="20"/>
      <c r="Y166" s="20"/>
      <c r="AE166" s="20"/>
      <c r="AF166" s="20"/>
      <c r="AG166" s="20"/>
      <c r="AH166" s="20"/>
      <c r="AL166" s="23"/>
    </row>
    <row r="167" spans="23:38" ht="35.1" customHeight="1" x14ac:dyDescent="0.25">
      <c r="W167" s="20"/>
      <c r="Y167" s="20"/>
      <c r="AE167" s="20"/>
      <c r="AF167" s="20"/>
      <c r="AG167" s="20"/>
      <c r="AH167" s="20"/>
      <c r="AL167" s="23"/>
    </row>
    <row r="168" spans="23:38" ht="35.1" customHeight="1" x14ac:dyDescent="0.25">
      <c r="W168" s="20"/>
      <c r="Y168" s="20"/>
      <c r="AE168" s="20"/>
      <c r="AF168" s="20"/>
      <c r="AG168" s="20"/>
      <c r="AH168" s="20"/>
      <c r="AL168" s="23"/>
    </row>
    <row r="169" spans="23:38" ht="35.1" customHeight="1" x14ac:dyDescent="0.25">
      <c r="W169" s="20"/>
      <c r="Y169" s="20"/>
      <c r="AE169" s="20"/>
      <c r="AF169" s="20"/>
      <c r="AG169" s="20"/>
      <c r="AH169" s="20"/>
      <c r="AL169" s="23"/>
    </row>
    <row r="170" spans="23:38" ht="35.1" customHeight="1" x14ac:dyDescent="0.25">
      <c r="W170" s="20"/>
      <c r="Y170" s="20"/>
      <c r="AE170" s="20"/>
      <c r="AF170" s="20"/>
      <c r="AG170" s="20"/>
      <c r="AH170" s="20"/>
      <c r="AL170" s="23"/>
    </row>
    <row r="171" spans="23:38" ht="35.1" customHeight="1" x14ac:dyDescent="0.25">
      <c r="W171" s="20"/>
      <c r="Y171" s="20"/>
      <c r="AE171" s="20"/>
      <c r="AF171" s="20"/>
      <c r="AG171" s="20"/>
      <c r="AH171" s="20"/>
      <c r="AL171" s="23"/>
    </row>
    <row r="172" spans="23:38" ht="35.1" customHeight="1" x14ac:dyDescent="0.25">
      <c r="W172" s="20"/>
      <c r="Y172" s="20"/>
      <c r="AE172" s="20"/>
      <c r="AF172" s="20"/>
      <c r="AG172" s="20"/>
      <c r="AH172" s="20"/>
      <c r="AL172" s="23"/>
    </row>
    <row r="173" spans="23:38" ht="35.1" customHeight="1" x14ac:dyDescent="0.25">
      <c r="W173" s="20"/>
      <c r="Y173" s="20"/>
      <c r="AE173" s="20"/>
      <c r="AF173" s="20"/>
      <c r="AG173" s="20"/>
      <c r="AH173" s="20"/>
      <c r="AL173" s="23"/>
    </row>
    <row r="174" spans="23:38" ht="35.1" customHeight="1" x14ac:dyDescent="0.25">
      <c r="W174" s="20"/>
      <c r="Y174" s="20"/>
      <c r="AE174" s="20"/>
      <c r="AF174" s="20"/>
      <c r="AG174" s="20"/>
      <c r="AH174" s="20"/>
      <c r="AL174" s="23"/>
    </row>
    <row r="175" spans="23:38" ht="35.1" customHeight="1" x14ac:dyDescent="0.25">
      <c r="W175" s="20"/>
      <c r="Y175" s="20"/>
      <c r="AE175" s="20"/>
      <c r="AF175" s="20"/>
      <c r="AG175" s="20"/>
      <c r="AH175" s="20"/>
      <c r="AL175" s="23"/>
    </row>
    <row r="176" spans="23:38" ht="35.1" customHeight="1" x14ac:dyDescent="0.25">
      <c r="W176" s="20"/>
      <c r="Y176" s="20"/>
      <c r="AE176" s="20"/>
      <c r="AF176" s="20"/>
      <c r="AG176" s="20"/>
      <c r="AH176" s="20"/>
      <c r="AL176" s="23"/>
    </row>
    <row r="177" spans="23:38" ht="35.1" customHeight="1" x14ac:dyDescent="0.25">
      <c r="W177" s="20"/>
      <c r="Y177" s="20"/>
      <c r="AE177" s="20"/>
      <c r="AF177" s="20"/>
      <c r="AG177" s="20"/>
      <c r="AH177" s="20"/>
      <c r="AL177" s="23"/>
    </row>
    <row r="178" spans="23:38" ht="35.1" customHeight="1" x14ac:dyDescent="0.25">
      <c r="W178" s="20"/>
      <c r="Y178" s="20"/>
      <c r="AE178" s="20"/>
      <c r="AF178" s="20"/>
      <c r="AG178" s="20"/>
      <c r="AH178" s="20"/>
      <c r="AL178" s="23"/>
    </row>
    <row r="179" spans="23:38" ht="35.1" customHeight="1" x14ac:dyDescent="0.25">
      <c r="W179" s="20"/>
      <c r="Y179" s="20"/>
      <c r="AE179" s="20"/>
      <c r="AF179" s="20"/>
      <c r="AG179" s="20"/>
      <c r="AH179" s="20"/>
      <c r="AL179" s="23"/>
    </row>
    <row r="180" spans="23:38" ht="35.1" customHeight="1" x14ac:dyDescent="0.25">
      <c r="W180" s="20"/>
      <c r="Y180" s="20"/>
      <c r="AE180" s="20"/>
      <c r="AF180" s="20"/>
      <c r="AG180" s="20"/>
      <c r="AH180" s="20"/>
      <c r="AL180" s="23"/>
    </row>
    <row r="181" spans="23:38" ht="35.1" customHeight="1" x14ac:dyDescent="0.25">
      <c r="W181" s="20"/>
      <c r="Y181" s="20"/>
      <c r="AE181" s="20"/>
      <c r="AF181" s="20"/>
      <c r="AG181" s="20"/>
      <c r="AH181" s="20"/>
      <c r="AL181" s="23"/>
    </row>
    <row r="182" spans="23:38" ht="35.1" customHeight="1" x14ac:dyDescent="0.25">
      <c r="W182" s="20"/>
      <c r="Y182" s="20"/>
      <c r="AE182" s="20"/>
      <c r="AF182" s="20"/>
      <c r="AG182" s="20"/>
      <c r="AH182" s="20"/>
      <c r="AL182" s="23"/>
    </row>
    <row r="183" spans="23:38" ht="35.1" customHeight="1" x14ac:dyDescent="0.25">
      <c r="W183" s="20"/>
      <c r="Y183" s="20"/>
      <c r="AE183" s="20"/>
      <c r="AF183" s="20"/>
      <c r="AG183" s="20"/>
      <c r="AH183" s="20"/>
      <c r="AL183" s="23"/>
    </row>
    <row r="184" spans="23:38" ht="35.1" customHeight="1" x14ac:dyDescent="0.25">
      <c r="W184" s="20"/>
      <c r="Y184" s="20"/>
      <c r="AE184" s="20"/>
      <c r="AF184" s="20"/>
      <c r="AG184" s="20"/>
      <c r="AH184" s="20"/>
      <c r="AL184" s="23"/>
    </row>
    <row r="185" spans="23:38" ht="35.1" customHeight="1" x14ac:dyDescent="0.25">
      <c r="W185" s="20"/>
      <c r="Y185" s="20"/>
      <c r="AE185" s="20"/>
      <c r="AF185" s="20"/>
      <c r="AG185" s="20"/>
      <c r="AH185" s="20"/>
      <c r="AL185" s="23"/>
    </row>
    <row r="186" spans="23:38" ht="35.1" customHeight="1" x14ac:dyDescent="0.25">
      <c r="W186" s="20"/>
      <c r="Y186" s="20"/>
      <c r="AE186" s="20"/>
      <c r="AF186" s="20"/>
      <c r="AG186" s="20"/>
      <c r="AH186" s="20"/>
      <c r="AL186" s="23"/>
    </row>
    <row r="187" spans="23:38" ht="35.1" customHeight="1" x14ac:dyDescent="0.25">
      <c r="W187" s="20"/>
      <c r="Y187" s="20"/>
      <c r="AE187" s="20"/>
      <c r="AF187" s="20"/>
      <c r="AG187" s="20"/>
      <c r="AH187" s="20"/>
      <c r="AL187" s="23"/>
    </row>
    <row r="188" spans="23:38" ht="35.1" customHeight="1" x14ac:dyDescent="0.25">
      <c r="W188" s="20"/>
      <c r="Y188" s="20"/>
      <c r="AE188" s="20"/>
      <c r="AF188" s="20"/>
      <c r="AG188" s="20"/>
      <c r="AH188" s="20"/>
      <c r="AL188" s="23"/>
    </row>
    <row r="189" spans="23:38" ht="35.1" customHeight="1" x14ac:dyDescent="0.25">
      <c r="W189" s="20"/>
      <c r="Y189" s="20"/>
      <c r="AE189" s="20"/>
      <c r="AF189" s="20"/>
      <c r="AG189" s="20"/>
      <c r="AH189" s="20"/>
      <c r="AL189" s="23"/>
    </row>
    <row r="190" spans="23:38" ht="35.1" customHeight="1" x14ac:dyDescent="0.25">
      <c r="W190" s="20"/>
      <c r="Y190" s="20"/>
      <c r="AE190" s="20"/>
      <c r="AF190" s="20"/>
      <c r="AG190" s="20"/>
      <c r="AH190" s="20"/>
      <c r="AL190" s="23"/>
    </row>
    <row r="191" spans="23:38" ht="35.1" customHeight="1" x14ac:dyDescent="0.25">
      <c r="W191" s="20"/>
      <c r="Y191" s="20"/>
      <c r="AE191" s="20"/>
      <c r="AF191" s="20"/>
      <c r="AG191" s="20"/>
      <c r="AH191" s="20"/>
      <c r="AL191" s="23"/>
    </row>
    <row r="192" spans="23:38" ht="35.1" customHeight="1" x14ac:dyDescent="0.25">
      <c r="W192" s="20"/>
      <c r="Y192" s="20"/>
      <c r="AE192" s="20"/>
      <c r="AF192" s="20"/>
      <c r="AG192" s="20"/>
      <c r="AH192" s="20"/>
      <c r="AL192" s="23"/>
    </row>
    <row r="193" spans="23:38" ht="35.1" customHeight="1" x14ac:dyDescent="0.25">
      <c r="W193" s="20"/>
      <c r="Y193" s="20"/>
      <c r="AE193" s="20"/>
      <c r="AF193" s="20"/>
      <c r="AG193" s="20"/>
      <c r="AH193" s="20"/>
      <c r="AL193" s="23"/>
    </row>
    <row r="194" spans="23:38" ht="35.1" customHeight="1" x14ac:dyDescent="0.25">
      <c r="W194" s="20"/>
      <c r="Y194" s="20"/>
      <c r="AE194" s="20"/>
      <c r="AF194" s="20"/>
      <c r="AG194" s="20"/>
      <c r="AH194" s="20"/>
      <c r="AL194" s="23"/>
    </row>
    <row r="195" spans="23:38" ht="35.1" customHeight="1" x14ac:dyDescent="0.25">
      <c r="W195" s="20"/>
      <c r="Y195" s="20"/>
      <c r="AE195" s="20"/>
      <c r="AF195" s="20"/>
      <c r="AG195" s="20"/>
      <c r="AH195" s="20"/>
      <c r="AL195" s="23"/>
    </row>
    <row r="196" spans="23:38" ht="35.1" customHeight="1" x14ac:dyDescent="0.25">
      <c r="W196" s="20"/>
      <c r="Y196" s="20"/>
      <c r="AE196" s="20"/>
      <c r="AF196" s="20"/>
      <c r="AG196" s="20"/>
      <c r="AH196" s="20"/>
      <c r="AL196" s="23"/>
    </row>
    <row r="197" spans="23:38" ht="35.1" customHeight="1" x14ac:dyDescent="0.25">
      <c r="W197" s="20"/>
      <c r="Y197" s="20"/>
      <c r="AE197" s="20"/>
      <c r="AF197" s="20"/>
      <c r="AG197" s="20"/>
      <c r="AH197" s="20"/>
      <c r="AL197" s="23"/>
    </row>
    <row r="198" spans="23:38" ht="35.1" customHeight="1" x14ac:dyDescent="0.25">
      <c r="W198" s="20"/>
      <c r="Y198" s="20"/>
      <c r="AE198" s="20"/>
      <c r="AF198" s="20"/>
      <c r="AG198" s="20"/>
      <c r="AH198" s="20"/>
      <c r="AL198" s="23"/>
    </row>
    <row r="199" spans="23:38" ht="35.1" customHeight="1" x14ac:dyDescent="0.25">
      <c r="W199" s="20"/>
      <c r="Y199" s="20"/>
      <c r="AE199" s="20"/>
      <c r="AF199" s="20"/>
      <c r="AG199" s="20"/>
      <c r="AH199" s="20"/>
      <c r="AL199" s="23"/>
    </row>
    <row r="200" spans="23:38" ht="35.1" customHeight="1" x14ac:dyDescent="0.25">
      <c r="W200" s="20"/>
      <c r="Y200" s="20"/>
      <c r="AE200" s="20"/>
      <c r="AF200" s="20"/>
      <c r="AG200" s="20"/>
      <c r="AH200" s="20"/>
      <c r="AL200" s="23"/>
    </row>
    <row r="201" spans="23:38" ht="35.1" customHeight="1" x14ac:dyDescent="0.25">
      <c r="W201" s="20"/>
      <c r="Y201" s="20"/>
      <c r="AE201" s="20"/>
      <c r="AF201" s="20"/>
      <c r="AG201" s="20"/>
      <c r="AH201" s="20"/>
      <c r="AL201" s="23"/>
    </row>
    <row r="202" spans="23:38" ht="35.1" customHeight="1" x14ac:dyDescent="0.25">
      <c r="W202" s="20"/>
      <c r="Y202" s="20"/>
      <c r="AE202" s="20"/>
      <c r="AF202" s="20"/>
      <c r="AG202" s="20"/>
      <c r="AH202" s="20"/>
      <c r="AL202" s="23"/>
    </row>
    <row r="203" spans="23:38" ht="35.1" customHeight="1" x14ac:dyDescent="0.25">
      <c r="W203" s="20"/>
      <c r="Y203" s="20"/>
      <c r="AE203" s="20"/>
      <c r="AF203" s="20"/>
      <c r="AG203" s="20"/>
      <c r="AH203" s="20"/>
      <c r="AL203" s="23"/>
    </row>
    <row r="204" spans="23:38" ht="35.1" customHeight="1" x14ac:dyDescent="0.25">
      <c r="W204" s="20"/>
      <c r="Y204" s="20"/>
      <c r="AE204" s="20"/>
      <c r="AF204" s="20"/>
      <c r="AG204" s="20"/>
      <c r="AH204" s="20"/>
      <c r="AL204" s="23"/>
    </row>
    <row r="205" spans="23:38" ht="35.1" customHeight="1" x14ac:dyDescent="0.25">
      <c r="W205" s="20"/>
      <c r="Y205" s="20"/>
      <c r="AE205" s="20"/>
      <c r="AF205" s="20"/>
      <c r="AG205" s="20"/>
      <c r="AH205" s="20"/>
      <c r="AL205" s="23"/>
    </row>
    <row r="206" spans="23:38" ht="35.1" customHeight="1" x14ac:dyDescent="0.25">
      <c r="W206" s="20"/>
      <c r="Y206" s="20"/>
      <c r="AE206" s="20"/>
      <c r="AF206" s="20"/>
      <c r="AG206" s="20"/>
      <c r="AH206" s="20"/>
      <c r="AL206" s="23"/>
    </row>
    <row r="207" spans="23:38" ht="35.1" customHeight="1" x14ac:dyDescent="0.25">
      <c r="W207" s="20"/>
      <c r="Y207" s="20"/>
      <c r="AE207" s="20"/>
      <c r="AF207" s="20"/>
      <c r="AG207" s="20"/>
      <c r="AH207" s="20"/>
      <c r="AL207" s="23"/>
    </row>
    <row r="208" spans="23:38" ht="35.1" customHeight="1" x14ac:dyDescent="0.25">
      <c r="W208" s="20"/>
      <c r="Y208" s="20"/>
      <c r="AE208" s="20"/>
      <c r="AF208" s="20"/>
      <c r="AG208" s="20"/>
      <c r="AH208" s="20"/>
      <c r="AL208" s="23"/>
    </row>
    <row r="209" spans="23:38" ht="35.1" customHeight="1" x14ac:dyDescent="0.25">
      <c r="W209" s="20"/>
      <c r="Y209" s="20"/>
      <c r="AE209" s="20"/>
      <c r="AF209" s="20"/>
      <c r="AG209" s="20"/>
      <c r="AH209" s="20"/>
      <c r="AL209" s="23"/>
    </row>
    <row r="210" spans="23:38" ht="35.1" customHeight="1" x14ac:dyDescent="0.25">
      <c r="W210" s="20"/>
      <c r="Y210" s="20"/>
      <c r="AE210" s="20"/>
      <c r="AF210" s="20"/>
      <c r="AG210" s="20"/>
      <c r="AH210" s="20"/>
      <c r="AL210" s="23"/>
    </row>
    <row r="211" spans="23:38" ht="35.1" customHeight="1" x14ac:dyDescent="0.25">
      <c r="W211" s="20"/>
      <c r="Y211" s="20"/>
      <c r="AE211" s="20"/>
      <c r="AF211" s="20"/>
      <c r="AG211" s="20"/>
      <c r="AH211" s="20"/>
      <c r="AL211" s="23"/>
    </row>
    <row r="212" spans="23:38" ht="35.1" customHeight="1" x14ac:dyDescent="0.25">
      <c r="W212" s="20"/>
      <c r="Y212" s="20"/>
      <c r="AE212" s="20"/>
      <c r="AF212" s="20"/>
      <c r="AG212" s="20"/>
      <c r="AH212" s="20"/>
      <c r="AL212" s="23"/>
    </row>
    <row r="213" spans="23:38" ht="35.1" customHeight="1" x14ac:dyDescent="0.25">
      <c r="W213" s="20"/>
      <c r="Y213" s="20"/>
      <c r="AE213" s="20"/>
      <c r="AF213" s="20"/>
      <c r="AG213" s="20"/>
      <c r="AH213" s="20"/>
      <c r="AL213" s="23"/>
    </row>
    <row r="214" spans="23:38" ht="35.1" customHeight="1" x14ac:dyDescent="0.25">
      <c r="W214" s="20"/>
      <c r="Y214" s="20"/>
      <c r="AE214" s="20"/>
      <c r="AF214" s="20"/>
      <c r="AG214" s="20"/>
      <c r="AH214" s="20"/>
      <c r="AL214" s="23"/>
    </row>
    <row r="215" spans="23:38" ht="35.1" customHeight="1" x14ac:dyDescent="0.25">
      <c r="W215" s="20"/>
      <c r="Y215" s="20"/>
      <c r="AE215" s="20"/>
      <c r="AF215" s="20"/>
      <c r="AG215" s="20"/>
      <c r="AH215" s="20"/>
      <c r="AL215" s="23"/>
    </row>
    <row r="216" spans="23:38" ht="35.1" customHeight="1" x14ac:dyDescent="0.25">
      <c r="W216" s="20"/>
      <c r="Y216" s="20"/>
      <c r="AE216" s="20"/>
      <c r="AF216" s="20"/>
      <c r="AG216" s="20"/>
      <c r="AH216" s="20"/>
      <c r="AL216" s="23"/>
    </row>
    <row r="217" spans="23:38" ht="35.1" customHeight="1" x14ac:dyDescent="0.25">
      <c r="W217" s="20"/>
      <c r="Y217" s="20"/>
      <c r="AE217" s="20"/>
      <c r="AF217" s="20"/>
      <c r="AG217" s="20"/>
      <c r="AH217" s="20"/>
      <c r="AL217" s="23"/>
    </row>
    <row r="218" spans="23:38" ht="35.1" customHeight="1" x14ac:dyDescent="0.25">
      <c r="W218" s="20"/>
      <c r="Y218" s="20"/>
      <c r="AE218" s="20"/>
      <c r="AF218" s="20"/>
      <c r="AG218" s="20"/>
      <c r="AH218" s="20"/>
      <c r="AL218" s="23"/>
    </row>
    <row r="219" spans="23:38" ht="35.1" customHeight="1" x14ac:dyDescent="0.25">
      <c r="W219" s="20"/>
      <c r="Y219" s="20"/>
      <c r="AE219" s="20"/>
      <c r="AF219" s="20"/>
      <c r="AG219" s="20"/>
      <c r="AH219" s="20"/>
      <c r="AL219" s="23"/>
    </row>
    <row r="220" spans="23:38" ht="35.1" customHeight="1" x14ac:dyDescent="0.25">
      <c r="W220" s="20"/>
      <c r="Y220" s="20"/>
      <c r="AE220" s="20"/>
      <c r="AF220" s="20"/>
      <c r="AG220" s="20"/>
      <c r="AH220" s="20"/>
      <c r="AL220" s="23"/>
    </row>
    <row r="221" spans="23:38" ht="35.1" customHeight="1" x14ac:dyDescent="0.25">
      <c r="W221" s="20"/>
      <c r="Y221" s="20"/>
      <c r="AE221" s="20"/>
      <c r="AF221" s="20"/>
      <c r="AG221" s="20"/>
      <c r="AH221" s="20"/>
      <c r="AL221" s="23"/>
    </row>
    <row r="222" spans="23:38" ht="35.1" customHeight="1" x14ac:dyDescent="0.25">
      <c r="W222" s="20"/>
      <c r="Y222" s="20"/>
      <c r="AE222" s="20"/>
      <c r="AF222" s="20"/>
      <c r="AG222" s="20"/>
      <c r="AH222" s="20"/>
      <c r="AL222" s="23"/>
    </row>
    <row r="223" spans="23:38" ht="35.1" customHeight="1" x14ac:dyDescent="0.25">
      <c r="W223" s="20"/>
      <c r="Y223" s="20"/>
      <c r="AE223" s="20"/>
      <c r="AF223" s="20"/>
      <c r="AG223" s="20"/>
      <c r="AH223" s="20"/>
      <c r="AL223" s="23"/>
    </row>
    <row r="224" spans="23:38" ht="35.1" customHeight="1" x14ac:dyDescent="0.25">
      <c r="W224" s="20"/>
      <c r="Y224" s="20"/>
      <c r="AE224" s="20"/>
      <c r="AF224" s="20"/>
      <c r="AG224" s="20"/>
      <c r="AH224" s="20"/>
      <c r="AL224" s="23"/>
    </row>
    <row r="225" spans="23:38" ht="35.1" customHeight="1" x14ac:dyDescent="0.25">
      <c r="W225" s="20"/>
      <c r="Y225" s="20"/>
      <c r="AE225" s="20"/>
      <c r="AF225" s="20"/>
      <c r="AG225" s="20"/>
      <c r="AH225" s="20"/>
      <c r="AL225" s="23"/>
    </row>
    <row r="226" spans="23:38" ht="35.1" customHeight="1" x14ac:dyDescent="0.25">
      <c r="W226" s="20"/>
      <c r="Y226" s="20"/>
      <c r="AE226" s="20"/>
      <c r="AF226" s="20"/>
      <c r="AG226" s="20"/>
      <c r="AH226" s="20"/>
      <c r="AL226" s="23"/>
    </row>
    <row r="227" spans="23:38" ht="35.1" customHeight="1" x14ac:dyDescent="0.25">
      <c r="W227" s="20"/>
      <c r="Y227" s="20"/>
      <c r="AE227" s="20"/>
      <c r="AF227" s="20"/>
      <c r="AG227" s="20"/>
      <c r="AH227" s="20"/>
      <c r="AL227" s="23"/>
    </row>
    <row r="228" spans="23:38" ht="35.1" customHeight="1" x14ac:dyDescent="0.25">
      <c r="W228" s="20"/>
      <c r="Y228" s="20"/>
      <c r="AE228" s="20"/>
      <c r="AF228" s="20"/>
      <c r="AG228" s="20"/>
      <c r="AH228" s="20"/>
      <c r="AL228" s="23"/>
    </row>
    <row r="229" spans="23:38" ht="35.1" customHeight="1" x14ac:dyDescent="0.25">
      <c r="W229" s="20"/>
      <c r="Y229" s="20"/>
      <c r="AE229" s="20"/>
      <c r="AF229" s="20"/>
      <c r="AG229" s="20"/>
      <c r="AH229" s="20"/>
      <c r="AL229" s="23"/>
    </row>
    <row r="230" spans="23:38" ht="35.1" customHeight="1" x14ac:dyDescent="0.25">
      <c r="W230" s="20"/>
      <c r="Y230" s="20"/>
      <c r="AE230" s="20"/>
      <c r="AF230" s="20"/>
      <c r="AG230" s="20"/>
      <c r="AH230" s="20"/>
      <c r="AL230" s="23"/>
    </row>
    <row r="231" spans="23:38" ht="35.1" customHeight="1" x14ac:dyDescent="0.25">
      <c r="W231" s="20"/>
      <c r="Y231" s="20"/>
      <c r="AE231" s="20"/>
      <c r="AF231" s="20"/>
      <c r="AG231" s="20"/>
      <c r="AH231" s="20"/>
      <c r="AL231" s="23"/>
    </row>
    <row r="232" spans="23:38" ht="35.1" customHeight="1" x14ac:dyDescent="0.25">
      <c r="W232" s="20"/>
      <c r="Y232" s="20"/>
      <c r="AE232" s="20"/>
      <c r="AF232" s="20"/>
      <c r="AG232" s="20"/>
      <c r="AH232" s="20"/>
      <c r="AL232" s="23"/>
    </row>
    <row r="233" spans="23:38" ht="35.1" customHeight="1" x14ac:dyDescent="0.25">
      <c r="W233" s="20"/>
      <c r="Y233" s="20"/>
      <c r="AE233" s="20"/>
      <c r="AF233" s="20"/>
      <c r="AG233" s="20"/>
      <c r="AH233" s="20"/>
      <c r="AL233" s="23"/>
    </row>
    <row r="234" spans="23:38" ht="35.1" customHeight="1" x14ac:dyDescent="0.25">
      <c r="W234" s="20"/>
      <c r="Y234" s="20"/>
      <c r="AE234" s="20"/>
      <c r="AF234" s="20"/>
      <c r="AG234" s="20"/>
      <c r="AH234" s="20"/>
      <c r="AL234" s="23"/>
    </row>
    <row r="235" spans="23:38" ht="35.1" customHeight="1" x14ac:dyDescent="0.25">
      <c r="W235" s="20"/>
      <c r="Y235" s="20"/>
      <c r="AE235" s="20"/>
      <c r="AF235" s="20"/>
      <c r="AG235" s="20"/>
      <c r="AH235" s="20"/>
      <c r="AL235" s="23"/>
    </row>
    <row r="236" spans="23:38" ht="35.1" customHeight="1" x14ac:dyDescent="0.25">
      <c r="W236" s="20"/>
      <c r="Y236" s="20"/>
      <c r="AE236" s="20"/>
      <c r="AF236" s="20"/>
      <c r="AG236" s="20"/>
      <c r="AH236" s="20"/>
      <c r="AL236" s="23"/>
    </row>
    <row r="237" spans="23:38" ht="35.1" customHeight="1" x14ac:dyDescent="0.25">
      <c r="W237" s="20"/>
      <c r="Y237" s="20"/>
      <c r="AE237" s="20"/>
      <c r="AF237" s="20"/>
      <c r="AG237" s="20"/>
      <c r="AH237" s="20"/>
      <c r="AL237" s="23"/>
    </row>
    <row r="238" spans="23:38" ht="35.1" customHeight="1" x14ac:dyDescent="0.25">
      <c r="W238" s="20"/>
      <c r="Y238" s="20"/>
      <c r="AE238" s="20"/>
      <c r="AF238" s="20"/>
      <c r="AG238" s="20"/>
      <c r="AH238" s="20"/>
      <c r="AL238" s="23"/>
    </row>
    <row r="239" spans="23:38" ht="35.1" customHeight="1" x14ac:dyDescent="0.25">
      <c r="W239" s="20"/>
      <c r="Y239" s="20"/>
      <c r="AE239" s="20"/>
      <c r="AF239" s="20"/>
      <c r="AG239" s="20"/>
      <c r="AH239" s="20"/>
      <c r="AL239" s="23"/>
    </row>
    <row r="240" spans="23:38" ht="35.1" customHeight="1" x14ac:dyDescent="0.25">
      <c r="W240" s="20"/>
      <c r="Y240" s="20"/>
      <c r="AE240" s="20"/>
      <c r="AF240" s="20"/>
      <c r="AG240" s="20"/>
      <c r="AH240" s="20"/>
      <c r="AL240" s="23"/>
    </row>
    <row r="241" spans="23:38" ht="35.1" customHeight="1" x14ac:dyDescent="0.25">
      <c r="W241" s="20"/>
      <c r="Y241" s="20"/>
      <c r="AE241" s="20"/>
      <c r="AF241" s="20"/>
      <c r="AG241" s="20"/>
      <c r="AH241" s="20"/>
      <c r="AL241" s="23"/>
    </row>
    <row r="242" spans="23:38" ht="35.1" customHeight="1" x14ac:dyDescent="0.25">
      <c r="W242" s="20"/>
      <c r="Y242" s="20"/>
      <c r="AE242" s="20"/>
      <c r="AF242" s="20"/>
      <c r="AG242" s="20"/>
      <c r="AH242" s="20"/>
      <c r="AL242" s="23"/>
    </row>
    <row r="243" spans="23:38" ht="35.1" customHeight="1" x14ac:dyDescent="0.25">
      <c r="W243" s="20"/>
      <c r="Y243" s="20"/>
      <c r="AE243" s="20"/>
      <c r="AF243" s="20"/>
      <c r="AG243" s="20"/>
      <c r="AH243" s="20"/>
      <c r="AL243" s="23"/>
    </row>
    <row r="244" spans="23:38" ht="35.1" customHeight="1" x14ac:dyDescent="0.25">
      <c r="W244" s="20"/>
      <c r="Y244" s="20"/>
      <c r="AE244" s="20"/>
      <c r="AF244" s="20"/>
      <c r="AG244" s="20"/>
      <c r="AH244" s="20"/>
      <c r="AL244" s="23"/>
    </row>
    <row r="245" spans="23:38" ht="35.1" customHeight="1" x14ac:dyDescent="0.25">
      <c r="W245" s="20"/>
      <c r="Y245" s="20"/>
      <c r="AE245" s="20"/>
      <c r="AF245" s="20"/>
      <c r="AG245" s="20"/>
      <c r="AH245" s="20"/>
      <c r="AL245" s="23"/>
    </row>
    <row r="246" spans="23:38" ht="35.1" customHeight="1" x14ac:dyDescent="0.25">
      <c r="W246" s="20"/>
      <c r="Y246" s="20"/>
      <c r="AE246" s="20"/>
      <c r="AF246" s="20"/>
      <c r="AG246" s="20"/>
      <c r="AH246" s="20"/>
      <c r="AL246" s="23"/>
    </row>
    <row r="247" spans="23:38" ht="35.1" customHeight="1" x14ac:dyDescent="0.25">
      <c r="W247" s="20"/>
      <c r="Y247" s="20"/>
      <c r="AE247" s="20"/>
      <c r="AF247" s="20"/>
      <c r="AG247" s="20"/>
      <c r="AH247" s="20"/>
      <c r="AL247" s="23"/>
    </row>
    <row r="248" spans="23:38" ht="35.1" customHeight="1" x14ac:dyDescent="0.25">
      <c r="W248" s="20"/>
      <c r="Y248" s="20"/>
      <c r="AE248" s="20"/>
      <c r="AF248" s="20"/>
      <c r="AG248" s="20"/>
      <c r="AH248" s="20"/>
      <c r="AL248" s="23"/>
    </row>
    <row r="249" spans="23:38" ht="35.1" customHeight="1" x14ac:dyDescent="0.25">
      <c r="W249" s="20"/>
      <c r="Y249" s="20"/>
      <c r="AE249" s="20"/>
      <c r="AF249" s="20"/>
      <c r="AG249" s="20"/>
      <c r="AH249" s="20"/>
      <c r="AL249" s="23"/>
    </row>
    <row r="250" spans="23:38" ht="35.1" customHeight="1" x14ac:dyDescent="0.25">
      <c r="W250" s="20"/>
      <c r="Y250" s="20"/>
      <c r="AE250" s="20"/>
      <c r="AF250" s="20"/>
      <c r="AG250" s="20"/>
      <c r="AH250" s="20"/>
      <c r="AL250" s="23"/>
    </row>
    <row r="251" spans="23:38" ht="35.1" customHeight="1" x14ac:dyDescent="0.25">
      <c r="W251" s="20"/>
      <c r="Y251" s="20"/>
      <c r="AE251" s="20"/>
      <c r="AF251" s="20"/>
      <c r="AG251" s="20"/>
      <c r="AH251" s="20"/>
      <c r="AL251" s="23"/>
    </row>
    <row r="252" spans="23:38" ht="35.1" customHeight="1" x14ac:dyDescent="0.25">
      <c r="W252" s="20"/>
      <c r="Y252" s="20"/>
      <c r="AE252" s="20"/>
      <c r="AF252" s="20"/>
      <c r="AG252" s="20"/>
      <c r="AH252" s="20"/>
      <c r="AL252" s="23"/>
    </row>
    <row r="253" spans="23:38" ht="35.1" customHeight="1" x14ac:dyDescent="0.25">
      <c r="W253" s="20"/>
      <c r="Y253" s="20"/>
      <c r="AE253" s="20"/>
      <c r="AF253" s="20"/>
      <c r="AG253" s="20"/>
      <c r="AH253" s="20"/>
      <c r="AL253" s="23"/>
    </row>
    <row r="254" spans="23:38" ht="35.1" customHeight="1" x14ac:dyDescent="0.25">
      <c r="W254" s="20"/>
      <c r="Y254" s="20"/>
      <c r="AE254" s="20"/>
      <c r="AF254" s="20"/>
      <c r="AG254" s="20"/>
      <c r="AH254" s="20"/>
      <c r="AL254" s="23"/>
    </row>
    <row r="255" spans="23:38" ht="35.1" customHeight="1" x14ac:dyDescent="0.25">
      <c r="W255" s="20"/>
      <c r="Y255" s="20"/>
      <c r="AE255" s="20"/>
      <c r="AF255" s="20"/>
      <c r="AG255" s="20"/>
      <c r="AH255" s="20"/>
      <c r="AL255" s="23"/>
    </row>
    <row r="256" spans="23:38" ht="35.1" customHeight="1" x14ac:dyDescent="0.25">
      <c r="W256" s="20"/>
      <c r="Y256" s="20"/>
      <c r="AE256" s="20"/>
      <c r="AF256" s="20"/>
      <c r="AG256" s="20"/>
      <c r="AH256" s="20"/>
      <c r="AL256" s="23"/>
    </row>
    <row r="257" spans="23:38" ht="35.1" customHeight="1" x14ac:dyDescent="0.25">
      <c r="W257" s="20"/>
      <c r="Y257" s="20"/>
      <c r="AE257" s="20"/>
      <c r="AF257" s="20"/>
      <c r="AG257" s="20"/>
      <c r="AH257" s="20"/>
      <c r="AL257" s="23"/>
    </row>
    <row r="258" spans="23:38" ht="35.1" customHeight="1" x14ac:dyDescent="0.25">
      <c r="W258" s="20"/>
      <c r="Y258" s="20"/>
      <c r="AE258" s="20"/>
      <c r="AF258" s="20"/>
      <c r="AG258" s="20"/>
      <c r="AH258" s="20"/>
      <c r="AL258" s="23"/>
    </row>
    <row r="259" spans="23:38" ht="35.1" customHeight="1" x14ac:dyDescent="0.25">
      <c r="W259" s="20"/>
      <c r="Y259" s="20"/>
      <c r="AE259" s="20"/>
      <c r="AF259" s="20"/>
      <c r="AG259" s="20"/>
      <c r="AH259" s="20"/>
      <c r="AL259" s="23"/>
    </row>
    <row r="260" spans="23:38" ht="35.1" customHeight="1" x14ac:dyDescent="0.25">
      <c r="W260" s="20"/>
      <c r="Y260" s="20"/>
      <c r="AE260" s="20"/>
      <c r="AF260" s="20"/>
      <c r="AG260" s="20"/>
      <c r="AH260" s="20"/>
      <c r="AL260" s="23"/>
    </row>
    <row r="261" spans="23:38" ht="35.1" customHeight="1" x14ac:dyDescent="0.25">
      <c r="W261" s="20"/>
      <c r="Y261" s="20"/>
      <c r="AE261" s="20"/>
      <c r="AF261" s="20"/>
      <c r="AG261" s="20"/>
      <c r="AH261" s="20"/>
      <c r="AL261" s="23"/>
    </row>
    <row r="262" spans="23:38" ht="35.1" customHeight="1" x14ac:dyDescent="0.25">
      <c r="W262" s="20"/>
      <c r="Y262" s="20"/>
      <c r="AE262" s="20"/>
      <c r="AF262" s="20"/>
      <c r="AG262" s="20"/>
      <c r="AH262" s="20"/>
      <c r="AL262" s="23"/>
    </row>
    <row r="263" spans="23:38" ht="35.1" customHeight="1" x14ac:dyDescent="0.25">
      <c r="W263" s="20"/>
      <c r="Y263" s="20"/>
      <c r="AE263" s="20"/>
      <c r="AF263" s="20"/>
      <c r="AG263" s="20"/>
      <c r="AH263" s="20"/>
      <c r="AL263" s="23"/>
    </row>
    <row r="264" spans="23:38" ht="35.1" customHeight="1" x14ac:dyDescent="0.25">
      <c r="W264" s="20"/>
      <c r="Y264" s="20"/>
      <c r="AE264" s="20"/>
      <c r="AF264" s="20"/>
      <c r="AG264" s="20"/>
      <c r="AH264" s="20"/>
      <c r="AL264" s="23"/>
    </row>
    <row r="265" spans="23:38" ht="35.1" customHeight="1" x14ac:dyDescent="0.25">
      <c r="W265" s="20"/>
      <c r="Y265" s="20"/>
      <c r="AE265" s="20"/>
      <c r="AF265" s="20"/>
      <c r="AG265" s="20"/>
      <c r="AH265" s="20"/>
      <c r="AL265" s="23"/>
    </row>
    <row r="266" spans="23:38" ht="35.1" customHeight="1" x14ac:dyDescent="0.25">
      <c r="W266" s="20"/>
      <c r="Y266" s="20"/>
      <c r="AE266" s="20"/>
      <c r="AF266" s="20"/>
      <c r="AG266" s="20"/>
      <c r="AH266" s="20"/>
      <c r="AL266" s="23"/>
    </row>
    <row r="267" spans="23:38" ht="35.1" customHeight="1" x14ac:dyDescent="0.25">
      <c r="W267" s="20"/>
      <c r="Y267" s="20"/>
      <c r="AE267" s="20"/>
      <c r="AF267" s="20"/>
      <c r="AG267" s="20"/>
      <c r="AH267" s="20"/>
      <c r="AL267" s="23"/>
    </row>
  </sheetData>
  <sheetProtection formatCells="0" formatColumns="0" formatRows="0"/>
  <mergeCells count="127">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 ref="W10:W11"/>
    <mergeCell ref="X10:X11"/>
    <mergeCell ref="Y10:Y11"/>
    <mergeCell ref="Z10:Z11"/>
    <mergeCell ref="AA10:AA11"/>
    <mergeCell ref="Q10:Q11"/>
    <mergeCell ref="R10:R11"/>
    <mergeCell ref="S10:S11"/>
    <mergeCell ref="T10:T11"/>
    <mergeCell ref="U10:U11"/>
    <mergeCell ref="V10:V11"/>
    <mergeCell ref="K10:K11"/>
    <mergeCell ref="L10:L11"/>
    <mergeCell ref="M10:M11"/>
    <mergeCell ref="N10:N11"/>
    <mergeCell ref="O10:O11"/>
    <mergeCell ref="P10:P11"/>
    <mergeCell ref="A8:A9"/>
    <mergeCell ref="B8:B9"/>
    <mergeCell ref="C8:C9"/>
    <mergeCell ref="E10:E11"/>
    <mergeCell ref="F10:F11"/>
    <mergeCell ref="P8:P9"/>
    <mergeCell ref="I8:I9"/>
    <mergeCell ref="J8:J9"/>
    <mergeCell ref="K8:K9"/>
    <mergeCell ref="L8:L9"/>
    <mergeCell ref="AB10:AB11"/>
    <mergeCell ref="AM10:AM11"/>
    <mergeCell ref="AN10:AN11"/>
    <mergeCell ref="G10:G11"/>
    <mergeCell ref="H10:H11"/>
    <mergeCell ref="I10:I11"/>
    <mergeCell ref="J10:J11"/>
    <mergeCell ref="A5:A7"/>
    <mergeCell ref="B5:B7"/>
    <mergeCell ref="C5:C7"/>
    <mergeCell ref="D5:D7"/>
    <mergeCell ref="E5:E7"/>
    <mergeCell ref="F5:F7"/>
    <mergeCell ref="G8:G9"/>
    <mergeCell ref="H8:H9"/>
    <mergeCell ref="G5:G7"/>
    <mergeCell ref="H5:H7"/>
    <mergeCell ref="D8:D9"/>
    <mergeCell ref="E8:E9"/>
    <mergeCell ref="F8:F9"/>
    <mergeCell ref="A10:A11"/>
    <mergeCell ref="B10:B11"/>
    <mergeCell ref="C10:C11"/>
    <mergeCell ref="D10:D11"/>
    <mergeCell ref="I5:I7"/>
    <mergeCell ref="AB8:AB9"/>
    <mergeCell ref="AM8:AM9"/>
    <mergeCell ref="M5:M7"/>
    <mergeCell ref="N5:N7"/>
    <mergeCell ref="Z5:Z7"/>
    <mergeCell ref="AA5:AA7"/>
    <mergeCell ref="AA8:AA9"/>
    <mergeCell ref="W8:W9"/>
    <mergeCell ref="X8:X9"/>
    <mergeCell ref="Y8:Y9"/>
    <mergeCell ref="Z8:Z9"/>
    <mergeCell ref="S8:S9"/>
    <mergeCell ref="T8:T9"/>
    <mergeCell ref="U8:U9"/>
    <mergeCell ref="V8:V9"/>
    <mergeCell ref="AM5:AM7"/>
    <mergeCell ref="S5:S7"/>
    <mergeCell ref="T5:T7"/>
    <mergeCell ref="U5:U7"/>
    <mergeCell ref="AN13:AN14"/>
    <mergeCell ref="O5:O7"/>
    <mergeCell ref="P5:P7"/>
    <mergeCell ref="M8:M9"/>
    <mergeCell ref="N8:N9"/>
    <mergeCell ref="O8:O9"/>
    <mergeCell ref="J5:J7"/>
    <mergeCell ref="K5:K7"/>
    <mergeCell ref="L5:L7"/>
    <mergeCell ref="AB5:AB7"/>
    <mergeCell ref="Q5:Q7"/>
    <mergeCell ref="R5:R7"/>
    <mergeCell ref="V5:V7"/>
    <mergeCell ref="W5:W7"/>
    <mergeCell ref="AM13:AM14"/>
    <mergeCell ref="Q8:Q9"/>
    <mergeCell ref="R8:R9"/>
    <mergeCell ref="V13:V14"/>
    <mergeCell ref="X13:X14"/>
    <mergeCell ref="AB13:AB14"/>
    <mergeCell ref="AN8:AN9"/>
    <mergeCell ref="AN5:AN7"/>
    <mergeCell ref="X5:X7"/>
    <mergeCell ref="Y5:Y7"/>
    <mergeCell ref="A13:A14"/>
    <mergeCell ref="B13:B14"/>
    <mergeCell ref="C13:C14"/>
    <mergeCell ref="D13:D14"/>
    <mergeCell ref="E13:E14"/>
    <mergeCell ref="G13:G14"/>
    <mergeCell ref="H13:H14"/>
    <mergeCell ref="I13:I14"/>
    <mergeCell ref="Z13:Z14"/>
    <mergeCell ref="K13:K14"/>
    <mergeCell ref="L13:L14"/>
    <mergeCell ref="M13:M14"/>
    <mergeCell ref="O13:O14"/>
    <mergeCell ref="Q13:Q14"/>
    <mergeCell ref="S13:S14"/>
    <mergeCell ref="T13:T14"/>
    <mergeCell ref="J13:J14"/>
  </mergeCells>
  <conditionalFormatting sqref="S5:U10">
    <cfRule type="containsText" dxfId="304" priority="44" operator="containsText" text="Menor">
      <formula>NOT(ISERROR(SEARCH("Menor",S5)))</formula>
    </cfRule>
    <cfRule type="cellIs" dxfId="303" priority="34" operator="equal">
      <formula>80%</formula>
    </cfRule>
    <cfRule type="containsText" dxfId="302" priority="46" operator="containsText" text="Muy a">
      <formula>NOT(ISERROR(SEARCH("Muy a",S5)))</formula>
    </cfRule>
    <cfRule type="containsText" dxfId="301" priority="47" operator="containsText" text="Muy b">
      <formula>NOT(ISERROR(SEARCH("Muy b",S5)))</formula>
    </cfRule>
    <cfRule type="containsText" dxfId="300" priority="48" operator="containsText" text="Baja">
      <formula>NOT(ISERROR(SEARCH("Baja",S5)))</formula>
    </cfRule>
    <cfRule type="containsText" dxfId="299" priority="49" operator="containsText" text="Media">
      <formula>NOT(ISERROR(SEARCH("Media",S5)))</formula>
    </cfRule>
    <cfRule type="containsText" dxfId="298" priority="50" operator="containsText" text="Alta">
      <formula>NOT(ISERROR(SEARCH("Alta",S5)))</formula>
    </cfRule>
    <cfRule type="cellIs" dxfId="297" priority="35" operator="equal">
      <formula>60%</formula>
    </cfRule>
    <cfRule type="cellIs" dxfId="296" priority="36" operator="equal">
      <formula>40%</formula>
    </cfRule>
    <cfRule type="cellIs" dxfId="295" priority="37" operator="equal">
      <formula>0.2</formula>
    </cfRule>
    <cfRule type="containsText" dxfId="294" priority="38" operator="containsText" text="Extremo">
      <formula>NOT(ISERROR(SEARCH("Extremo",S5)))</formula>
    </cfRule>
    <cfRule type="containsText" dxfId="293" priority="39" operator="containsText" text="Alto">
      <formula>NOT(ISERROR(SEARCH("Alto",S5)))</formula>
    </cfRule>
    <cfRule type="containsText" dxfId="292" priority="40" operator="containsText" text="Bajo">
      <formula>NOT(ISERROR(SEARCH("Bajo",S5)))</formula>
    </cfRule>
    <cfRule type="containsText" dxfId="291" priority="42" operator="containsText" text="Mayor">
      <formula>NOT(ISERROR(SEARCH("Mayor",S5)))</formula>
    </cfRule>
    <cfRule type="containsText" dxfId="290" priority="41" operator="containsText" text="Catastrófico">
      <formula>NOT(ISERROR(SEARCH("Catastrófico",S5)))</formula>
    </cfRule>
    <cfRule type="containsText" dxfId="289" priority="43" operator="containsText" text="Moderado">
      <formula>NOT(ISERROR(SEARCH("Moderado",S5)))</formula>
    </cfRule>
    <cfRule type="containsText" dxfId="288" priority="45" operator="containsText" text="Leve">
      <formula>NOT(ISERROR(SEARCH("Leve",S5)))</formula>
    </cfRule>
    <cfRule type="cellIs" dxfId="287" priority="33" operator="equal">
      <formula>100%</formula>
    </cfRule>
  </conditionalFormatting>
  <conditionalFormatting sqref="V5:W5">
    <cfRule type="containsText" dxfId="286" priority="245" operator="containsText" text="Alta">
      <formula>NOT(ISERROR(SEARCH("Alta",V5)))</formula>
    </cfRule>
    <cfRule type="containsText" dxfId="285" priority="244" operator="containsText" text="Media">
      <formula>NOT(ISERROR(SEARCH("Media",V5)))</formula>
    </cfRule>
    <cfRule type="containsText" dxfId="284" priority="243" operator="containsText" text="Baja">
      <formula>NOT(ISERROR(SEARCH("Baja",V5)))</formula>
    </cfRule>
    <cfRule type="containsText" dxfId="283" priority="242" operator="containsText" text="Muy b">
      <formula>NOT(ISERROR(SEARCH("Muy b",V5)))</formula>
    </cfRule>
    <cfRule type="containsText" dxfId="282" priority="241" operator="containsText" text="Muy a">
      <formula>NOT(ISERROR(SEARCH("Muy a",V5)))</formula>
    </cfRule>
  </conditionalFormatting>
  <conditionalFormatting sqref="V8:W8">
    <cfRule type="containsText" dxfId="281" priority="170" operator="containsText" text="Muy a">
      <formula>NOT(ISERROR(SEARCH("Muy a",V8)))</formula>
    </cfRule>
    <cfRule type="containsText" dxfId="280" priority="171" operator="containsText" text="Muy b">
      <formula>NOT(ISERROR(SEARCH("Muy b",V8)))</formula>
    </cfRule>
    <cfRule type="containsText" dxfId="279" priority="173" operator="containsText" text="Media">
      <formula>NOT(ISERROR(SEARCH("Media",V8)))</formula>
    </cfRule>
    <cfRule type="containsText" dxfId="278" priority="174" operator="containsText" text="Alta">
      <formula>NOT(ISERROR(SEARCH("Alta",V8)))</formula>
    </cfRule>
    <cfRule type="containsText" dxfId="277" priority="172" operator="containsText" text="Baja">
      <formula>NOT(ISERROR(SEARCH("Baja",V8)))</formula>
    </cfRule>
  </conditionalFormatting>
  <conditionalFormatting sqref="V10:W10">
    <cfRule type="containsText" dxfId="276" priority="101" operator="containsText" text="Baja">
      <formula>NOT(ISERROR(SEARCH("Baja",V10)))</formula>
    </cfRule>
    <cfRule type="containsText" dxfId="275" priority="100" operator="containsText" text="Muy b">
      <formula>NOT(ISERROR(SEARCH("Muy b",V10)))</formula>
    </cfRule>
    <cfRule type="containsText" dxfId="274" priority="99" operator="containsText" text="Muy a">
      <formula>NOT(ISERROR(SEARCH("Muy a",V10)))</formula>
    </cfRule>
    <cfRule type="containsText" dxfId="273" priority="103" operator="containsText" text="Alta">
      <formula>NOT(ISERROR(SEARCH("Alta",V10)))</formula>
    </cfRule>
    <cfRule type="containsText" dxfId="272" priority="102" operator="containsText" text="Media">
      <formula>NOT(ISERROR(SEARCH("Media",V10)))</formula>
    </cfRule>
  </conditionalFormatting>
  <conditionalFormatting sqref="W5">
    <cfRule type="cellIs" dxfId="271" priority="232" operator="equal">
      <formula>0.2</formula>
    </cfRule>
    <cfRule type="containsText" dxfId="270" priority="240" operator="containsText" text="Leve">
      <formula>NOT(ISERROR(SEARCH("Leve",W5)))</formula>
    </cfRule>
    <cfRule type="containsText" dxfId="269" priority="239" operator="containsText" text="Menor">
      <formula>NOT(ISERROR(SEARCH("Menor",W5)))</formula>
    </cfRule>
    <cfRule type="containsText" dxfId="268" priority="238" operator="containsText" text="Moderado">
      <formula>NOT(ISERROR(SEARCH("Moderado",W5)))</formula>
    </cfRule>
    <cfRule type="containsText" dxfId="267" priority="237" operator="containsText" text="Mayor">
      <formula>NOT(ISERROR(SEARCH("Mayor",W5)))</formula>
    </cfRule>
    <cfRule type="containsText" dxfId="266" priority="236" operator="containsText" text="Catastrófico">
      <formula>NOT(ISERROR(SEARCH("Catastrófico",W5)))</formula>
    </cfRule>
    <cfRule type="containsText" dxfId="265" priority="235" operator="containsText" text="Bajo">
      <formula>NOT(ISERROR(SEARCH("Bajo",W5)))</formula>
    </cfRule>
    <cfRule type="containsText" dxfId="264" priority="234" operator="containsText" text="Alto">
      <formula>NOT(ISERROR(SEARCH("Alto",W5)))</formula>
    </cfRule>
    <cfRule type="containsText" dxfId="263" priority="233" operator="containsText" text="Extremo">
      <formula>NOT(ISERROR(SEARCH("Extremo",W5)))</formula>
    </cfRule>
    <cfRule type="cellIs" dxfId="262" priority="231" operator="equal">
      <formula>40%</formula>
    </cfRule>
    <cfRule type="cellIs" dxfId="261" priority="230" operator="equal">
      <formula>60%</formula>
    </cfRule>
    <cfRule type="cellIs" dxfId="260" priority="229" operator="equal">
      <formula>80%</formula>
    </cfRule>
    <cfRule type="cellIs" dxfId="259" priority="228" operator="equal">
      <formula>100%</formula>
    </cfRule>
  </conditionalFormatting>
  <conditionalFormatting sqref="W8">
    <cfRule type="containsText" dxfId="258" priority="168" operator="containsText" text="Menor">
      <formula>NOT(ISERROR(SEARCH("Menor",W8)))</formula>
    </cfRule>
    <cfRule type="containsText" dxfId="257" priority="167" operator="containsText" text="Moderado">
      <formula>NOT(ISERROR(SEARCH("Moderado",W8)))</formula>
    </cfRule>
    <cfRule type="containsText" dxfId="256" priority="166" operator="containsText" text="Mayor">
      <formula>NOT(ISERROR(SEARCH("Mayor",W8)))</formula>
    </cfRule>
    <cfRule type="containsText" dxfId="255" priority="165" operator="containsText" text="Catastrófico">
      <formula>NOT(ISERROR(SEARCH("Catastrófico",W8)))</formula>
    </cfRule>
    <cfRule type="containsText" dxfId="254" priority="164" operator="containsText" text="Bajo">
      <formula>NOT(ISERROR(SEARCH("Bajo",W8)))</formula>
    </cfRule>
    <cfRule type="containsText" dxfId="253" priority="163" operator="containsText" text="Alto">
      <formula>NOT(ISERROR(SEARCH("Alto",W8)))</formula>
    </cfRule>
    <cfRule type="containsText" dxfId="252" priority="162" operator="containsText" text="Extremo">
      <formula>NOT(ISERROR(SEARCH("Extremo",W8)))</formula>
    </cfRule>
    <cfRule type="cellIs" dxfId="251" priority="161" operator="equal">
      <formula>0.2</formula>
    </cfRule>
    <cfRule type="cellIs" dxfId="250" priority="158" operator="equal">
      <formula>80%</formula>
    </cfRule>
    <cfRule type="containsText" dxfId="249" priority="169" operator="containsText" text="Leve">
      <formula>NOT(ISERROR(SEARCH("Leve",W8)))</formula>
    </cfRule>
    <cfRule type="cellIs" dxfId="248" priority="159" operator="equal">
      <formula>60%</formula>
    </cfRule>
    <cfRule type="cellIs" dxfId="247" priority="160" operator="equal">
      <formula>40%</formula>
    </cfRule>
    <cfRule type="cellIs" dxfId="246" priority="157" operator="equal">
      <formula>100%</formula>
    </cfRule>
  </conditionalFormatting>
  <conditionalFormatting sqref="W10">
    <cfRule type="containsText" dxfId="245" priority="93" operator="containsText" text="Bajo">
      <formula>NOT(ISERROR(SEARCH("Bajo",W10)))</formula>
    </cfRule>
    <cfRule type="cellIs" dxfId="244" priority="86" operator="equal">
      <formula>100%</formula>
    </cfRule>
    <cfRule type="cellIs" dxfId="243" priority="88" operator="equal">
      <formula>60%</formula>
    </cfRule>
    <cfRule type="cellIs" dxfId="242" priority="89" operator="equal">
      <formula>40%</formula>
    </cfRule>
    <cfRule type="cellIs" dxfId="241" priority="90" operator="equal">
      <formula>0.2</formula>
    </cfRule>
    <cfRule type="containsText" dxfId="240" priority="91" operator="containsText" text="Extremo">
      <formula>NOT(ISERROR(SEARCH("Extremo",W10)))</formula>
    </cfRule>
    <cfRule type="containsText" dxfId="239" priority="95" operator="containsText" text="Mayor">
      <formula>NOT(ISERROR(SEARCH("Mayor",W10)))</formula>
    </cfRule>
    <cfRule type="containsText" dxfId="238" priority="97" operator="containsText" text="Menor">
      <formula>NOT(ISERROR(SEARCH("Menor",W10)))</formula>
    </cfRule>
    <cfRule type="containsText" dxfId="237" priority="96" operator="containsText" text="Moderado">
      <formula>NOT(ISERROR(SEARCH("Moderado",W10)))</formula>
    </cfRule>
    <cfRule type="cellIs" dxfId="236" priority="87" operator="equal">
      <formula>80%</formula>
    </cfRule>
    <cfRule type="containsText" dxfId="235" priority="98" operator="containsText" text="Leve">
      <formula>NOT(ISERROR(SEARCH("Leve",W10)))</formula>
    </cfRule>
    <cfRule type="containsText" dxfId="234" priority="94" operator="containsText" text="Catastrófico">
      <formula>NOT(ISERROR(SEARCH("Catastrófico",W10)))</formula>
    </cfRule>
    <cfRule type="containsText" dxfId="233" priority="92" operator="containsText" text="Alto">
      <formula>NOT(ISERROR(SEARCH("Alto",W10)))</formula>
    </cfRule>
  </conditionalFormatting>
  <conditionalFormatting sqref="X5:Z5">
    <cfRule type="containsText" dxfId="232" priority="262" operator="containsText" text="Media">
      <formula>NOT(ISERROR(SEARCH("Media",X5)))</formula>
    </cfRule>
    <cfRule type="containsText" dxfId="231" priority="261" operator="containsText" text="Baja">
      <formula>NOT(ISERROR(SEARCH("Baja",X5)))</formula>
    </cfRule>
    <cfRule type="containsText" dxfId="230" priority="260" operator="containsText" text="Muy b">
      <formula>NOT(ISERROR(SEARCH("Muy b",X5)))</formula>
    </cfRule>
    <cfRule type="containsText" dxfId="229" priority="259" operator="containsText" text="Muy a">
      <formula>NOT(ISERROR(SEARCH("Muy a",X5)))</formula>
    </cfRule>
    <cfRule type="containsText" dxfId="228" priority="257" operator="containsText" text="Menor">
      <formula>NOT(ISERROR(SEARCH("Menor",X5)))</formula>
    </cfRule>
    <cfRule type="containsText" dxfId="227" priority="256" operator="containsText" text="Moderado">
      <formula>NOT(ISERROR(SEARCH("Moderado",X5)))</formula>
    </cfRule>
    <cfRule type="containsText" dxfId="226" priority="263" operator="containsText" text="Alta">
      <formula>NOT(ISERROR(SEARCH("Alta",X5)))</formula>
    </cfRule>
    <cfRule type="containsText" dxfId="225" priority="258" operator="containsText" text="Leve">
      <formula>NOT(ISERROR(SEARCH("Leve",X5)))</formula>
    </cfRule>
    <cfRule type="containsText" dxfId="224" priority="254" operator="containsText" text="Catastrófico">
      <formula>NOT(ISERROR(SEARCH("Catastrófico",X5)))</formula>
    </cfRule>
    <cfRule type="containsText" dxfId="223" priority="255" operator="containsText" text="Mayor">
      <formula>NOT(ISERROR(SEARCH("Mayor",X5)))</formula>
    </cfRule>
  </conditionalFormatting>
  <conditionalFormatting sqref="X8:Z8">
    <cfRule type="containsText" dxfId="222" priority="192" operator="containsText" text="Alta">
      <formula>NOT(ISERROR(SEARCH("Alta",X8)))</formula>
    </cfRule>
    <cfRule type="containsText" dxfId="221" priority="191" operator="containsText" text="Media">
      <formula>NOT(ISERROR(SEARCH("Media",X8)))</formula>
    </cfRule>
    <cfRule type="containsText" dxfId="220" priority="190" operator="containsText" text="Baja">
      <formula>NOT(ISERROR(SEARCH("Baja",X8)))</formula>
    </cfRule>
    <cfRule type="containsText" dxfId="219" priority="184" operator="containsText" text="Mayor">
      <formula>NOT(ISERROR(SEARCH("Mayor",X8)))</formula>
    </cfRule>
    <cfRule type="containsText" dxfId="218" priority="185" operator="containsText" text="Moderado">
      <formula>NOT(ISERROR(SEARCH("Moderado",X8)))</formula>
    </cfRule>
    <cfRule type="containsText" dxfId="217" priority="186" operator="containsText" text="Menor">
      <formula>NOT(ISERROR(SEARCH("Menor",X8)))</formula>
    </cfRule>
    <cfRule type="containsText" dxfId="216" priority="188" operator="containsText" text="Muy a">
      <formula>NOT(ISERROR(SEARCH("Muy a",X8)))</formula>
    </cfRule>
    <cfRule type="containsText" dxfId="215" priority="187" operator="containsText" text="Leve">
      <formula>NOT(ISERROR(SEARCH("Leve",X8)))</formula>
    </cfRule>
    <cfRule type="containsText" dxfId="214" priority="189" operator="containsText" text="Muy b">
      <formula>NOT(ISERROR(SEARCH("Muy b",X8)))</formula>
    </cfRule>
    <cfRule type="containsText" dxfId="213" priority="183" operator="containsText" text="Catastrófico">
      <formula>NOT(ISERROR(SEARCH("Catastrófico",X8)))</formula>
    </cfRule>
  </conditionalFormatting>
  <conditionalFormatting sqref="X10:Z10">
    <cfRule type="containsText" dxfId="212" priority="113" operator="containsText" text="Mayor">
      <formula>NOT(ISERROR(SEARCH("Mayor",X10)))</formula>
    </cfRule>
    <cfRule type="containsText" dxfId="211" priority="114" operator="containsText" text="Moderado">
      <formula>NOT(ISERROR(SEARCH("Moderado",X10)))</formula>
    </cfRule>
    <cfRule type="containsText" dxfId="210" priority="115" operator="containsText" text="Menor">
      <formula>NOT(ISERROR(SEARCH("Menor",X10)))</formula>
    </cfRule>
    <cfRule type="containsText" dxfId="209" priority="117" operator="containsText" text="Muy a">
      <formula>NOT(ISERROR(SEARCH("Muy a",X10)))</formula>
    </cfRule>
    <cfRule type="containsText" dxfId="208" priority="118" operator="containsText" text="Muy b">
      <formula>NOT(ISERROR(SEARCH("Muy b",X10)))</formula>
    </cfRule>
    <cfRule type="containsText" dxfId="207" priority="119" operator="containsText" text="Baja">
      <formula>NOT(ISERROR(SEARCH("Baja",X10)))</formula>
    </cfRule>
    <cfRule type="containsText" dxfId="206" priority="120" operator="containsText" text="Media">
      <formula>NOT(ISERROR(SEARCH("Media",X10)))</formula>
    </cfRule>
    <cfRule type="containsText" dxfId="205" priority="121" operator="containsText" text="Alta">
      <formula>NOT(ISERROR(SEARCH("Alta",X10)))</formula>
    </cfRule>
    <cfRule type="containsText" dxfId="204" priority="116" operator="containsText" text="Leve">
      <formula>NOT(ISERROR(SEARCH("Leve",X10)))</formula>
    </cfRule>
    <cfRule type="containsText" dxfId="203" priority="112" operator="containsText" text="Catastrófico">
      <formula>NOT(ISERROR(SEARCH("Catastrófico",X10)))</formula>
    </cfRule>
  </conditionalFormatting>
  <conditionalFormatting sqref="Y5">
    <cfRule type="cellIs" dxfId="202" priority="249" operator="equal">
      <formula>40%</formula>
    </cfRule>
    <cfRule type="cellIs" dxfId="201" priority="248" operator="equal">
      <formula>60%</formula>
    </cfRule>
    <cfRule type="cellIs" dxfId="200" priority="246" operator="equal">
      <formula>100%</formula>
    </cfRule>
    <cfRule type="cellIs" dxfId="199" priority="250" operator="equal">
      <formula>0.2</formula>
    </cfRule>
    <cfRule type="cellIs" dxfId="198" priority="247" operator="equal">
      <formula>80%</formula>
    </cfRule>
  </conditionalFormatting>
  <conditionalFormatting sqref="Y8">
    <cfRule type="cellIs" dxfId="197" priority="176" operator="equal">
      <formula>80%</formula>
    </cfRule>
    <cfRule type="cellIs" dxfId="196" priority="179" operator="equal">
      <formula>0.2</formula>
    </cfRule>
    <cfRule type="cellIs" dxfId="195" priority="177" operator="equal">
      <formula>60%</formula>
    </cfRule>
    <cfRule type="cellIs" dxfId="194" priority="178" operator="equal">
      <formula>40%</formula>
    </cfRule>
    <cfRule type="cellIs" dxfId="193" priority="175" operator="equal">
      <formula>100%</formula>
    </cfRule>
  </conditionalFormatting>
  <conditionalFormatting sqref="Y10">
    <cfRule type="cellIs" dxfId="192" priority="105" operator="equal">
      <formula>80%</formula>
    </cfRule>
    <cfRule type="cellIs" dxfId="191" priority="106" operator="equal">
      <formula>60%</formula>
    </cfRule>
    <cfRule type="cellIs" dxfId="190" priority="108" operator="equal">
      <formula>0.2</formula>
    </cfRule>
    <cfRule type="cellIs" dxfId="189" priority="107" operator="equal">
      <formula>40%</formula>
    </cfRule>
    <cfRule type="cellIs" dxfId="188" priority="104" operator="equal">
      <formula>100%</formula>
    </cfRule>
  </conditionalFormatting>
  <conditionalFormatting sqref="Y5:Z5">
    <cfRule type="containsText" dxfId="187" priority="253" operator="containsText" text="Bajo">
      <formula>NOT(ISERROR(SEARCH("Bajo",Y5)))</formula>
    </cfRule>
    <cfRule type="containsText" dxfId="186" priority="252" operator="containsText" text="Alto">
      <formula>NOT(ISERROR(SEARCH("Alto",Y5)))</formula>
    </cfRule>
    <cfRule type="containsText" dxfId="185" priority="251" operator="containsText" text="Extremo">
      <formula>NOT(ISERROR(SEARCH("Extremo",Y5)))</formula>
    </cfRule>
  </conditionalFormatting>
  <conditionalFormatting sqref="Y8:Z8">
    <cfRule type="containsText" dxfId="184" priority="182" operator="containsText" text="Bajo">
      <formula>NOT(ISERROR(SEARCH("Bajo",Y8)))</formula>
    </cfRule>
    <cfRule type="containsText" dxfId="183" priority="180" operator="containsText" text="Extremo">
      <formula>NOT(ISERROR(SEARCH("Extremo",Y8)))</formula>
    </cfRule>
    <cfRule type="containsText" dxfId="182" priority="181" operator="containsText" text="Alto">
      <formula>NOT(ISERROR(SEARCH("Alto",Y8)))</formula>
    </cfRule>
  </conditionalFormatting>
  <conditionalFormatting sqref="Y10:Z10">
    <cfRule type="containsText" dxfId="181" priority="110" operator="containsText" text="Alto">
      <formula>NOT(ISERROR(SEARCH("Alto",Y10)))</formula>
    </cfRule>
    <cfRule type="containsText" dxfId="180" priority="111" operator="containsText" text="Bajo">
      <formula>NOT(ISERROR(SEARCH("Bajo",Y10)))</formula>
    </cfRule>
    <cfRule type="containsText" dxfId="179" priority="109" operator="containsText" text="Extremo">
      <formula>NOT(ISERROR(SEARCH("Extremo",Y10)))</formula>
    </cfRule>
  </conditionalFormatting>
  <conditionalFormatting sqref="AA5">
    <cfRule type="containsText" dxfId="178" priority="222" operator="containsText" text="Leve">
      <formula>NOT(ISERROR(SEARCH("Leve",AA5)))</formula>
    </cfRule>
    <cfRule type="containsText" dxfId="177" priority="223" operator="containsText" text="Muy a">
      <formula>NOT(ISERROR(SEARCH("Muy a",AA5)))</formula>
    </cfRule>
    <cfRule type="containsText" dxfId="176" priority="224" operator="containsText" text="Muy b">
      <formula>NOT(ISERROR(SEARCH("Muy b",AA5)))</formula>
    </cfRule>
    <cfRule type="cellIs" dxfId="175" priority="214" operator="equal">
      <formula>25%</formula>
    </cfRule>
    <cfRule type="cellIs" dxfId="174" priority="212" operator="equal">
      <formula>75%</formula>
    </cfRule>
    <cfRule type="cellIs" dxfId="173" priority="211" operator="equal">
      <formula>100%</formula>
    </cfRule>
    <cfRule type="containsText" dxfId="172" priority="225" operator="containsText" text="Baja">
      <formula>NOT(ISERROR(SEARCH("Baja",AA5)))</formula>
    </cfRule>
    <cfRule type="cellIs" dxfId="171" priority="213" operator="equal">
      <formula>50%</formula>
    </cfRule>
    <cfRule type="containsText" dxfId="170" priority="226" operator="containsText" text="Media">
      <formula>NOT(ISERROR(SEARCH("Media",AA5)))</formula>
    </cfRule>
    <cfRule type="containsText" dxfId="169" priority="227" operator="containsText" text="Alta">
      <formula>NOT(ISERROR(SEARCH("Alta",AA5)))</formula>
    </cfRule>
    <cfRule type="containsText" dxfId="168" priority="221" operator="containsText" text="Menor">
      <formula>NOT(ISERROR(SEARCH("Menor",AA5)))</formula>
    </cfRule>
    <cfRule type="containsText" dxfId="167" priority="220" operator="containsText" text="Moderado">
      <formula>NOT(ISERROR(SEARCH("Moderado",AA5)))</formula>
    </cfRule>
    <cfRule type="containsText" dxfId="166" priority="219" operator="containsText" text="Mayor">
      <formula>NOT(ISERROR(SEARCH("Mayor",AA5)))</formula>
    </cfRule>
    <cfRule type="containsText" dxfId="165" priority="218" operator="containsText" text="Catastrófico">
      <formula>NOT(ISERROR(SEARCH("Catastrófico",AA5)))</formula>
    </cfRule>
    <cfRule type="containsText" dxfId="164" priority="217" operator="containsText" text="Bajo">
      <formula>NOT(ISERROR(SEARCH("Bajo",AA5)))</formula>
    </cfRule>
    <cfRule type="containsText" dxfId="163" priority="216" operator="containsText" text="Alto">
      <formula>NOT(ISERROR(SEARCH("Alto",AA5)))</formula>
    </cfRule>
    <cfRule type="containsText" dxfId="162" priority="215" operator="containsText" text="Extremo">
      <formula>NOT(ISERROR(SEARCH("Extremo",AA5)))</formula>
    </cfRule>
  </conditionalFormatting>
  <conditionalFormatting sqref="AA8">
    <cfRule type="containsText" dxfId="161" priority="152" operator="containsText" text="Muy a">
      <formula>NOT(ISERROR(SEARCH("Muy a",AA8)))</formula>
    </cfRule>
    <cfRule type="containsText" dxfId="160" priority="154" operator="containsText" text="Baja">
      <formula>NOT(ISERROR(SEARCH("Baja",AA8)))</formula>
    </cfRule>
    <cfRule type="containsText" dxfId="159" priority="155" operator="containsText" text="Media">
      <formula>NOT(ISERROR(SEARCH("Media",AA8)))</formula>
    </cfRule>
    <cfRule type="containsText" dxfId="158" priority="156" operator="containsText" text="Alta">
      <formula>NOT(ISERROR(SEARCH("Alta",AA8)))</formula>
    </cfRule>
    <cfRule type="containsText" dxfId="157" priority="146" operator="containsText" text="Bajo">
      <formula>NOT(ISERROR(SEARCH("Bajo",AA8)))</formula>
    </cfRule>
    <cfRule type="cellIs" dxfId="156" priority="140" operator="equal">
      <formula>100%</formula>
    </cfRule>
    <cfRule type="cellIs" dxfId="155" priority="141" operator="equal">
      <formula>75%</formula>
    </cfRule>
    <cfRule type="cellIs" dxfId="154" priority="142" operator="equal">
      <formula>50%</formula>
    </cfRule>
    <cfRule type="cellIs" dxfId="153" priority="143" operator="equal">
      <formula>25%</formula>
    </cfRule>
    <cfRule type="containsText" dxfId="152" priority="144" operator="containsText" text="Extremo">
      <formula>NOT(ISERROR(SEARCH("Extremo",AA8)))</formula>
    </cfRule>
    <cfRule type="containsText" dxfId="151" priority="145" operator="containsText" text="Alto">
      <formula>NOT(ISERROR(SEARCH("Alto",AA8)))</formula>
    </cfRule>
    <cfRule type="containsText" dxfId="150" priority="147" operator="containsText" text="Catastrófico">
      <formula>NOT(ISERROR(SEARCH("Catastrófico",AA8)))</formula>
    </cfRule>
    <cfRule type="containsText" dxfId="149" priority="148" operator="containsText" text="Mayor">
      <formula>NOT(ISERROR(SEARCH("Mayor",AA8)))</formula>
    </cfRule>
    <cfRule type="containsText" dxfId="148" priority="149" operator="containsText" text="Moderado">
      <formula>NOT(ISERROR(SEARCH("Moderado",AA8)))</formula>
    </cfRule>
    <cfRule type="containsText" dxfId="147" priority="150" operator="containsText" text="Menor">
      <formula>NOT(ISERROR(SEARCH("Menor",AA8)))</formula>
    </cfRule>
    <cfRule type="containsText" dxfId="146" priority="151" operator="containsText" text="Leve">
      <formula>NOT(ISERROR(SEARCH("Leve",AA8)))</formula>
    </cfRule>
    <cfRule type="containsText" dxfId="145" priority="153" operator="containsText" text="Muy b">
      <formula>NOT(ISERROR(SEARCH("Muy b",AA8)))</formula>
    </cfRule>
  </conditionalFormatting>
  <conditionalFormatting sqref="AA10">
    <cfRule type="cellIs" dxfId="144" priority="72" operator="equal">
      <formula>25%</formula>
    </cfRule>
    <cfRule type="cellIs" dxfId="143" priority="71" operator="equal">
      <formula>50%</formula>
    </cfRule>
    <cfRule type="cellIs" dxfId="142" priority="70" operator="equal">
      <formula>75%</formula>
    </cfRule>
    <cfRule type="cellIs" dxfId="141" priority="69" operator="equal">
      <formula>100%</formula>
    </cfRule>
    <cfRule type="containsText" dxfId="140" priority="85" operator="containsText" text="Alta">
      <formula>NOT(ISERROR(SEARCH("Alta",AA10)))</formula>
    </cfRule>
    <cfRule type="containsText" dxfId="139" priority="84" operator="containsText" text="Media">
      <formula>NOT(ISERROR(SEARCH("Media",AA10)))</formula>
    </cfRule>
    <cfRule type="containsText" dxfId="138" priority="83" operator="containsText" text="Baja">
      <formula>NOT(ISERROR(SEARCH("Baja",AA10)))</formula>
    </cfRule>
    <cfRule type="containsText" dxfId="137" priority="75" operator="containsText" text="Bajo">
      <formula>NOT(ISERROR(SEARCH("Bajo",AA10)))</formula>
    </cfRule>
    <cfRule type="containsText" dxfId="136" priority="73" operator="containsText" text="Extremo">
      <formula>NOT(ISERROR(SEARCH("Extremo",AA10)))</formula>
    </cfRule>
    <cfRule type="containsText" dxfId="135" priority="74" operator="containsText" text="Alto">
      <formula>NOT(ISERROR(SEARCH("Alto",AA10)))</formula>
    </cfRule>
    <cfRule type="containsText" dxfId="134" priority="82" operator="containsText" text="Muy b">
      <formula>NOT(ISERROR(SEARCH("Muy b",AA10)))</formula>
    </cfRule>
    <cfRule type="containsText" dxfId="133" priority="81" operator="containsText" text="Muy a">
      <formula>NOT(ISERROR(SEARCH("Muy a",AA10)))</formula>
    </cfRule>
    <cfRule type="containsText" dxfId="132" priority="80" operator="containsText" text="Leve">
      <formula>NOT(ISERROR(SEARCH("Leve",AA10)))</formula>
    </cfRule>
    <cfRule type="containsText" dxfId="131" priority="79" operator="containsText" text="Menor">
      <formula>NOT(ISERROR(SEARCH("Menor",AA10)))</formula>
    </cfRule>
    <cfRule type="containsText" dxfId="130" priority="78" operator="containsText" text="Moderado">
      <formula>NOT(ISERROR(SEARCH("Moderado",AA10)))</formula>
    </cfRule>
    <cfRule type="containsText" dxfId="129" priority="77" operator="containsText" text="Mayor">
      <formula>NOT(ISERROR(SEARCH("Mayor",AA10)))</formula>
    </cfRule>
    <cfRule type="containsText" dxfId="128" priority="76" operator="containsText" text="Catastrófico">
      <formula>NOT(ISERROR(SEARCH("Catastrófico",AA10)))</formula>
    </cfRule>
  </conditionalFormatting>
  <conditionalFormatting sqref="AI14:AI15">
    <cfRule type="containsText" dxfId="127" priority="3" operator="containsText" text="ALTA">
      <formula>NOT(ISERROR(SEARCH("ALTA",AI14)))</formula>
    </cfRule>
    <cfRule type="containsText" dxfId="126" priority="2" operator="containsText" text="MEDIA">
      <formula>NOT(ISERROR(SEARCH("MEDIA",AI14)))</formula>
    </cfRule>
    <cfRule type="containsText" dxfId="125" priority="1" operator="containsText" text="BAJA">
      <formula>NOT(ISERROR(SEARCH("BAJA",AI14)))</formula>
    </cfRule>
  </conditionalFormatting>
  <conditionalFormatting sqref="AI12:AJ13">
    <cfRule type="containsText" dxfId="124" priority="11" operator="containsText" text="BAJA">
      <formula>NOT(ISERROR(SEARCH("BAJA",AI12)))</formula>
    </cfRule>
    <cfRule type="containsText" dxfId="123" priority="12" operator="containsText" text="MEDIA">
      <formula>NOT(ISERROR(SEARCH("MEDIA",AI12)))</formula>
    </cfRule>
    <cfRule type="containsText" dxfId="122" priority="13" operator="containsText" text="ALTA">
      <formula>NOT(ISERROR(SEARCH("ALTA",AI12)))</formula>
    </cfRule>
  </conditionalFormatting>
  <conditionalFormatting sqref="AK5:AL12 AO12">
    <cfRule type="containsText" dxfId="121" priority="31" operator="containsText" text="MEDIA">
      <formula>NOT(ISERROR(SEARCH("MEDIA",AK5)))</formula>
    </cfRule>
    <cfRule type="containsText" dxfId="120" priority="32" operator="containsText" text="ALTA">
      <formula>NOT(ISERROR(SEARCH("ALTA",AK5)))</formula>
    </cfRule>
    <cfRule type="containsText" dxfId="119" priority="30" operator="containsText" text="BAJA">
      <formula>NOT(ISERROR(SEARCH("BAJA",AK5)))</formula>
    </cfRule>
  </conditionalFormatting>
  <conditionalFormatting sqref="AL5:AL12">
    <cfRule type="cellIs" dxfId="118" priority="20" operator="greaterThan">
      <formula>75%</formula>
    </cfRule>
    <cfRule type="cellIs" dxfId="117" priority="21" operator="between">
      <formula>51%</formula>
      <formula>75%</formula>
    </cfRule>
    <cfRule type="cellIs" dxfId="116" priority="22" operator="between">
      <formula>26%</formula>
      <formula>50%</formula>
    </cfRule>
    <cfRule type="cellIs" dxfId="115" priority="23" operator="between">
      <formula>0%</formula>
      <formula>25%</formula>
    </cfRule>
  </conditionalFormatting>
  <conditionalFormatting sqref="AL15:AM15">
    <cfRule type="cellIs" dxfId="114" priority="5" operator="between">
      <formula>51%</formula>
      <formula>75%</formula>
    </cfRule>
    <cfRule type="cellIs" dxfId="113" priority="6" operator="between">
      <formula>26%</formula>
      <formula>50%</formula>
    </cfRule>
    <cfRule type="cellIs" dxfId="112" priority="7" operator="between">
      <formula>0%</formula>
      <formula>25%</formula>
    </cfRule>
    <cfRule type="containsText" dxfId="111" priority="8" operator="containsText" text="BAJA">
      <formula>NOT(ISERROR(SEARCH("BAJA",AL15)))</formula>
    </cfRule>
    <cfRule type="cellIs" dxfId="110" priority="4" operator="greaterThan">
      <formula>75%</formula>
    </cfRule>
    <cfRule type="containsText" dxfId="109" priority="10" operator="containsText" text="ALTA">
      <formula>NOT(ISERROR(SEARCH("ALTA",AL15)))</formula>
    </cfRule>
    <cfRule type="containsText" dxfId="108" priority="9" operator="containsText" text="MEDIA">
      <formula>NOT(ISERROR(SEARCH("MEDIA",AL15)))</formula>
    </cfRule>
  </conditionalFormatting>
  <conditionalFormatting sqref="AM5:AN5">
    <cfRule type="containsText" dxfId="107" priority="198" operator="containsText" text="Extremo">
      <formula>NOT(ISERROR(SEARCH("Extremo",AM5)))</formula>
    </cfRule>
    <cfRule type="containsText" dxfId="106" priority="199" operator="containsText" text="Alto">
      <formula>NOT(ISERROR(SEARCH("Alto",AM5)))</formula>
    </cfRule>
    <cfRule type="containsText" dxfId="105" priority="200" operator="containsText" text="Bajo">
      <formula>NOT(ISERROR(SEARCH("Bajo",AM5)))</formula>
    </cfRule>
    <cfRule type="cellIs" dxfId="104" priority="197" operator="equal">
      <formula>0.2</formula>
    </cfRule>
    <cfRule type="cellIs" dxfId="103" priority="193" operator="equal">
      <formula>100%</formula>
    </cfRule>
    <cfRule type="containsText" dxfId="102" priority="201" operator="containsText" text="Catastrófico">
      <formula>NOT(ISERROR(SEARCH("Catastrófico",AM5)))</formula>
    </cfRule>
    <cfRule type="containsText" dxfId="101" priority="209" operator="containsText" text="Media">
      <formula>NOT(ISERROR(SEARCH("Media",AM5)))</formula>
    </cfRule>
    <cfRule type="containsText" dxfId="100" priority="208" operator="containsText" text="Baja">
      <formula>NOT(ISERROR(SEARCH("Baja",AM5)))</formula>
    </cfRule>
    <cfRule type="cellIs" dxfId="99" priority="195" operator="equal">
      <formula>60%</formula>
    </cfRule>
    <cfRule type="cellIs" dxfId="98" priority="194" operator="equal">
      <formula>80%</formula>
    </cfRule>
    <cfRule type="containsText" dxfId="97" priority="207" operator="containsText" text="Muy b">
      <formula>NOT(ISERROR(SEARCH("Muy b",AM5)))</formula>
    </cfRule>
    <cfRule type="containsText" dxfId="96" priority="206" operator="containsText" text="Muy a">
      <formula>NOT(ISERROR(SEARCH("Muy a",AM5)))</formula>
    </cfRule>
    <cfRule type="containsText" dxfId="95" priority="205" operator="containsText" text="Leve">
      <formula>NOT(ISERROR(SEARCH("Leve",AM5)))</formula>
    </cfRule>
    <cfRule type="containsText" dxfId="94" priority="204" operator="containsText" text="Menor">
      <formula>NOT(ISERROR(SEARCH("Menor",AM5)))</formula>
    </cfRule>
    <cfRule type="containsText" dxfId="93" priority="203" operator="containsText" text="Moderado">
      <formula>NOT(ISERROR(SEARCH("Moderado",AM5)))</formula>
    </cfRule>
    <cfRule type="containsText" dxfId="92" priority="202" operator="containsText" text="Mayor">
      <formula>NOT(ISERROR(SEARCH("Mayor",AM5)))</formula>
    </cfRule>
    <cfRule type="cellIs" dxfId="91" priority="196" operator="equal">
      <formula>40%</formula>
    </cfRule>
    <cfRule type="containsText" dxfId="90" priority="210" operator="containsText" text="Alta">
      <formula>NOT(ISERROR(SEARCH("Alta",AM5)))</formula>
    </cfRule>
  </conditionalFormatting>
  <conditionalFormatting sqref="AM8:AN8">
    <cfRule type="containsText" dxfId="89" priority="134" operator="containsText" text="Leve">
      <formula>NOT(ISERROR(SEARCH("Leve",AM8)))</formula>
    </cfRule>
    <cfRule type="containsText" dxfId="88" priority="135" operator="containsText" text="Muy a">
      <formula>NOT(ISERROR(SEARCH("Muy a",AM8)))</formula>
    </cfRule>
    <cfRule type="containsText" dxfId="87" priority="136" operator="containsText" text="Muy b">
      <formula>NOT(ISERROR(SEARCH("Muy b",AM8)))</formula>
    </cfRule>
    <cfRule type="cellIs" dxfId="86" priority="122" operator="equal">
      <formula>100%</formula>
    </cfRule>
    <cfRule type="containsText" dxfId="85" priority="137" operator="containsText" text="Baja">
      <formula>NOT(ISERROR(SEARCH("Baja",AM8)))</formula>
    </cfRule>
    <cfRule type="cellIs" dxfId="84" priority="123" operator="equal">
      <formula>80%</formula>
    </cfRule>
    <cfRule type="cellIs" dxfId="83" priority="124" operator="equal">
      <formula>60%</formula>
    </cfRule>
    <cfRule type="containsText" dxfId="82" priority="139" operator="containsText" text="Alta">
      <formula>NOT(ISERROR(SEARCH("Alta",AM8)))</formula>
    </cfRule>
    <cfRule type="cellIs" dxfId="81" priority="125" operator="equal">
      <formula>40%</formula>
    </cfRule>
    <cfRule type="containsText" dxfId="80" priority="138" operator="containsText" text="Media">
      <formula>NOT(ISERROR(SEARCH("Media",AM8)))</formula>
    </cfRule>
    <cfRule type="cellIs" dxfId="79" priority="126" operator="equal">
      <formula>0.2</formula>
    </cfRule>
    <cfRule type="containsText" dxfId="78" priority="127" operator="containsText" text="Extremo">
      <formula>NOT(ISERROR(SEARCH("Extremo",AM8)))</formula>
    </cfRule>
    <cfRule type="containsText" dxfId="77" priority="128" operator="containsText" text="Alto">
      <formula>NOT(ISERROR(SEARCH("Alto",AM8)))</formula>
    </cfRule>
    <cfRule type="containsText" dxfId="76" priority="129" operator="containsText" text="Bajo">
      <formula>NOT(ISERROR(SEARCH("Bajo",AM8)))</formula>
    </cfRule>
    <cfRule type="containsText" dxfId="75" priority="130" operator="containsText" text="Catastrófico">
      <formula>NOT(ISERROR(SEARCH("Catastrófico",AM8)))</formula>
    </cfRule>
    <cfRule type="containsText" dxfId="74" priority="131" operator="containsText" text="Mayor">
      <formula>NOT(ISERROR(SEARCH("Mayor",AM8)))</formula>
    </cfRule>
    <cfRule type="containsText" dxfId="73" priority="132" operator="containsText" text="Moderado">
      <formula>NOT(ISERROR(SEARCH("Moderado",AM8)))</formula>
    </cfRule>
    <cfRule type="containsText" dxfId="72" priority="133" operator="containsText" text="Menor">
      <formula>NOT(ISERROR(SEARCH("Menor",AM8)))</formula>
    </cfRule>
  </conditionalFormatting>
  <conditionalFormatting sqref="AM10:AN10">
    <cfRule type="cellIs" dxfId="71" priority="54" operator="equal">
      <formula>40%</formula>
    </cfRule>
    <cfRule type="containsText" dxfId="70" priority="67" operator="containsText" text="Media">
      <formula>NOT(ISERROR(SEARCH("Media",AM10)))</formula>
    </cfRule>
    <cfRule type="cellIs" dxfId="69" priority="52" operator="equal">
      <formula>80%</formula>
    </cfRule>
    <cfRule type="cellIs" dxfId="68" priority="51" operator="equal">
      <formula>100%</formula>
    </cfRule>
    <cfRule type="containsText" dxfId="67" priority="66" operator="containsText" text="Baja">
      <formula>NOT(ISERROR(SEARCH("Baja",AM10)))</formula>
    </cfRule>
    <cfRule type="containsText" dxfId="66" priority="65" operator="containsText" text="Muy b">
      <formula>NOT(ISERROR(SEARCH("Muy b",AM10)))</formula>
    </cfRule>
    <cfRule type="containsText" dxfId="65" priority="64" operator="containsText" text="Muy a">
      <formula>NOT(ISERROR(SEARCH("Muy a",AM10)))</formula>
    </cfRule>
    <cfRule type="containsText" dxfId="64" priority="63" operator="containsText" text="Leve">
      <formula>NOT(ISERROR(SEARCH("Leve",AM10)))</formula>
    </cfRule>
    <cfRule type="containsText" dxfId="63" priority="62" operator="containsText" text="Menor">
      <formula>NOT(ISERROR(SEARCH("Menor",AM10)))</formula>
    </cfRule>
    <cfRule type="containsText" dxfId="62" priority="68" operator="containsText" text="Alta">
      <formula>NOT(ISERROR(SEARCH("Alta",AM10)))</formula>
    </cfRule>
    <cfRule type="containsText" dxfId="61" priority="61" operator="containsText" text="Moderado">
      <formula>NOT(ISERROR(SEARCH("Moderado",AM10)))</formula>
    </cfRule>
    <cfRule type="containsText" dxfId="60" priority="60" operator="containsText" text="Mayor">
      <formula>NOT(ISERROR(SEARCH("Mayor",AM10)))</formula>
    </cfRule>
    <cfRule type="containsText" dxfId="59" priority="59" operator="containsText" text="Catastrófico">
      <formula>NOT(ISERROR(SEARCH("Catastrófico",AM10)))</formula>
    </cfRule>
    <cfRule type="containsText" dxfId="58" priority="58" operator="containsText" text="Bajo">
      <formula>NOT(ISERROR(SEARCH("Bajo",AM10)))</formula>
    </cfRule>
    <cfRule type="containsText" dxfId="57" priority="57" operator="containsText" text="Alto">
      <formula>NOT(ISERROR(SEARCH("Alto",AM10)))</formula>
    </cfRule>
    <cfRule type="containsText" dxfId="56" priority="56" operator="containsText" text="Extremo">
      <formula>NOT(ISERROR(SEARCH("Extremo",AM10)))</formula>
    </cfRule>
    <cfRule type="cellIs" dxfId="55" priority="55" operator="equal">
      <formula>0.2</formula>
    </cfRule>
    <cfRule type="cellIs" dxfId="54" priority="53" operator="equal">
      <formula>60%</formula>
    </cfRule>
  </conditionalFormatting>
  <dataValidations count="15">
    <dataValidation type="list" allowBlank="1" showInputMessage="1" showErrorMessage="1" sqref="AN13" xr:uid="{BBAFA1BA-CD28-46EF-9820-EA2521BFC7D6}">
      <formula1>INDIRECT("TRAT[TRATAMIENTO]")</formula1>
    </dataValidation>
    <dataValidation type="list" allowBlank="1" showInputMessage="1" showErrorMessage="1" sqref="B13" xr:uid="{661CFEA4-9BF0-4A7F-8A3E-31819B671B91}">
      <formula1>INDIRECT("PROC[PROCESOS]")</formula1>
    </dataValidation>
    <dataValidation type="list" allowBlank="1" showInputMessage="1" showErrorMessage="1" sqref="D13" xr:uid="{A0625EA5-5272-4801-B209-9C1AC69F6029}">
      <formula1>INDIRECT("FACT[FACTOR]")</formula1>
    </dataValidation>
    <dataValidation type="list" allowBlank="1" showInputMessage="1" showErrorMessage="1" sqref="J13" xr:uid="{593306CC-B400-47A5-A0D8-D445317DDD06}">
      <formula1>INDIRECT("PERI[PERIODICIDAD]")</formula1>
    </dataValidation>
    <dataValidation type="list" allowBlank="1" showInputMessage="1" showErrorMessage="1" sqref="M13" xr:uid="{5F5FFF3C-C4A0-455F-9852-9CC7EBA09673}">
      <formula1>INDIRECT("ECON[ECONO]")</formula1>
    </dataValidation>
    <dataValidation type="list" allowBlank="1" showInputMessage="1" showErrorMessage="1" sqref="O13" xr:uid="{1A64B04A-09AD-4A10-BEC2-4DA807D27A7D}">
      <formula1>INDIRECT("REPU[REPUT]")</formula1>
    </dataValidation>
    <dataValidation type="list" allowBlank="1" showInputMessage="1" showErrorMessage="1" sqref="Q13" xr:uid="{D9F32E43-D86B-4BA7-9A4B-22285AF6AFC0}">
      <formula1>INDIRECT("OPER[OPER]")</formula1>
    </dataValidation>
    <dataValidation type="list" allowBlank="1" showInputMessage="1" showErrorMessage="1" sqref="S13" xr:uid="{B95DB2BC-FF7F-4E2C-A961-F361E42DE7F8}">
      <formula1>INDIRECT("ACTI[ACTIVO]")</formula1>
    </dataValidation>
    <dataValidation type="list" allowBlank="1" showInputMessage="1" showErrorMessage="1" sqref="T13" xr:uid="{BF085A94-D30E-4845-8F76-E68187042660}">
      <formula1>INDIRECT("CRIT[CRITERIO]")</formula1>
    </dataValidation>
    <dataValidation type="list" allowBlank="1" showInputMessage="1" showErrorMessage="1" sqref="AF13:AF14" xr:uid="{06D3A0C1-BF88-4ECF-85E5-93EB82ED84E8}">
      <formula1>INDIRECT("IMPL[IMPLEMENTACION]")</formula1>
    </dataValidation>
    <dataValidation type="list" allowBlank="1" showInputMessage="1" showErrorMessage="1" sqref="AI13:AI14" xr:uid="{6302F00C-9629-41B2-BBAF-9B0BD64F4C59}">
      <formula1>INDIRECT("CONF[CONFIABLE]")</formula1>
    </dataValidation>
    <dataValidation type="list" allowBlank="1" showInputMessage="1" showErrorMessage="1" sqref="AD13:AD14" xr:uid="{F0EC442F-C43A-40C5-96C2-4C3F285AD8F3}">
      <formula1>INDIRECT("CONT[CONTROL]")</formula1>
    </dataValidation>
    <dataValidation type="list" allowBlank="1" showInputMessage="1" showErrorMessage="1" sqref="A5 A8 A10 A12:A13 A15" xr:uid="{A8DB554B-1FF1-4C91-9649-3410BAE5FFC3}">
      <formula1>"SI,NO"</formula1>
    </dataValidation>
    <dataValidation type="list" allowBlank="1" showInputMessage="1" showErrorMessage="1" sqref="AF5:AF11 AF15" xr:uid="{036805D8-9212-41BB-B2B0-097CEFE792BC}">
      <formula1>"Manual,Automático"</formula1>
    </dataValidation>
    <dataValidation type="list" allowBlank="1" showInputMessage="1" showErrorMessage="1" sqref="AI15" xr:uid="{D5463CE8-2DAF-4F36-BE22-12EEA8F247B2}">
      <formula1>"Confiable,No confiable"</formula1>
    </dataValidation>
  </dataValidation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8ED6-7E82-465D-9C8C-517640AC1203}">
  <dimension ref="A1:AS12"/>
  <sheetViews>
    <sheetView topLeftCell="AM1" zoomScale="89" zoomScaleNormal="100" workbookViewId="0">
      <pane ySplit="3" topLeftCell="A4" activePane="bottomLeft" state="frozen"/>
      <selection activeCell="G4" sqref="G4:G13"/>
      <selection pane="bottomLeft" activeCell="AR1" sqref="AR1:AS1"/>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37.140625"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3.85546875" style="2" customWidth="1"/>
    <col min="16" max="16" width="33"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72.285156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2.855468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195" width="11.42578125" style="1"/>
    <col min="196" max="196" width="21.85546875" style="1" customWidth="1"/>
    <col min="197" max="197" width="13.85546875" style="1" customWidth="1"/>
    <col min="198" max="198" width="38.7109375" style="1" customWidth="1"/>
    <col min="199" max="199" width="3" style="1" bestFit="1" customWidth="1"/>
    <col min="200" max="200" width="32.28515625" style="1" customWidth="1"/>
    <col min="201" max="201" width="46.28515625" style="1" customWidth="1"/>
    <col min="202" max="202" width="19" style="1" customWidth="1"/>
    <col min="203" max="203" width="0" style="1" hidden="1" customWidth="1"/>
    <col min="204" max="204" width="17.7109375" style="1" customWidth="1"/>
    <col min="205" max="205" width="0" style="1" hidden="1" customWidth="1"/>
    <col min="206" max="206" width="22.28515625" style="1" customWidth="1"/>
    <col min="207" max="207" width="5.28515625" style="1" customWidth="1"/>
    <col min="208" max="208" width="36.28515625" style="1" customWidth="1"/>
    <col min="209" max="209" width="5.7109375" style="1" customWidth="1"/>
    <col min="210" max="210" width="0" style="1" hidden="1" customWidth="1"/>
    <col min="211" max="211" width="20.7109375" style="1" customWidth="1"/>
    <col min="212" max="212" width="4.85546875" style="1" customWidth="1"/>
    <col min="213" max="213" width="0" style="1" hidden="1" customWidth="1"/>
    <col min="214" max="214" width="24.7109375" style="1" customWidth="1"/>
    <col min="215" max="215" width="12.28515625" style="1" customWidth="1"/>
    <col min="216" max="216" width="0" style="1" hidden="1" customWidth="1"/>
    <col min="217" max="217" width="3.42578125" style="1" customWidth="1"/>
    <col min="218" max="218" width="0" style="1" hidden="1" customWidth="1"/>
    <col min="219" max="219" width="17.7109375" style="1" customWidth="1"/>
    <col min="220" max="220" width="3.42578125" style="1" customWidth="1"/>
    <col min="221" max="221" width="0" style="1" hidden="1" customWidth="1"/>
    <col min="222" max="222" width="23.7109375" style="1" customWidth="1"/>
    <col min="223" max="223" width="10" style="1" customWidth="1"/>
    <col min="224" max="224" width="0" style="1" hidden="1" customWidth="1"/>
    <col min="225" max="226" width="14.7109375" style="1" customWidth="1"/>
    <col min="227" max="227" width="12.85546875" style="1" customWidth="1"/>
    <col min="228" max="228" width="3.28515625" style="1" customWidth="1"/>
    <col min="229" max="229" width="30.28515625" style="1" customWidth="1"/>
    <col min="230" max="230" width="5" style="1" customWidth="1"/>
    <col min="231" max="231" width="0" style="1" hidden="1" customWidth="1"/>
    <col min="232" max="232" width="14.28515625" style="1" customWidth="1"/>
    <col min="233" max="233" width="5.7109375" style="1" customWidth="1"/>
    <col min="234" max="234" width="0" style="1" hidden="1" customWidth="1"/>
    <col min="235" max="235" width="17.28515625" style="1" customWidth="1"/>
    <col min="236" max="236" width="12.7109375" style="1" customWidth="1"/>
    <col min="237" max="237" width="0" style="1" hidden="1" customWidth="1"/>
    <col min="238" max="238" width="5.28515625" style="1" customWidth="1"/>
    <col min="239" max="239" width="0" style="1" hidden="1" customWidth="1"/>
    <col min="240" max="240" width="17" style="1" customWidth="1"/>
    <col min="241" max="241" width="6.28515625" style="1" customWidth="1"/>
    <col min="242" max="242" width="0" style="1" hidden="1" customWidth="1"/>
    <col min="243" max="243" width="14.28515625" style="1" customWidth="1"/>
    <col min="244" max="244" width="7.5703125" style="1" customWidth="1"/>
    <col min="245" max="245" width="0" style="1" hidden="1" customWidth="1"/>
    <col min="246" max="247" width="14.28515625" style="1" customWidth="1"/>
    <col min="248" max="248" width="20.85546875" style="1" customWidth="1"/>
    <col min="249" max="249" width="14.42578125" style="1" customWidth="1"/>
    <col min="250" max="250" width="15" style="1" customWidth="1"/>
    <col min="251" max="251" width="2.7109375" style="1" customWidth="1"/>
    <col min="252" max="252" width="11.7109375" style="1" customWidth="1"/>
    <col min="253" max="253" width="11.5703125" style="1" customWidth="1"/>
    <col min="254" max="254" width="2.28515625" style="1" customWidth="1"/>
    <col min="255" max="255" width="41" style="1" customWidth="1"/>
    <col min="256" max="256" width="14.28515625" style="1" customWidth="1"/>
    <col min="257" max="258" width="11.5703125" style="1" customWidth="1"/>
    <col min="259" max="259" width="21.85546875" style="1" customWidth="1"/>
    <col min="260" max="451" width="11.42578125" style="1"/>
    <col min="452" max="452" width="21.85546875" style="1" customWidth="1"/>
    <col min="453" max="453" width="13.85546875" style="1" customWidth="1"/>
    <col min="454" max="454" width="38.7109375" style="1" customWidth="1"/>
    <col min="455" max="455" width="3" style="1" bestFit="1" customWidth="1"/>
    <col min="456" max="456" width="32.28515625" style="1" customWidth="1"/>
    <col min="457" max="457" width="46.28515625" style="1" customWidth="1"/>
    <col min="458" max="458" width="19" style="1" customWidth="1"/>
    <col min="459" max="459" width="0" style="1" hidden="1" customWidth="1"/>
    <col min="460" max="460" width="17.7109375" style="1" customWidth="1"/>
    <col min="461" max="461" width="0" style="1" hidden="1" customWidth="1"/>
    <col min="462" max="462" width="22.28515625" style="1" customWidth="1"/>
    <col min="463" max="463" width="5.28515625" style="1" customWidth="1"/>
    <col min="464" max="464" width="36.28515625" style="1" customWidth="1"/>
    <col min="465" max="465" width="5.7109375" style="1" customWidth="1"/>
    <col min="466" max="466" width="0" style="1" hidden="1" customWidth="1"/>
    <col min="467" max="467" width="20.7109375" style="1" customWidth="1"/>
    <col min="468" max="468" width="4.85546875" style="1" customWidth="1"/>
    <col min="469" max="469" width="0" style="1" hidden="1" customWidth="1"/>
    <col min="470" max="470" width="24.7109375" style="1" customWidth="1"/>
    <col min="471" max="471" width="12.28515625" style="1" customWidth="1"/>
    <col min="472" max="472" width="0" style="1" hidden="1" customWidth="1"/>
    <col min="473" max="473" width="3.42578125" style="1" customWidth="1"/>
    <col min="474" max="474" width="0" style="1" hidden="1" customWidth="1"/>
    <col min="475" max="475" width="17.7109375" style="1" customWidth="1"/>
    <col min="476" max="476" width="3.42578125" style="1" customWidth="1"/>
    <col min="477" max="477" width="0" style="1" hidden="1" customWidth="1"/>
    <col min="478" max="478" width="23.7109375" style="1" customWidth="1"/>
    <col min="479" max="479" width="10" style="1" customWidth="1"/>
    <col min="480" max="480" width="0" style="1" hidden="1" customWidth="1"/>
    <col min="481" max="482" width="14.7109375" style="1" customWidth="1"/>
    <col min="483" max="483" width="12.85546875" style="1" customWidth="1"/>
    <col min="484" max="484" width="3.28515625" style="1" customWidth="1"/>
    <col min="485" max="485" width="30.28515625" style="1" customWidth="1"/>
    <col min="486" max="486" width="5" style="1" customWidth="1"/>
    <col min="487" max="487" width="0" style="1" hidden="1" customWidth="1"/>
    <col min="488" max="488" width="14.28515625" style="1" customWidth="1"/>
    <col min="489" max="489" width="5.7109375" style="1" customWidth="1"/>
    <col min="490" max="490" width="0" style="1" hidden="1" customWidth="1"/>
    <col min="491" max="491" width="17.28515625" style="1" customWidth="1"/>
    <col min="492" max="492" width="12.7109375" style="1" customWidth="1"/>
    <col min="493" max="493" width="0" style="1" hidden="1" customWidth="1"/>
    <col min="494" max="494" width="5.28515625" style="1" customWidth="1"/>
    <col min="495" max="495" width="0" style="1" hidden="1" customWidth="1"/>
    <col min="496" max="496" width="17" style="1" customWidth="1"/>
    <col min="497" max="497" width="6.28515625" style="1" customWidth="1"/>
    <col min="498" max="498" width="0" style="1" hidden="1" customWidth="1"/>
    <col min="499" max="499" width="14.28515625" style="1" customWidth="1"/>
    <col min="500" max="500" width="7.5703125" style="1" customWidth="1"/>
    <col min="501" max="501" width="0" style="1" hidden="1" customWidth="1"/>
    <col min="502" max="503" width="14.28515625" style="1" customWidth="1"/>
    <col min="504" max="504" width="20.85546875" style="1" customWidth="1"/>
    <col min="505" max="505" width="14.42578125" style="1" customWidth="1"/>
    <col min="506" max="506" width="15" style="1" customWidth="1"/>
    <col min="507" max="507" width="2.7109375" style="1" customWidth="1"/>
    <col min="508" max="508" width="11.7109375" style="1" customWidth="1"/>
    <col min="509" max="509" width="11.5703125" style="1" customWidth="1"/>
    <col min="510" max="510" width="2.28515625" style="1" customWidth="1"/>
    <col min="511" max="511" width="41" style="1" customWidth="1"/>
    <col min="512" max="512" width="14.28515625" style="1" customWidth="1"/>
    <col min="513" max="514" width="11.5703125" style="1" customWidth="1"/>
    <col min="515" max="515" width="21.85546875" style="1" customWidth="1"/>
    <col min="516" max="707" width="11.42578125" style="1"/>
    <col min="708" max="708" width="21.85546875" style="1" customWidth="1"/>
    <col min="709" max="709" width="13.85546875" style="1" customWidth="1"/>
    <col min="710" max="710" width="38.7109375" style="1" customWidth="1"/>
    <col min="711" max="711" width="3" style="1" bestFit="1" customWidth="1"/>
    <col min="712" max="712" width="32.28515625" style="1" customWidth="1"/>
    <col min="713" max="713" width="46.28515625" style="1" customWidth="1"/>
    <col min="714" max="714" width="19" style="1" customWidth="1"/>
    <col min="715" max="715" width="0" style="1" hidden="1" customWidth="1"/>
    <col min="716" max="716" width="17.7109375" style="1" customWidth="1"/>
    <col min="717" max="717" width="0" style="1" hidden="1" customWidth="1"/>
    <col min="718" max="718" width="22.28515625" style="1" customWidth="1"/>
    <col min="719" max="719" width="5.28515625" style="1" customWidth="1"/>
    <col min="720" max="720" width="36.28515625" style="1" customWidth="1"/>
    <col min="721" max="721" width="5.7109375" style="1" customWidth="1"/>
    <col min="722" max="722" width="0" style="1" hidden="1" customWidth="1"/>
    <col min="723" max="723" width="20.7109375" style="1" customWidth="1"/>
    <col min="724" max="724" width="4.85546875" style="1" customWidth="1"/>
    <col min="725" max="725" width="0" style="1" hidden="1" customWidth="1"/>
    <col min="726" max="726" width="24.7109375" style="1" customWidth="1"/>
    <col min="727" max="727" width="12.28515625" style="1" customWidth="1"/>
    <col min="728" max="728" width="0" style="1" hidden="1" customWidth="1"/>
    <col min="729" max="729" width="3.42578125" style="1" customWidth="1"/>
    <col min="730" max="730" width="0" style="1" hidden="1" customWidth="1"/>
    <col min="731" max="731" width="17.7109375" style="1" customWidth="1"/>
    <col min="732" max="732" width="3.42578125" style="1" customWidth="1"/>
    <col min="733" max="733" width="0" style="1" hidden="1" customWidth="1"/>
    <col min="734" max="734" width="23.7109375" style="1" customWidth="1"/>
    <col min="735" max="735" width="10" style="1" customWidth="1"/>
    <col min="736" max="736" width="0" style="1" hidden="1" customWidth="1"/>
    <col min="737" max="738" width="14.7109375" style="1" customWidth="1"/>
    <col min="739" max="739" width="12.85546875" style="1" customWidth="1"/>
    <col min="740" max="740" width="3.28515625" style="1" customWidth="1"/>
    <col min="741" max="741" width="30.28515625" style="1" customWidth="1"/>
    <col min="742" max="742" width="5" style="1" customWidth="1"/>
    <col min="743" max="743" width="0" style="1" hidden="1" customWidth="1"/>
    <col min="744" max="744" width="14.28515625" style="1" customWidth="1"/>
    <col min="745" max="745" width="5.7109375" style="1" customWidth="1"/>
    <col min="746" max="746" width="0" style="1" hidden="1" customWidth="1"/>
    <col min="747" max="747" width="17.28515625" style="1" customWidth="1"/>
    <col min="748" max="748" width="12.7109375" style="1" customWidth="1"/>
    <col min="749" max="749" width="0" style="1" hidden="1" customWidth="1"/>
    <col min="750" max="750" width="5.28515625" style="1" customWidth="1"/>
    <col min="751" max="751" width="0" style="1" hidden="1" customWidth="1"/>
    <col min="752" max="752" width="17" style="1" customWidth="1"/>
    <col min="753" max="753" width="6.28515625" style="1" customWidth="1"/>
    <col min="754" max="754" width="0" style="1" hidden="1" customWidth="1"/>
    <col min="755" max="755" width="14.28515625" style="1" customWidth="1"/>
    <col min="756" max="756" width="7.5703125" style="1" customWidth="1"/>
    <col min="757" max="757" width="0" style="1" hidden="1" customWidth="1"/>
    <col min="758" max="759" width="14.28515625" style="1" customWidth="1"/>
    <col min="760" max="760" width="20.85546875" style="1" customWidth="1"/>
    <col min="761" max="761" width="14.42578125" style="1" customWidth="1"/>
    <col min="762" max="762" width="15" style="1" customWidth="1"/>
    <col min="763" max="763" width="2.7109375" style="1" customWidth="1"/>
    <col min="764" max="764" width="11.7109375" style="1" customWidth="1"/>
    <col min="765" max="765" width="11.5703125" style="1" customWidth="1"/>
    <col min="766" max="766" width="2.28515625" style="1" customWidth="1"/>
    <col min="767" max="767" width="41" style="1" customWidth="1"/>
    <col min="768" max="768" width="14.28515625" style="1" customWidth="1"/>
    <col min="769" max="770" width="11.5703125" style="1" customWidth="1"/>
    <col min="771" max="771" width="21.85546875" style="1" customWidth="1"/>
    <col min="772" max="963" width="11.42578125" style="1"/>
    <col min="964" max="964" width="21.85546875" style="1" customWidth="1"/>
    <col min="965" max="965" width="13.85546875" style="1" customWidth="1"/>
    <col min="966" max="966" width="38.7109375" style="1" customWidth="1"/>
    <col min="967" max="967" width="3" style="1" bestFit="1" customWidth="1"/>
    <col min="968" max="968" width="32.28515625" style="1" customWidth="1"/>
    <col min="969" max="969" width="46.28515625" style="1" customWidth="1"/>
    <col min="970" max="970" width="19" style="1" customWidth="1"/>
    <col min="971" max="971" width="0" style="1" hidden="1" customWidth="1"/>
    <col min="972" max="972" width="17.7109375" style="1" customWidth="1"/>
    <col min="973" max="973" width="0" style="1" hidden="1" customWidth="1"/>
    <col min="974" max="974" width="22.28515625" style="1" customWidth="1"/>
    <col min="975" max="975" width="5.28515625" style="1" customWidth="1"/>
    <col min="976" max="976" width="36.28515625" style="1" customWidth="1"/>
    <col min="977" max="977" width="5.7109375" style="1" customWidth="1"/>
    <col min="978" max="978" width="0" style="1" hidden="1" customWidth="1"/>
    <col min="979" max="979" width="20.7109375" style="1" customWidth="1"/>
    <col min="980" max="980" width="4.85546875" style="1" customWidth="1"/>
    <col min="981" max="981" width="0" style="1" hidden="1" customWidth="1"/>
    <col min="982" max="982" width="24.7109375" style="1" customWidth="1"/>
    <col min="983" max="983" width="12.28515625" style="1" customWidth="1"/>
    <col min="984" max="984" width="0" style="1" hidden="1" customWidth="1"/>
    <col min="985" max="985" width="3.42578125" style="1" customWidth="1"/>
    <col min="986" max="986" width="0" style="1" hidden="1" customWidth="1"/>
    <col min="987" max="987" width="17.7109375" style="1" customWidth="1"/>
    <col min="988" max="988" width="3.42578125" style="1" customWidth="1"/>
    <col min="989" max="989" width="0" style="1" hidden="1" customWidth="1"/>
    <col min="990" max="990" width="23.7109375" style="1" customWidth="1"/>
    <col min="991" max="991" width="10" style="1" customWidth="1"/>
    <col min="992" max="992" width="0" style="1" hidden="1" customWidth="1"/>
    <col min="993" max="994" width="14.7109375" style="1" customWidth="1"/>
    <col min="995" max="995" width="12.85546875" style="1" customWidth="1"/>
    <col min="996" max="996" width="3.28515625" style="1" customWidth="1"/>
    <col min="997" max="997" width="30.28515625" style="1" customWidth="1"/>
    <col min="998" max="998" width="5" style="1" customWidth="1"/>
    <col min="999" max="999" width="0" style="1" hidden="1" customWidth="1"/>
    <col min="1000" max="1000" width="14.28515625" style="1" customWidth="1"/>
    <col min="1001" max="1001" width="5.7109375" style="1" customWidth="1"/>
    <col min="1002" max="1002" width="0" style="1" hidden="1" customWidth="1"/>
    <col min="1003" max="1003" width="17.28515625" style="1" customWidth="1"/>
    <col min="1004" max="1004" width="12.7109375" style="1" customWidth="1"/>
    <col min="1005" max="1005" width="0" style="1" hidden="1" customWidth="1"/>
    <col min="1006" max="1006" width="5.28515625" style="1" customWidth="1"/>
    <col min="1007" max="1007" width="0" style="1" hidden="1" customWidth="1"/>
    <col min="1008" max="1008" width="17" style="1" customWidth="1"/>
    <col min="1009" max="1009" width="6.28515625" style="1" customWidth="1"/>
    <col min="1010" max="1010" width="0" style="1" hidden="1" customWidth="1"/>
    <col min="1011" max="1011" width="14.28515625" style="1" customWidth="1"/>
    <col min="1012" max="1012" width="7.5703125" style="1" customWidth="1"/>
    <col min="1013" max="1013" width="0" style="1" hidden="1" customWidth="1"/>
    <col min="1014" max="1015" width="14.28515625" style="1" customWidth="1"/>
    <col min="1016" max="1016" width="20.85546875" style="1" customWidth="1"/>
    <col min="1017" max="1017" width="14.42578125" style="1" customWidth="1"/>
    <col min="1018" max="1018" width="15" style="1" customWidth="1"/>
    <col min="1019" max="1019" width="2.7109375" style="1" customWidth="1"/>
    <col min="1020" max="1020" width="11.7109375" style="1" customWidth="1"/>
    <col min="1021" max="1021" width="11.5703125" style="1" customWidth="1"/>
    <col min="1022" max="1022" width="2.28515625" style="1" customWidth="1"/>
    <col min="1023" max="1023" width="41" style="1" customWidth="1"/>
    <col min="1024" max="1024" width="14.28515625" style="1" customWidth="1"/>
    <col min="1025" max="1026" width="11.5703125" style="1" customWidth="1"/>
    <col min="1027" max="1027" width="21.85546875" style="1" customWidth="1"/>
    <col min="1028" max="1219" width="11.42578125" style="1"/>
    <col min="1220" max="1220" width="21.85546875" style="1" customWidth="1"/>
    <col min="1221" max="1221" width="13.85546875" style="1" customWidth="1"/>
    <col min="1222" max="1222" width="38.7109375" style="1" customWidth="1"/>
    <col min="1223" max="1223" width="3" style="1" bestFit="1" customWidth="1"/>
    <col min="1224" max="1224" width="32.28515625" style="1" customWidth="1"/>
    <col min="1225" max="1225" width="46.28515625" style="1" customWidth="1"/>
    <col min="1226" max="1226" width="19" style="1" customWidth="1"/>
    <col min="1227" max="1227" width="0" style="1" hidden="1" customWidth="1"/>
    <col min="1228" max="1228" width="17.7109375" style="1" customWidth="1"/>
    <col min="1229" max="1229" width="0" style="1" hidden="1" customWidth="1"/>
    <col min="1230" max="1230" width="22.28515625" style="1" customWidth="1"/>
    <col min="1231" max="1231" width="5.28515625" style="1" customWidth="1"/>
    <col min="1232" max="1232" width="36.28515625" style="1" customWidth="1"/>
    <col min="1233" max="1233" width="5.7109375" style="1" customWidth="1"/>
    <col min="1234" max="1234" width="0" style="1" hidden="1" customWidth="1"/>
    <col min="1235" max="1235" width="20.7109375" style="1" customWidth="1"/>
    <col min="1236" max="1236" width="4.85546875" style="1" customWidth="1"/>
    <col min="1237" max="1237" width="0" style="1" hidden="1" customWidth="1"/>
    <col min="1238" max="1238" width="24.7109375" style="1" customWidth="1"/>
    <col min="1239" max="1239" width="12.28515625" style="1" customWidth="1"/>
    <col min="1240" max="1240" width="0" style="1" hidden="1" customWidth="1"/>
    <col min="1241" max="1241" width="3.42578125" style="1" customWidth="1"/>
    <col min="1242" max="1242" width="0" style="1" hidden="1" customWidth="1"/>
    <col min="1243" max="1243" width="17.7109375" style="1" customWidth="1"/>
    <col min="1244" max="1244" width="3.42578125" style="1" customWidth="1"/>
    <col min="1245" max="1245" width="0" style="1" hidden="1" customWidth="1"/>
    <col min="1246" max="1246" width="23.7109375" style="1" customWidth="1"/>
    <col min="1247" max="1247" width="10" style="1" customWidth="1"/>
    <col min="1248" max="1248" width="0" style="1" hidden="1" customWidth="1"/>
    <col min="1249" max="1250" width="14.7109375" style="1" customWidth="1"/>
    <col min="1251" max="1251" width="12.85546875" style="1" customWidth="1"/>
    <col min="1252" max="1252" width="3.28515625" style="1" customWidth="1"/>
    <col min="1253" max="1253" width="30.28515625" style="1" customWidth="1"/>
    <col min="1254" max="1254" width="5" style="1" customWidth="1"/>
    <col min="1255" max="1255" width="0" style="1" hidden="1" customWidth="1"/>
    <col min="1256" max="1256" width="14.28515625" style="1" customWidth="1"/>
    <col min="1257" max="1257" width="5.7109375" style="1" customWidth="1"/>
    <col min="1258" max="1258" width="0" style="1" hidden="1" customWidth="1"/>
    <col min="1259" max="1259" width="17.28515625" style="1" customWidth="1"/>
    <col min="1260" max="1260" width="12.7109375" style="1" customWidth="1"/>
    <col min="1261" max="1261" width="0" style="1" hidden="1" customWidth="1"/>
    <col min="1262" max="1262" width="5.28515625" style="1" customWidth="1"/>
    <col min="1263" max="1263" width="0" style="1" hidden="1" customWidth="1"/>
    <col min="1264" max="1264" width="17" style="1" customWidth="1"/>
    <col min="1265" max="1265" width="6.28515625" style="1" customWidth="1"/>
    <col min="1266" max="1266" width="0" style="1" hidden="1" customWidth="1"/>
    <col min="1267" max="1267" width="14.28515625" style="1" customWidth="1"/>
    <col min="1268" max="1268" width="7.5703125" style="1" customWidth="1"/>
    <col min="1269" max="1269" width="0" style="1" hidden="1" customWidth="1"/>
    <col min="1270" max="1271" width="14.28515625" style="1" customWidth="1"/>
    <col min="1272" max="1272" width="20.85546875" style="1" customWidth="1"/>
    <col min="1273" max="1273" width="14.42578125" style="1" customWidth="1"/>
    <col min="1274" max="1274" width="15" style="1" customWidth="1"/>
    <col min="1275" max="1275" width="2.7109375" style="1" customWidth="1"/>
    <col min="1276" max="1276" width="11.7109375" style="1" customWidth="1"/>
    <col min="1277" max="1277" width="11.5703125" style="1" customWidth="1"/>
    <col min="1278" max="1278" width="2.28515625" style="1" customWidth="1"/>
    <col min="1279" max="1279" width="41" style="1" customWidth="1"/>
    <col min="1280" max="1280" width="14.28515625" style="1" customWidth="1"/>
    <col min="1281" max="1282" width="11.5703125" style="1" customWidth="1"/>
    <col min="1283" max="1283" width="21.85546875" style="1" customWidth="1"/>
    <col min="1284" max="1475" width="11.42578125" style="1"/>
    <col min="1476" max="1476" width="21.85546875" style="1" customWidth="1"/>
    <col min="1477" max="1477" width="13.85546875" style="1" customWidth="1"/>
    <col min="1478" max="1478" width="38.7109375" style="1" customWidth="1"/>
    <col min="1479" max="1479" width="3" style="1" bestFit="1" customWidth="1"/>
    <col min="1480" max="1480" width="32.28515625" style="1" customWidth="1"/>
    <col min="1481" max="1481" width="46.28515625" style="1" customWidth="1"/>
    <col min="1482" max="1482" width="19" style="1" customWidth="1"/>
    <col min="1483" max="1483" width="0" style="1" hidden="1" customWidth="1"/>
    <col min="1484" max="1484" width="17.7109375" style="1" customWidth="1"/>
    <col min="1485" max="1485" width="0" style="1" hidden="1" customWidth="1"/>
    <col min="1486" max="1486" width="22.28515625" style="1" customWidth="1"/>
    <col min="1487" max="1487" width="5.28515625" style="1" customWidth="1"/>
    <col min="1488" max="1488" width="36.28515625" style="1" customWidth="1"/>
    <col min="1489" max="1489" width="5.7109375" style="1" customWidth="1"/>
    <col min="1490" max="1490" width="0" style="1" hidden="1" customWidth="1"/>
    <col min="1491" max="1491" width="20.7109375" style="1" customWidth="1"/>
    <col min="1492" max="1492" width="4.85546875" style="1" customWidth="1"/>
    <col min="1493" max="1493" width="0" style="1" hidden="1" customWidth="1"/>
    <col min="1494" max="1494" width="24.7109375" style="1" customWidth="1"/>
    <col min="1495" max="1495" width="12.28515625" style="1" customWidth="1"/>
    <col min="1496" max="1496" width="0" style="1" hidden="1" customWidth="1"/>
    <col min="1497" max="1497" width="3.42578125" style="1" customWidth="1"/>
    <col min="1498" max="1498" width="0" style="1" hidden="1" customWidth="1"/>
    <col min="1499" max="1499" width="17.7109375" style="1" customWidth="1"/>
    <col min="1500" max="1500" width="3.42578125" style="1" customWidth="1"/>
    <col min="1501" max="1501" width="0" style="1" hidden="1" customWidth="1"/>
    <col min="1502" max="1502" width="23.7109375" style="1" customWidth="1"/>
    <col min="1503" max="1503" width="10" style="1" customWidth="1"/>
    <col min="1504" max="1504" width="0" style="1" hidden="1" customWidth="1"/>
    <col min="1505" max="1506" width="14.7109375" style="1" customWidth="1"/>
    <col min="1507" max="1507" width="12.85546875" style="1" customWidth="1"/>
    <col min="1508" max="1508" width="3.28515625" style="1" customWidth="1"/>
    <col min="1509" max="1509" width="30.28515625" style="1" customWidth="1"/>
    <col min="1510" max="1510" width="5" style="1" customWidth="1"/>
    <col min="1511" max="1511" width="0" style="1" hidden="1" customWidth="1"/>
    <col min="1512" max="1512" width="14.28515625" style="1" customWidth="1"/>
    <col min="1513" max="1513" width="5.7109375" style="1" customWidth="1"/>
    <col min="1514" max="1514" width="0" style="1" hidden="1" customWidth="1"/>
    <col min="1515" max="1515" width="17.28515625" style="1" customWidth="1"/>
    <col min="1516" max="1516" width="12.7109375" style="1" customWidth="1"/>
    <col min="1517" max="1517" width="0" style="1" hidden="1" customWidth="1"/>
    <col min="1518" max="1518" width="5.28515625" style="1" customWidth="1"/>
    <col min="1519" max="1519" width="0" style="1" hidden="1" customWidth="1"/>
    <col min="1520" max="1520" width="17" style="1" customWidth="1"/>
    <col min="1521" max="1521" width="6.28515625" style="1" customWidth="1"/>
    <col min="1522" max="1522" width="0" style="1" hidden="1" customWidth="1"/>
    <col min="1523" max="1523" width="14.28515625" style="1" customWidth="1"/>
    <col min="1524" max="1524" width="7.5703125" style="1" customWidth="1"/>
    <col min="1525" max="1525" width="0" style="1" hidden="1" customWidth="1"/>
    <col min="1526" max="1527" width="14.28515625" style="1" customWidth="1"/>
    <col min="1528" max="1528" width="20.85546875" style="1" customWidth="1"/>
    <col min="1529" max="1529" width="14.42578125" style="1" customWidth="1"/>
    <col min="1530" max="1530" width="15" style="1" customWidth="1"/>
    <col min="1531" max="1531" width="2.7109375" style="1" customWidth="1"/>
    <col min="1532" max="1532" width="11.7109375" style="1" customWidth="1"/>
    <col min="1533" max="1533" width="11.5703125" style="1" customWidth="1"/>
    <col min="1534" max="1534" width="2.28515625" style="1" customWidth="1"/>
    <col min="1535" max="1535" width="41" style="1" customWidth="1"/>
    <col min="1536" max="1536" width="14.28515625" style="1" customWidth="1"/>
    <col min="1537" max="1538" width="11.5703125" style="1" customWidth="1"/>
    <col min="1539" max="1539" width="21.85546875" style="1" customWidth="1"/>
    <col min="1540" max="1731" width="11.42578125" style="1"/>
    <col min="1732" max="1732" width="21.85546875" style="1" customWidth="1"/>
    <col min="1733" max="1733" width="13.85546875" style="1" customWidth="1"/>
    <col min="1734" max="1734" width="38.7109375" style="1" customWidth="1"/>
    <col min="1735" max="1735" width="3" style="1" bestFit="1" customWidth="1"/>
    <col min="1736" max="1736" width="32.28515625" style="1" customWidth="1"/>
    <col min="1737" max="1737" width="46.28515625" style="1" customWidth="1"/>
    <col min="1738" max="1738" width="19" style="1" customWidth="1"/>
    <col min="1739" max="1739" width="0" style="1" hidden="1" customWidth="1"/>
    <col min="1740" max="1740" width="17.7109375" style="1" customWidth="1"/>
    <col min="1741" max="1741" width="0" style="1" hidden="1" customWidth="1"/>
    <col min="1742" max="1742" width="22.28515625" style="1" customWidth="1"/>
    <col min="1743" max="1743" width="5.28515625" style="1" customWidth="1"/>
    <col min="1744" max="1744" width="36.28515625" style="1" customWidth="1"/>
    <col min="1745" max="1745" width="5.7109375" style="1" customWidth="1"/>
    <col min="1746" max="1746" width="0" style="1" hidden="1" customWidth="1"/>
    <col min="1747" max="1747" width="20.7109375" style="1" customWidth="1"/>
    <col min="1748" max="1748" width="4.85546875" style="1" customWidth="1"/>
    <col min="1749" max="1749" width="0" style="1" hidden="1" customWidth="1"/>
    <col min="1750" max="1750" width="24.7109375" style="1" customWidth="1"/>
    <col min="1751" max="1751" width="12.28515625" style="1" customWidth="1"/>
    <col min="1752" max="1752" width="0" style="1" hidden="1" customWidth="1"/>
    <col min="1753" max="1753" width="3.42578125" style="1" customWidth="1"/>
    <col min="1754" max="1754" width="0" style="1" hidden="1" customWidth="1"/>
    <col min="1755" max="1755" width="17.7109375" style="1" customWidth="1"/>
    <col min="1756" max="1756" width="3.42578125" style="1" customWidth="1"/>
    <col min="1757" max="1757" width="0" style="1" hidden="1" customWidth="1"/>
    <col min="1758" max="1758" width="23.7109375" style="1" customWidth="1"/>
    <col min="1759" max="1759" width="10" style="1" customWidth="1"/>
    <col min="1760" max="1760" width="0" style="1" hidden="1" customWidth="1"/>
    <col min="1761" max="1762" width="14.7109375" style="1" customWidth="1"/>
    <col min="1763" max="1763" width="12.85546875" style="1" customWidth="1"/>
    <col min="1764" max="1764" width="3.28515625" style="1" customWidth="1"/>
    <col min="1765" max="1765" width="30.28515625" style="1" customWidth="1"/>
    <col min="1766" max="1766" width="5" style="1" customWidth="1"/>
    <col min="1767" max="1767" width="0" style="1" hidden="1" customWidth="1"/>
    <col min="1768" max="1768" width="14.28515625" style="1" customWidth="1"/>
    <col min="1769" max="1769" width="5.7109375" style="1" customWidth="1"/>
    <col min="1770" max="1770" width="0" style="1" hidden="1" customWidth="1"/>
    <col min="1771" max="1771" width="17.28515625" style="1" customWidth="1"/>
    <col min="1772" max="1772" width="12.7109375" style="1" customWidth="1"/>
    <col min="1773" max="1773" width="0" style="1" hidden="1" customWidth="1"/>
    <col min="1774" max="1774" width="5.28515625" style="1" customWidth="1"/>
    <col min="1775" max="1775" width="0" style="1" hidden="1" customWidth="1"/>
    <col min="1776" max="1776" width="17" style="1" customWidth="1"/>
    <col min="1777" max="1777" width="6.28515625" style="1" customWidth="1"/>
    <col min="1778" max="1778" width="0" style="1" hidden="1" customWidth="1"/>
    <col min="1779" max="1779" width="14.28515625" style="1" customWidth="1"/>
    <col min="1780" max="1780" width="7.5703125" style="1" customWidth="1"/>
    <col min="1781" max="1781" width="0" style="1" hidden="1" customWidth="1"/>
    <col min="1782" max="1783" width="14.28515625" style="1" customWidth="1"/>
    <col min="1784" max="1784" width="20.85546875" style="1" customWidth="1"/>
    <col min="1785" max="1785" width="14.42578125" style="1" customWidth="1"/>
    <col min="1786" max="1786" width="15" style="1" customWidth="1"/>
    <col min="1787" max="1787" width="2.7109375" style="1" customWidth="1"/>
    <col min="1788" max="1788" width="11.7109375" style="1" customWidth="1"/>
    <col min="1789" max="1789" width="11.5703125" style="1" customWidth="1"/>
    <col min="1790" max="1790" width="2.28515625" style="1" customWidth="1"/>
    <col min="1791" max="1791" width="41" style="1" customWidth="1"/>
    <col min="1792" max="1792" width="14.28515625" style="1" customWidth="1"/>
    <col min="1793" max="1794" width="11.5703125" style="1" customWidth="1"/>
    <col min="1795" max="1795" width="21.85546875" style="1" customWidth="1"/>
    <col min="1796" max="1987" width="11.42578125" style="1"/>
    <col min="1988" max="1988" width="21.85546875" style="1" customWidth="1"/>
    <col min="1989" max="1989" width="13.85546875" style="1" customWidth="1"/>
    <col min="1990" max="1990" width="38.7109375" style="1" customWidth="1"/>
    <col min="1991" max="1991" width="3" style="1" bestFit="1" customWidth="1"/>
    <col min="1992" max="1992" width="32.28515625" style="1" customWidth="1"/>
    <col min="1993" max="1993" width="46.28515625" style="1" customWidth="1"/>
    <col min="1994" max="1994" width="19" style="1" customWidth="1"/>
    <col min="1995" max="1995" width="0" style="1" hidden="1" customWidth="1"/>
    <col min="1996" max="1996" width="17.7109375" style="1" customWidth="1"/>
    <col min="1997" max="1997" width="0" style="1" hidden="1" customWidth="1"/>
    <col min="1998" max="1998" width="22.28515625" style="1" customWidth="1"/>
    <col min="1999" max="1999" width="5.28515625" style="1" customWidth="1"/>
    <col min="2000" max="2000" width="36.28515625" style="1" customWidth="1"/>
    <col min="2001" max="2001" width="5.7109375" style="1" customWidth="1"/>
    <col min="2002" max="2002" width="0" style="1" hidden="1" customWidth="1"/>
    <col min="2003" max="2003" width="20.7109375" style="1" customWidth="1"/>
    <col min="2004" max="2004" width="4.85546875" style="1" customWidth="1"/>
    <col min="2005" max="2005" width="0" style="1" hidden="1" customWidth="1"/>
    <col min="2006" max="2006" width="24.7109375" style="1" customWidth="1"/>
    <col min="2007" max="2007" width="12.28515625" style="1" customWidth="1"/>
    <col min="2008" max="2008" width="0" style="1" hidden="1" customWidth="1"/>
    <col min="2009" max="2009" width="3.42578125" style="1" customWidth="1"/>
    <col min="2010" max="2010" width="0" style="1" hidden="1" customWidth="1"/>
    <col min="2011" max="2011" width="17.7109375" style="1" customWidth="1"/>
    <col min="2012" max="2012" width="3.42578125" style="1" customWidth="1"/>
    <col min="2013" max="2013" width="0" style="1" hidden="1" customWidth="1"/>
    <col min="2014" max="2014" width="23.7109375" style="1" customWidth="1"/>
    <col min="2015" max="2015" width="10" style="1" customWidth="1"/>
    <col min="2016" max="2016" width="0" style="1" hidden="1" customWidth="1"/>
    <col min="2017" max="2018" width="14.7109375" style="1" customWidth="1"/>
    <col min="2019" max="2019" width="12.85546875" style="1" customWidth="1"/>
    <col min="2020" max="2020" width="3.28515625" style="1" customWidth="1"/>
    <col min="2021" max="2021" width="30.28515625" style="1" customWidth="1"/>
    <col min="2022" max="2022" width="5" style="1" customWidth="1"/>
    <col min="2023" max="2023" width="0" style="1" hidden="1" customWidth="1"/>
    <col min="2024" max="2024" width="14.28515625" style="1" customWidth="1"/>
    <col min="2025" max="2025" width="5.7109375" style="1" customWidth="1"/>
    <col min="2026" max="2026" width="0" style="1" hidden="1" customWidth="1"/>
    <col min="2027" max="2027" width="17.28515625" style="1" customWidth="1"/>
    <col min="2028" max="2028" width="12.7109375" style="1" customWidth="1"/>
    <col min="2029" max="2029" width="0" style="1" hidden="1" customWidth="1"/>
    <col min="2030" max="2030" width="5.28515625" style="1" customWidth="1"/>
    <col min="2031" max="2031" width="0" style="1" hidden="1" customWidth="1"/>
    <col min="2032" max="2032" width="17" style="1" customWidth="1"/>
    <col min="2033" max="2033" width="6.28515625" style="1" customWidth="1"/>
    <col min="2034" max="2034" width="0" style="1" hidden="1" customWidth="1"/>
    <col min="2035" max="2035" width="14.28515625" style="1" customWidth="1"/>
    <col min="2036" max="2036" width="7.5703125" style="1" customWidth="1"/>
    <col min="2037" max="2037" width="0" style="1" hidden="1" customWidth="1"/>
    <col min="2038" max="2039" width="14.28515625" style="1" customWidth="1"/>
    <col min="2040" max="2040" width="20.85546875" style="1" customWidth="1"/>
    <col min="2041" max="2041" width="14.42578125" style="1" customWidth="1"/>
    <col min="2042" max="2042" width="15" style="1" customWidth="1"/>
    <col min="2043" max="2043" width="2.7109375" style="1" customWidth="1"/>
    <col min="2044" max="2044" width="11.7109375" style="1" customWidth="1"/>
    <col min="2045" max="2045" width="11.5703125" style="1" customWidth="1"/>
    <col min="2046" max="2046" width="2.28515625" style="1" customWidth="1"/>
    <col min="2047" max="2047" width="41" style="1" customWidth="1"/>
    <col min="2048" max="2048" width="14.28515625" style="1" customWidth="1"/>
    <col min="2049" max="2050" width="11.5703125" style="1" customWidth="1"/>
    <col min="2051" max="2051" width="21.85546875" style="1" customWidth="1"/>
    <col min="2052" max="2243" width="11.42578125" style="1"/>
    <col min="2244" max="2244" width="21.85546875" style="1" customWidth="1"/>
    <col min="2245" max="2245" width="13.85546875" style="1" customWidth="1"/>
    <col min="2246" max="2246" width="38.7109375" style="1" customWidth="1"/>
    <col min="2247" max="2247" width="3" style="1" bestFit="1" customWidth="1"/>
    <col min="2248" max="2248" width="32.28515625" style="1" customWidth="1"/>
    <col min="2249" max="2249" width="46.28515625" style="1" customWidth="1"/>
    <col min="2250" max="2250" width="19" style="1" customWidth="1"/>
    <col min="2251" max="2251" width="0" style="1" hidden="1" customWidth="1"/>
    <col min="2252" max="2252" width="17.7109375" style="1" customWidth="1"/>
    <col min="2253" max="2253" width="0" style="1" hidden="1" customWidth="1"/>
    <col min="2254" max="2254" width="22.28515625" style="1" customWidth="1"/>
    <col min="2255" max="2255" width="5.28515625" style="1" customWidth="1"/>
    <col min="2256" max="2256" width="36.28515625" style="1" customWidth="1"/>
    <col min="2257" max="2257" width="5.7109375" style="1" customWidth="1"/>
    <col min="2258" max="2258" width="0" style="1" hidden="1" customWidth="1"/>
    <col min="2259" max="2259" width="20.7109375" style="1" customWidth="1"/>
    <col min="2260" max="2260" width="4.85546875" style="1" customWidth="1"/>
    <col min="2261" max="2261" width="0" style="1" hidden="1" customWidth="1"/>
    <col min="2262" max="2262" width="24.7109375" style="1" customWidth="1"/>
    <col min="2263" max="2263" width="12.28515625" style="1" customWidth="1"/>
    <col min="2264" max="2264" width="0" style="1" hidden="1" customWidth="1"/>
    <col min="2265" max="2265" width="3.42578125" style="1" customWidth="1"/>
    <col min="2266" max="2266" width="0" style="1" hidden="1" customWidth="1"/>
    <col min="2267" max="2267" width="17.7109375" style="1" customWidth="1"/>
    <col min="2268" max="2268" width="3.42578125" style="1" customWidth="1"/>
    <col min="2269" max="2269" width="0" style="1" hidden="1" customWidth="1"/>
    <col min="2270" max="2270" width="23.7109375" style="1" customWidth="1"/>
    <col min="2271" max="2271" width="10" style="1" customWidth="1"/>
    <col min="2272" max="2272" width="0" style="1" hidden="1" customWidth="1"/>
    <col min="2273" max="2274" width="14.7109375" style="1" customWidth="1"/>
    <col min="2275" max="2275" width="12.85546875" style="1" customWidth="1"/>
    <col min="2276" max="2276" width="3.28515625" style="1" customWidth="1"/>
    <col min="2277" max="2277" width="30.28515625" style="1" customWidth="1"/>
    <col min="2278" max="2278" width="5" style="1" customWidth="1"/>
    <col min="2279" max="2279" width="0" style="1" hidden="1" customWidth="1"/>
    <col min="2280" max="2280" width="14.28515625" style="1" customWidth="1"/>
    <col min="2281" max="2281" width="5.7109375" style="1" customWidth="1"/>
    <col min="2282" max="2282" width="0" style="1" hidden="1" customWidth="1"/>
    <col min="2283" max="2283" width="17.28515625" style="1" customWidth="1"/>
    <col min="2284" max="2284" width="12.7109375" style="1" customWidth="1"/>
    <col min="2285" max="2285" width="0" style="1" hidden="1" customWidth="1"/>
    <col min="2286" max="2286" width="5.28515625" style="1" customWidth="1"/>
    <col min="2287" max="2287" width="0" style="1" hidden="1" customWidth="1"/>
    <col min="2288" max="2288" width="17" style="1" customWidth="1"/>
    <col min="2289" max="2289" width="6.28515625" style="1" customWidth="1"/>
    <col min="2290" max="2290" width="0" style="1" hidden="1" customWidth="1"/>
    <col min="2291" max="2291" width="14.28515625" style="1" customWidth="1"/>
    <col min="2292" max="2292" width="7.5703125" style="1" customWidth="1"/>
    <col min="2293" max="2293" width="0" style="1" hidden="1" customWidth="1"/>
    <col min="2294" max="2295" width="14.28515625" style="1" customWidth="1"/>
    <col min="2296" max="2296" width="20.85546875" style="1" customWidth="1"/>
    <col min="2297" max="2297" width="14.42578125" style="1" customWidth="1"/>
    <col min="2298" max="2298" width="15" style="1" customWidth="1"/>
    <col min="2299" max="2299" width="2.7109375" style="1" customWidth="1"/>
    <col min="2300" max="2300" width="11.7109375" style="1" customWidth="1"/>
    <col min="2301" max="2301" width="11.5703125" style="1" customWidth="1"/>
    <col min="2302" max="2302" width="2.28515625" style="1" customWidth="1"/>
    <col min="2303" max="2303" width="41" style="1" customWidth="1"/>
    <col min="2304" max="2304" width="14.28515625" style="1" customWidth="1"/>
    <col min="2305" max="2306" width="11.5703125" style="1" customWidth="1"/>
    <col min="2307" max="2307" width="21.85546875" style="1" customWidth="1"/>
    <col min="2308" max="2499" width="11.42578125" style="1"/>
    <col min="2500" max="2500" width="21.85546875" style="1" customWidth="1"/>
    <col min="2501" max="2501" width="13.85546875" style="1" customWidth="1"/>
    <col min="2502" max="2502" width="38.7109375" style="1" customWidth="1"/>
    <col min="2503" max="2503" width="3" style="1" bestFit="1" customWidth="1"/>
    <col min="2504" max="2504" width="32.28515625" style="1" customWidth="1"/>
    <col min="2505" max="2505" width="46.28515625" style="1" customWidth="1"/>
    <col min="2506" max="2506" width="19" style="1" customWidth="1"/>
    <col min="2507" max="2507" width="0" style="1" hidden="1" customWidth="1"/>
    <col min="2508" max="2508" width="17.7109375" style="1" customWidth="1"/>
    <col min="2509" max="2509" width="0" style="1" hidden="1" customWidth="1"/>
    <col min="2510" max="2510" width="22.28515625" style="1" customWidth="1"/>
    <col min="2511" max="2511" width="5.28515625" style="1" customWidth="1"/>
    <col min="2512" max="2512" width="36.28515625" style="1" customWidth="1"/>
    <col min="2513" max="2513" width="5.7109375" style="1" customWidth="1"/>
    <col min="2514" max="2514" width="0" style="1" hidden="1" customWidth="1"/>
    <col min="2515" max="2515" width="20.7109375" style="1" customWidth="1"/>
    <col min="2516" max="2516" width="4.85546875" style="1" customWidth="1"/>
    <col min="2517" max="2517" width="0" style="1" hidden="1" customWidth="1"/>
    <col min="2518" max="2518" width="24.7109375" style="1" customWidth="1"/>
    <col min="2519" max="2519" width="12.28515625" style="1" customWidth="1"/>
    <col min="2520" max="2520" width="0" style="1" hidden="1" customWidth="1"/>
    <col min="2521" max="2521" width="3.42578125" style="1" customWidth="1"/>
    <col min="2522" max="2522" width="0" style="1" hidden="1" customWidth="1"/>
    <col min="2523" max="2523" width="17.7109375" style="1" customWidth="1"/>
    <col min="2524" max="2524" width="3.42578125" style="1" customWidth="1"/>
    <col min="2525" max="2525" width="0" style="1" hidden="1" customWidth="1"/>
    <col min="2526" max="2526" width="23.7109375" style="1" customWidth="1"/>
    <col min="2527" max="2527" width="10" style="1" customWidth="1"/>
    <col min="2528" max="2528" width="0" style="1" hidden="1" customWidth="1"/>
    <col min="2529" max="2530" width="14.7109375" style="1" customWidth="1"/>
    <col min="2531" max="2531" width="12.85546875" style="1" customWidth="1"/>
    <col min="2532" max="2532" width="3.28515625" style="1" customWidth="1"/>
    <col min="2533" max="2533" width="30.28515625" style="1" customWidth="1"/>
    <col min="2534" max="2534" width="5" style="1" customWidth="1"/>
    <col min="2535" max="2535" width="0" style="1" hidden="1" customWidth="1"/>
    <col min="2536" max="2536" width="14.28515625" style="1" customWidth="1"/>
    <col min="2537" max="2537" width="5.7109375" style="1" customWidth="1"/>
    <col min="2538" max="2538" width="0" style="1" hidden="1" customWidth="1"/>
    <col min="2539" max="2539" width="17.28515625" style="1" customWidth="1"/>
    <col min="2540" max="2540" width="12.7109375" style="1" customWidth="1"/>
    <col min="2541" max="2541" width="0" style="1" hidden="1" customWidth="1"/>
    <col min="2542" max="2542" width="5.28515625" style="1" customWidth="1"/>
    <col min="2543" max="2543" width="0" style="1" hidden="1" customWidth="1"/>
    <col min="2544" max="2544" width="17" style="1" customWidth="1"/>
    <col min="2545" max="2545" width="6.28515625" style="1" customWidth="1"/>
    <col min="2546" max="2546" width="0" style="1" hidden="1" customWidth="1"/>
    <col min="2547" max="2547" width="14.28515625" style="1" customWidth="1"/>
    <col min="2548" max="2548" width="7.5703125" style="1" customWidth="1"/>
    <col min="2549" max="2549" width="0" style="1" hidden="1" customWidth="1"/>
    <col min="2550" max="2551" width="14.28515625" style="1" customWidth="1"/>
    <col min="2552" max="2552" width="20.85546875" style="1" customWidth="1"/>
    <col min="2553" max="2553" width="14.42578125" style="1" customWidth="1"/>
    <col min="2554" max="2554" width="15" style="1" customWidth="1"/>
    <col min="2555" max="2555" width="2.7109375" style="1" customWidth="1"/>
    <col min="2556" max="2556" width="11.7109375" style="1" customWidth="1"/>
    <col min="2557" max="2557" width="11.5703125" style="1" customWidth="1"/>
    <col min="2558" max="2558" width="2.28515625" style="1" customWidth="1"/>
    <col min="2559" max="2559" width="41" style="1" customWidth="1"/>
    <col min="2560" max="2560" width="14.28515625" style="1" customWidth="1"/>
    <col min="2561" max="2562" width="11.5703125" style="1" customWidth="1"/>
    <col min="2563" max="2563" width="21.85546875" style="1" customWidth="1"/>
    <col min="2564" max="2755" width="11.42578125" style="1"/>
    <col min="2756" max="2756" width="21.85546875" style="1" customWidth="1"/>
    <col min="2757" max="2757" width="13.85546875" style="1" customWidth="1"/>
    <col min="2758" max="2758" width="38.7109375" style="1" customWidth="1"/>
    <col min="2759" max="2759" width="3" style="1" bestFit="1" customWidth="1"/>
    <col min="2760" max="2760" width="32.28515625" style="1" customWidth="1"/>
    <col min="2761" max="2761" width="46.28515625" style="1" customWidth="1"/>
    <col min="2762" max="2762" width="19" style="1" customWidth="1"/>
    <col min="2763" max="2763" width="0" style="1" hidden="1" customWidth="1"/>
    <col min="2764" max="2764" width="17.7109375" style="1" customWidth="1"/>
    <col min="2765" max="2765" width="0" style="1" hidden="1" customWidth="1"/>
    <col min="2766" max="2766" width="22.28515625" style="1" customWidth="1"/>
    <col min="2767" max="2767" width="5.28515625" style="1" customWidth="1"/>
    <col min="2768" max="2768" width="36.28515625" style="1" customWidth="1"/>
    <col min="2769" max="2769" width="5.7109375" style="1" customWidth="1"/>
    <col min="2770" max="2770" width="0" style="1" hidden="1" customWidth="1"/>
    <col min="2771" max="2771" width="20.7109375" style="1" customWidth="1"/>
    <col min="2772" max="2772" width="4.85546875" style="1" customWidth="1"/>
    <col min="2773" max="2773" width="0" style="1" hidden="1" customWidth="1"/>
    <col min="2774" max="2774" width="24.7109375" style="1" customWidth="1"/>
    <col min="2775" max="2775" width="12.28515625" style="1" customWidth="1"/>
    <col min="2776" max="2776" width="0" style="1" hidden="1" customWidth="1"/>
    <col min="2777" max="2777" width="3.42578125" style="1" customWidth="1"/>
    <col min="2778" max="2778" width="0" style="1" hidden="1" customWidth="1"/>
    <col min="2779" max="2779" width="17.7109375" style="1" customWidth="1"/>
    <col min="2780" max="2780" width="3.42578125" style="1" customWidth="1"/>
    <col min="2781" max="2781" width="0" style="1" hidden="1" customWidth="1"/>
    <col min="2782" max="2782" width="23.7109375" style="1" customWidth="1"/>
    <col min="2783" max="2783" width="10" style="1" customWidth="1"/>
    <col min="2784" max="2784" width="0" style="1" hidden="1" customWidth="1"/>
    <col min="2785" max="2786" width="14.7109375" style="1" customWidth="1"/>
    <col min="2787" max="2787" width="12.85546875" style="1" customWidth="1"/>
    <col min="2788" max="2788" width="3.28515625" style="1" customWidth="1"/>
    <col min="2789" max="2789" width="30.28515625" style="1" customWidth="1"/>
    <col min="2790" max="2790" width="5" style="1" customWidth="1"/>
    <col min="2791" max="2791" width="0" style="1" hidden="1" customWidth="1"/>
    <col min="2792" max="2792" width="14.28515625" style="1" customWidth="1"/>
    <col min="2793" max="2793" width="5.7109375" style="1" customWidth="1"/>
    <col min="2794" max="2794" width="0" style="1" hidden="1" customWidth="1"/>
    <col min="2795" max="2795" width="17.28515625" style="1" customWidth="1"/>
    <col min="2796" max="2796" width="12.7109375" style="1" customWidth="1"/>
    <col min="2797" max="2797" width="0" style="1" hidden="1" customWidth="1"/>
    <col min="2798" max="2798" width="5.28515625" style="1" customWidth="1"/>
    <col min="2799" max="2799" width="0" style="1" hidden="1" customWidth="1"/>
    <col min="2800" max="2800" width="17" style="1" customWidth="1"/>
    <col min="2801" max="2801" width="6.28515625" style="1" customWidth="1"/>
    <col min="2802" max="2802" width="0" style="1" hidden="1" customWidth="1"/>
    <col min="2803" max="2803" width="14.28515625" style="1" customWidth="1"/>
    <col min="2804" max="2804" width="7.5703125" style="1" customWidth="1"/>
    <col min="2805" max="2805" width="0" style="1" hidden="1" customWidth="1"/>
    <col min="2806" max="2807" width="14.28515625" style="1" customWidth="1"/>
    <col min="2808" max="2808" width="20.85546875" style="1" customWidth="1"/>
    <col min="2809" max="2809" width="14.42578125" style="1" customWidth="1"/>
    <col min="2810" max="2810" width="15" style="1" customWidth="1"/>
    <col min="2811" max="2811" width="2.7109375" style="1" customWidth="1"/>
    <col min="2812" max="2812" width="11.7109375" style="1" customWidth="1"/>
    <col min="2813" max="2813" width="11.5703125" style="1" customWidth="1"/>
    <col min="2814" max="2814" width="2.28515625" style="1" customWidth="1"/>
    <col min="2815" max="2815" width="41" style="1" customWidth="1"/>
    <col min="2816" max="2816" width="14.28515625" style="1" customWidth="1"/>
    <col min="2817" max="2818" width="11.5703125" style="1" customWidth="1"/>
    <col min="2819" max="2819" width="21.85546875" style="1" customWidth="1"/>
    <col min="2820" max="3011" width="11.42578125" style="1"/>
    <col min="3012" max="3012" width="21.85546875" style="1" customWidth="1"/>
    <col min="3013" max="3013" width="13.85546875" style="1" customWidth="1"/>
    <col min="3014" max="3014" width="38.7109375" style="1" customWidth="1"/>
    <col min="3015" max="3015" width="3" style="1" bestFit="1" customWidth="1"/>
    <col min="3016" max="3016" width="32.28515625" style="1" customWidth="1"/>
    <col min="3017" max="3017" width="46.28515625" style="1" customWidth="1"/>
    <col min="3018" max="3018" width="19" style="1" customWidth="1"/>
    <col min="3019" max="3019" width="0" style="1" hidden="1" customWidth="1"/>
    <col min="3020" max="3020" width="17.7109375" style="1" customWidth="1"/>
    <col min="3021" max="3021" width="0" style="1" hidden="1" customWidth="1"/>
    <col min="3022" max="3022" width="22.28515625" style="1" customWidth="1"/>
    <col min="3023" max="3023" width="5.28515625" style="1" customWidth="1"/>
    <col min="3024" max="3024" width="36.28515625" style="1" customWidth="1"/>
    <col min="3025" max="3025" width="5.7109375" style="1" customWidth="1"/>
    <col min="3026" max="3026" width="0" style="1" hidden="1" customWidth="1"/>
    <col min="3027" max="3027" width="20.7109375" style="1" customWidth="1"/>
    <col min="3028" max="3028" width="4.85546875" style="1" customWidth="1"/>
    <col min="3029" max="3029" width="0" style="1" hidden="1" customWidth="1"/>
    <col min="3030" max="3030" width="24.7109375" style="1" customWidth="1"/>
    <col min="3031" max="3031" width="12.28515625" style="1" customWidth="1"/>
    <col min="3032" max="3032" width="0" style="1" hidden="1" customWidth="1"/>
    <col min="3033" max="3033" width="3.42578125" style="1" customWidth="1"/>
    <col min="3034" max="3034" width="0" style="1" hidden="1" customWidth="1"/>
    <col min="3035" max="3035" width="17.7109375" style="1" customWidth="1"/>
    <col min="3036" max="3036" width="3.42578125" style="1" customWidth="1"/>
    <col min="3037" max="3037" width="0" style="1" hidden="1" customWidth="1"/>
    <col min="3038" max="3038" width="23.7109375" style="1" customWidth="1"/>
    <col min="3039" max="3039" width="10" style="1" customWidth="1"/>
    <col min="3040" max="3040" width="0" style="1" hidden="1" customWidth="1"/>
    <col min="3041" max="3042" width="14.7109375" style="1" customWidth="1"/>
    <col min="3043" max="3043" width="12.85546875" style="1" customWidth="1"/>
    <col min="3044" max="3044" width="3.28515625" style="1" customWidth="1"/>
    <col min="3045" max="3045" width="30.28515625" style="1" customWidth="1"/>
    <col min="3046" max="3046" width="5" style="1" customWidth="1"/>
    <col min="3047" max="3047" width="0" style="1" hidden="1" customWidth="1"/>
    <col min="3048" max="3048" width="14.28515625" style="1" customWidth="1"/>
    <col min="3049" max="3049" width="5.7109375" style="1" customWidth="1"/>
    <col min="3050" max="3050" width="0" style="1" hidden="1" customWidth="1"/>
    <col min="3051" max="3051" width="17.28515625" style="1" customWidth="1"/>
    <col min="3052" max="3052" width="12.7109375" style="1" customWidth="1"/>
    <col min="3053" max="3053" width="0" style="1" hidden="1" customWidth="1"/>
    <col min="3054" max="3054" width="5.28515625" style="1" customWidth="1"/>
    <col min="3055" max="3055" width="0" style="1" hidden="1" customWidth="1"/>
    <col min="3056" max="3056" width="17" style="1" customWidth="1"/>
    <col min="3057" max="3057" width="6.28515625" style="1" customWidth="1"/>
    <col min="3058" max="3058" width="0" style="1" hidden="1" customWidth="1"/>
    <col min="3059" max="3059" width="14.28515625" style="1" customWidth="1"/>
    <col min="3060" max="3060" width="7.5703125" style="1" customWidth="1"/>
    <col min="3061" max="3061" width="0" style="1" hidden="1" customWidth="1"/>
    <col min="3062" max="3063" width="14.28515625" style="1" customWidth="1"/>
    <col min="3064" max="3064" width="20.85546875" style="1" customWidth="1"/>
    <col min="3065" max="3065" width="14.42578125" style="1" customWidth="1"/>
    <col min="3066" max="3066" width="15" style="1" customWidth="1"/>
    <col min="3067" max="3067" width="2.7109375" style="1" customWidth="1"/>
    <col min="3068" max="3068" width="11.7109375" style="1" customWidth="1"/>
    <col min="3069" max="3069" width="11.5703125" style="1" customWidth="1"/>
    <col min="3070" max="3070" width="2.28515625" style="1" customWidth="1"/>
    <col min="3071" max="3071" width="41" style="1" customWidth="1"/>
    <col min="3072" max="3072" width="14.28515625" style="1" customWidth="1"/>
    <col min="3073" max="3074" width="11.5703125" style="1" customWidth="1"/>
    <col min="3075" max="3075" width="21.85546875" style="1" customWidth="1"/>
    <col min="3076" max="3267" width="11.42578125" style="1"/>
    <col min="3268" max="3268" width="21.85546875" style="1" customWidth="1"/>
    <col min="3269" max="3269" width="13.85546875" style="1" customWidth="1"/>
    <col min="3270" max="3270" width="38.7109375" style="1" customWidth="1"/>
    <col min="3271" max="3271" width="3" style="1" bestFit="1" customWidth="1"/>
    <col min="3272" max="3272" width="32.28515625" style="1" customWidth="1"/>
    <col min="3273" max="3273" width="46.28515625" style="1" customWidth="1"/>
    <col min="3274" max="3274" width="19" style="1" customWidth="1"/>
    <col min="3275" max="3275" width="0" style="1" hidden="1" customWidth="1"/>
    <col min="3276" max="3276" width="17.7109375" style="1" customWidth="1"/>
    <col min="3277" max="3277" width="0" style="1" hidden="1" customWidth="1"/>
    <col min="3278" max="3278" width="22.28515625" style="1" customWidth="1"/>
    <col min="3279" max="3279" width="5.28515625" style="1" customWidth="1"/>
    <col min="3280" max="3280" width="36.28515625" style="1" customWidth="1"/>
    <col min="3281" max="3281" width="5.7109375" style="1" customWidth="1"/>
    <col min="3282" max="3282" width="0" style="1" hidden="1" customWidth="1"/>
    <col min="3283" max="3283" width="20.7109375" style="1" customWidth="1"/>
    <col min="3284" max="3284" width="4.85546875" style="1" customWidth="1"/>
    <col min="3285" max="3285" width="0" style="1" hidden="1" customWidth="1"/>
    <col min="3286" max="3286" width="24.7109375" style="1" customWidth="1"/>
    <col min="3287" max="3287" width="12.28515625" style="1" customWidth="1"/>
    <col min="3288" max="3288" width="0" style="1" hidden="1" customWidth="1"/>
    <col min="3289" max="3289" width="3.42578125" style="1" customWidth="1"/>
    <col min="3290" max="3290" width="0" style="1" hidden="1" customWidth="1"/>
    <col min="3291" max="3291" width="17.7109375" style="1" customWidth="1"/>
    <col min="3292" max="3292" width="3.42578125" style="1" customWidth="1"/>
    <col min="3293" max="3293" width="0" style="1" hidden="1" customWidth="1"/>
    <col min="3294" max="3294" width="23.7109375" style="1" customWidth="1"/>
    <col min="3295" max="3295" width="10" style="1" customWidth="1"/>
    <col min="3296" max="3296" width="0" style="1" hidden="1" customWidth="1"/>
    <col min="3297" max="3298" width="14.7109375" style="1" customWidth="1"/>
    <col min="3299" max="3299" width="12.85546875" style="1" customWidth="1"/>
    <col min="3300" max="3300" width="3.28515625" style="1" customWidth="1"/>
    <col min="3301" max="3301" width="30.28515625" style="1" customWidth="1"/>
    <col min="3302" max="3302" width="5" style="1" customWidth="1"/>
    <col min="3303" max="3303" width="0" style="1" hidden="1" customWidth="1"/>
    <col min="3304" max="3304" width="14.28515625" style="1" customWidth="1"/>
    <col min="3305" max="3305" width="5.7109375" style="1" customWidth="1"/>
    <col min="3306" max="3306" width="0" style="1" hidden="1" customWidth="1"/>
    <col min="3307" max="3307" width="17.28515625" style="1" customWidth="1"/>
    <col min="3308" max="3308" width="12.7109375" style="1" customWidth="1"/>
    <col min="3309" max="3309" width="0" style="1" hidden="1" customWidth="1"/>
    <col min="3310" max="3310" width="5.28515625" style="1" customWidth="1"/>
    <col min="3311" max="3311" width="0" style="1" hidden="1" customWidth="1"/>
    <col min="3312" max="3312" width="17" style="1" customWidth="1"/>
    <col min="3313" max="3313" width="6.28515625" style="1" customWidth="1"/>
    <col min="3314" max="3314" width="0" style="1" hidden="1" customWidth="1"/>
    <col min="3315" max="3315" width="14.28515625" style="1" customWidth="1"/>
    <col min="3316" max="3316" width="7.5703125" style="1" customWidth="1"/>
    <col min="3317" max="3317" width="0" style="1" hidden="1" customWidth="1"/>
    <col min="3318" max="3319" width="14.28515625" style="1" customWidth="1"/>
    <col min="3320" max="3320" width="20.85546875" style="1" customWidth="1"/>
    <col min="3321" max="3321" width="14.42578125" style="1" customWidth="1"/>
    <col min="3322" max="3322" width="15" style="1" customWidth="1"/>
    <col min="3323" max="3323" width="2.7109375" style="1" customWidth="1"/>
    <col min="3324" max="3324" width="11.7109375" style="1" customWidth="1"/>
    <col min="3325" max="3325" width="11.5703125" style="1" customWidth="1"/>
    <col min="3326" max="3326" width="2.28515625" style="1" customWidth="1"/>
    <col min="3327" max="3327" width="41" style="1" customWidth="1"/>
    <col min="3328" max="3328" width="14.28515625" style="1" customWidth="1"/>
    <col min="3329" max="3330" width="11.5703125" style="1" customWidth="1"/>
    <col min="3331" max="3331" width="21.85546875" style="1" customWidth="1"/>
    <col min="3332" max="3523" width="11.42578125" style="1"/>
    <col min="3524" max="3524" width="21.85546875" style="1" customWidth="1"/>
    <col min="3525" max="3525" width="13.85546875" style="1" customWidth="1"/>
    <col min="3526" max="3526" width="38.7109375" style="1" customWidth="1"/>
    <col min="3527" max="3527" width="3" style="1" bestFit="1" customWidth="1"/>
    <col min="3528" max="3528" width="32.28515625" style="1" customWidth="1"/>
    <col min="3529" max="3529" width="46.28515625" style="1" customWidth="1"/>
    <col min="3530" max="3530" width="19" style="1" customWidth="1"/>
    <col min="3531" max="3531" width="0" style="1" hidden="1" customWidth="1"/>
    <col min="3532" max="3532" width="17.7109375" style="1" customWidth="1"/>
    <col min="3533" max="3533" width="0" style="1" hidden="1" customWidth="1"/>
    <col min="3534" max="3534" width="22.28515625" style="1" customWidth="1"/>
    <col min="3535" max="3535" width="5.28515625" style="1" customWidth="1"/>
    <col min="3536" max="3536" width="36.28515625" style="1" customWidth="1"/>
    <col min="3537" max="3537" width="5.7109375" style="1" customWidth="1"/>
    <col min="3538" max="3538" width="0" style="1" hidden="1" customWidth="1"/>
    <col min="3539" max="3539" width="20.7109375" style="1" customWidth="1"/>
    <col min="3540" max="3540" width="4.85546875" style="1" customWidth="1"/>
    <col min="3541" max="3541" width="0" style="1" hidden="1" customWidth="1"/>
    <col min="3542" max="3542" width="24.7109375" style="1" customWidth="1"/>
    <col min="3543" max="3543" width="12.28515625" style="1" customWidth="1"/>
    <col min="3544" max="3544" width="0" style="1" hidden="1" customWidth="1"/>
    <col min="3545" max="3545" width="3.42578125" style="1" customWidth="1"/>
    <col min="3546" max="3546" width="0" style="1" hidden="1" customWidth="1"/>
    <col min="3547" max="3547" width="17.7109375" style="1" customWidth="1"/>
    <col min="3548" max="3548" width="3.42578125" style="1" customWidth="1"/>
    <col min="3549" max="3549" width="0" style="1" hidden="1" customWidth="1"/>
    <col min="3550" max="3550" width="23.7109375" style="1" customWidth="1"/>
    <col min="3551" max="3551" width="10" style="1" customWidth="1"/>
    <col min="3552" max="3552" width="0" style="1" hidden="1" customWidth="1"/>
    <col min="3553" max="3554" width="14.7109375" style="1" customWidth="1"/>
    <col min="3555" max="3555" width="12.85546875" style="1" customWidth="1"/>
    <col min="3556" max="3556" width="3.28515625" style="1" customWidth="1"/>
    <col min="3557" max="3557" width="30.28515625" style="1" customWidth="1"/>
    <col min="3558" max="3558" width="5" style="1" customWidth="1"/>
    <col min="3559" max="3559" width="0" style="1" hidden="1" customWidth="1"/>
    <col min="3560" max="3560" width="14.28515625" style="1" customWidth="1"/>
    <col min="3561" max="3561" width="5.7109375" style="1" customWidth="1"/>
    <col min="3562" max="3562" width="0" style="1" hidden="1" customWidth="1"/>
    <col min="3563" max="3563" width="17.28515625" style="1" customWidth="1"/>
    <col min="3564" max="3564" width="12.7109375" style="1" customWidth="1"/>
    <col min="3565" max="3565" width="0" style="1" hidden="1" customWidth="1"/>
    <col min="3566" max="3566" width="5.28515625" style="1" customWidth="1"/>
    <col min="3567" max="3567" width="0" style="1" hidden="1" customWidth="1"/>
    <col min="3568" max="3568" width="17" style="1" customWidth="1"/>
    <col min="3569" max="3569" width="6.28515625" style="1" customWidth="1"/>
    <col min="3570" max="3570" width="0" style="1" hidden="1" customWidth="1"/>
    <col min="3571" max="3571" width="14.28515625" style="1" customWidth="1"/>
    <col min="3572" max="3572" width="7.5703125" style="1" customWidth="1"/>
    <col min="3573" max="3573" width="0" style="1" hidden="1" customWidth="1"/>
    <col min="3574" max="3575" width="14.28515625" style="1" customWidth="1"/>
    <col min="3576" max="3576" width="20.85546875" style="1" customWidth="1"/>
    <col min="3577" max="3577" width="14.42578125" style="1" customWidth="1"/>
    <col min="3578" max="3578" width="15" style="1" customWidth="1"/>
    <col min="3579" max="3579" width="2.7109375" style="1" customWidth="1"/>
    <col min="3580" max="3580" width="11.7109375" style="1" customWidth="1"/>
    <col min="3581" max="3581" width="11.5703125" style="1" customWidth="1"/>
    <col min="3582" max="3582" width="2.28515625" style="1" customWidth="1"/>
    <col min="3583" max="3583" width="41" style="1" customWidth="1"/>
    <col min="3584" max="3584" width="14.28515625" style="1" customWidth="1"/>
    <col min="3585" max="3586" width="11.5703125" style="1" customWidth="1"/>
    <col min="3587" max="3587" width="21.85546875" style="1" customWidth="1"/>
    <col min="3588" max="3779" width="11.42578125" style="1"/>
    <col min="3780" max="3780" width="21.85546875" style="1" customWidth="1"/>
    <col min="3781" max="3781" width="13.85546875" style="1" customWidth="1"/>
    <col min="3782" max="3782" width="38.7109375" style="1" customWidth="1"/>
    <col min="3783" max="3783" width="3" style="1" bestFit="1" customWidth="1"/>
    <col min="3784" max="3784" width="32.28515625" style="1" customWidth="1"/>
    <col min="3785" max="3785" width="46.28515625" style="1" customWidth="1"/>
    <col min="3786" max="3786" width="19" style="1" customWidth="1"/>
    <col min="3787" max="3787" width="0" style="1" hidden="1" customWidth="1"/>
    <col min="3788" max="3788" width="17.7109375" style="1" customWidth="1"/>
    <col min="3789" max="3789" width="0" style="1" hidden="1" customWidth="1"/>
    <col min="3790" max="3790" width="22.28515625" style="1" customWidth="1"/>
    <col min="3791" max="3791" width="5.28515625" style="1" customWidth="1"/>
    <col min="3792" max="3792" width="36.28515625" style="1" customWidth="1"/>
    <col min="3793" max="3793" width="5.7109375" style="1" customWidth="1"/>
    <col min="3794" max="3794" width="0" style="1" hidden="1" customWidth="1"/>
    <col min="3795" max="3795" width="20.7109375" style="1" customWidth="1"/>
    <col min="3796" max="3796" width="4.85546875" style="1" customWidth="1"/>
    <col min="3797" max="3797" width="0" style="1" hidden="1" customWidth="1"/>
    <col min="3798" max="3798" width="24.7109375" style="1" customWidth="1"/>
    <col min="3799" max="3799" width="12.28515625" style="1" customWidth="1"/>
    <col min="3800" max="3800" width="0" style="1" hidden="1" customWidth="1"/>
    <col min="3801" max="3801" width="3.42578125" style="1" customWidth="1"/>
    <col min="3802" max="3802" width="0" style="1" hidden="1" customWidth="1"/>
    <col min="3803" max="3803" width="17.7109375" style="1" customWidth="1"/>
    <col min="3804" max="3804" width="3.42578125" style="1" customWidth="1"/>
    <col min="3805" max="3805" width="0" style="1" hidden="1" customWidth="1"/>
    <col min="3806" max="3806" width="23.7109375" style="1" customWidth="1"/>
    <col min="3807" max="3807" width="10" style="1" customWidth="1"/>
    <col min="3808" max="3808" width="0" style="1" hidden="1" customWidth="1"/>
    <col min="3809" max="3810" width="14.7109375" style="1" customWidth="1"/>
    <col min="3811" max="3811" width="12.85546875" style="1" customWidth="1"/>
    <col min="3812" max="3812" width="3.28515625" style="1" customWidth="1"/>
    <col min="3813" max="3813" width="30.28515625" style="1" customWidth="1"/>
    <col min="3814" max="3814" width="5" style="1" customWidth="1"/>
    <col min="3815" max="3815" width="0" style="1" hidden="1" customWidth="1"/>
    <col min="3816" max="3816" width="14.28515625" style="1" customWidth="1"/>
    <col min="3817" max="3817" width="5.7109375" style="1" customWidth="1"/>
    <col min="3818" max="3818" width="0" style="1" hidden="1" customWidth="1"/>
    <col min="3819" max="3819" width="17.28515625" style="1" customWidth="1"/>
    <col min="3820" max="3820" width="12.7109375" style="1" customWidth="1"/>
    <col min="3821" max="3821" width="0" style="1" hidden="1" customWidth="1"/>
    <col min="3822" max="3822" width="5.28515625" style="1" customWidth="1"/>
    <col min="3823" max="3823" width="0" style="1" hidden="1" customWidth="1"/>
    <col min="3824" max="3824" width="17" style="1" customWidth="1"/>
    <col min="3825" max="3825" width="6.28515625" style="1" customWidth="1"/>
    <col min="3826" max="3826" width="0" style="1" hidden="1" customWidth="1"/>
    <col min="3827" max="3827" width="14.28515625" style="1" customWidth="1"/>
    <col min="3828" max="3828" width="7.5703125" style="1" customWidth="1"/>
    <col min="3829" max="3829" width="0" style="1" hidden="1" customWidth="1"/>
    <col min="3830" max="3831" width="14.28515625" style="1" customWidth="1"/>
    <col min="3832" max="3832" width="20.85546875" style="1" customWidth="1"/>
    <col min="3833" max="3833" width="14.42578125" style="1" customWidth="1"/>
    <col min="3834" max="3834" width="15" style="1" customWidth="1"/>
    <col min="3835" max="3835" width="2.7109375" style="1" customWidth="1"/>
    <col min="3836" max="3836" width="11.7109375" style="1" customWidth="1"/>
    <col min="3837" max="3837" width="11.5703125" style="1" customWidth="1"/>
    <col min="3838" max="3838" width="2.28515625" style="1" customWidth="1"/>
    <col min="3839" max="3839" width="41" style="1" customWidth="1"/>
    <col min="3840" max="3840" width="14.28515625" style="1" customWidth="1"/>
    <col min="3841" max="3842" width="11.5703125" style="1" customWidth="1"/>
    <col min="3843" max="3843" width="21.85546875" style="1" customWidth="1"/>
    <col min="3844" max="4035" width="11.42578125" style="1"/>
    <col min="4036" max="4036" width="21.85546875" style="1" customWidth="1"/>
    <col min="4037" max="4037" width="13.85546875" style="1" customWidth="1"/>
    <col min="4038" max="4038" width="38.7109375" style="1" customWidth="1"/>
    <col min="4039" max="4039" width="3" style="1" bestFit="1" customWidth="1"/>
    <col min="4040" max="4040" width="32.28515625" style="1" customWidth="1"/>
    <col min="4041" max="4041" width="46.28515625" style="1" customWidth="1"/>
    <col min="4042" max="4042" width="19" style="1" customWidth="1"/>
    <col min="4043" max="4043" width="0" style="1" hidden="1" customWidth="1"/>
    <col min="4044" max="4044" width="17.7109375" style="1" customWidth="1"/>
    <col min="4045" max="4045" width="0" style="1" hidden="1" customWidth="1"/>
    <col min="4046" max="4046" width="22.28515625" style="1" customWidth="1"/>
    <col min="4047" max="4047" width="5.28515625" style="1" customWidth="1"/>
    <col min="4048" max="4048" width="36.28515625" style="1" customWidth="1"/>
    <col min="4049" max="4049" width="5.7109375" style="1" customWidth="1"/>
    <col min="4050" max="4050" width="0" style="1" hidden="1" customWidth="1"/>
    <col min="4051" max="4051" width="20.7109375" style="1" customWidth="1"/>
    <col min="4052" max="4052" width="4.85546875" style="1" customWidth="1"/>
    <col min="4053" max="4053" width="0" style="1" hidden="1" customWidth="1"/>
    <col min="4054" max="4054" width="24.7109375" style="1" customWidth="1"/>
    <col min="4055" max="4055" width="12.28515625" style="1" customWidth="1"/>
    <col min="4056" max="4056" width="0" style="1" hidden="1" customWidth="1"/>
    <col min="4057" max="4057" width="3.42578125" style="1" customWidth="1"/>
    <col min="4058" max="4058" width="0" style="1" hidden="1" customWidth="1"/>
    <col min="4059" max="4059" width="17.7109375" style="1" customWidth="1"/>
    <col min="4060" max="4060" width="3.42578125" style="1" customWidth="1"/>
    <col min="4061" max="4061" width="0" style="1" hidden="1" customWidth="1"/>
    <col min="4062" max="4062" width="23.7109375" style="1" customWidth="1"/>
    <col min="4063" max="4063" width="10" style="1" customWidth="1"/>
    <col min="4064" max="4064" width="0" style="1" hidden="1" customWidth="1"/>
    <col min="4065" max="4066" width="14.7109375" style="1" customWidth="1"/>
    <col min="4067" max="4067" width="12.85546875" style="1" customWidth="1"/>
    <col min="4068" max="4068" width="3.28515625" style="1" customWidth="1"/>
    <col min="4069" max="4069" width="30.28515625" style="1" customWidth="1"/>
    <col min="4070" max="4070" width="5" style="1" customWidth="1"/>
    <col min="4071" max="4071" width="0" style="1" hidden="1" customWidth="1"/>
    <col min="4072" max="4072" width="14.28515625" style="1" customWidth="1"/>
    <col min="4073" max="4073" width="5.7109375" style="1" customWidth="1"/>
    <col min="4074" max="4074" width="0" style="1" hidden="1" customWidth="1"/>
    <col min="4075" max="4075" width="17.28515625" style="1" customWidth="1"/>
    <col min="4076" max="4076" width="12.7109375" style="1" customWidth="1"/>
    <col min="4077" max="4077" width="0" style="1" hidden="1" customWidth="1"/>
    <col min="4078" max="4078" width="5.28515625" style="1" customWidth="1"/>
    <col min="4079" max="4079" width="0" style="1" hidden="1" customWidth="1"/>
    <col min="4080" max="4080" width="17" style="1" customWidth="1"/>
    <col min="4081" max="4081" width="6.28515625" style="1" customWidth="1"/>
    <col min="4082" max="4082" width="0" style="1" hidden="1" customWidth="1"/>
    <col min="4083" max="4083" width="14.28515625" style="1" customWidth="1"/>
    <col min="4084" max="4084" width="7.5703125" style="1" customWidth="1"/>
    <col min="4085" max="4085" width="0" style="1" hidden="1" customWidth="1"/>
    <col min="4086" max="4087" width="14.28515625" style="1" customWidth="1"/>
    <col min="4088" max="4088" width="20.85546875" style="1" customWidth="1"/>
    <col min="4089" max="4089" width="14.42578125" style="1" customWidth="1"/>
    <col min="4090" max="4090" width="15" style="1" customWidth="1"/>
    <col min="4091" max="4091" width="2.7109375" style="1" customWidth="1"/>
    <col min="4092" max="4092" width="11.7109375" style="1" customWidth="1"/>
    <col min="4093" max="4093" width="11.5703125" style="1" customWidth="1"/>
    <col min="4094" max="4094" width="2.28515625" style="1" customWidth="1"/>
    <col min="4095" max="4095" width="41" style="1" customWidth="1"/>
    <col min="4096" max="4096" width="14.28515625" style="1" customWidth="1"/>
    <col min="4097" max="4098" width="11.5703125" style="1" customWidth="1"/>
    <col min="4099" max="4099" width="21.85546875" style="1" customWidth="1"/>
    <col min="4100" max="4291" width="11.42578125" style="1"/>
    <col min="4292" max="4292" width="21.85546875" style="1" customWidth="1"/>
    <col min="4293" max="4293" width="13.85546875" style="1" customWidth="1"/>
    <col min="4294" max="4294" width="38.7109375" style="1" customWidth="1"/>
    <col min="4295" max="4295" width="3" style="1" bestFit="1" customWidth="1"/>
    <col min="4296" max="4296" width="32.28515625" style="1" customWidth="1"/>
    <col min="4297" max="4297" width="46.28515625" style="1" customWidth="1"/>
    <col min="4298" max="4298" width="19" style="1" customWidth="1"/>
    <col min="4299" max="4299" width="0" style="1" hidden="1" customWidth="1"/>
    <col min="4300" max="4300" width="17.7109375" style="1" customWidth="1"/>
    <col min="4301" max="4301" width="0" style="1" hidden="1" customWidth="1"/>
    <col min="4302" max="4302" width="22.28515625" style="1" customWidth="1"/>
    <col min="4303" max="4303" width="5.28515625" style="1" customWidth="1"/>
    <col min="4304" max="4304" width="36.28515625" style="1" customWidth="1"/>
    <col min="4305" max="4305" width="5.7109375" style="1" customWidth="1"/>
    <col min="4306" max="4306" width="0" style="1" hidden="1" customWidth="1"/>
    <col min="4307" max="4307" width="20.7109375" style="1" customWidth="1"/>
    <col min="4308" max="4308" width="4.85546875" style="1" customWidth="1"/>
    <col min="4309" max="4309" width="0" style="1" hidden="1" customWidth="1"/>
    <col min="4310" max="4310" width="24.7109375" style="1" customWidth="1"/>
    <col min="4311" max="4311" width="12.28515625" style="1" customWidth="1"/>
    <col min="4312" max="4312" width="0" style="1" hidden="1" customWidth="1"/>
    <col min="4313" max="4313" width="3.42578125" style="1" customWidth="1"/>
    <col min="4314" max="4314" width="0" style="1" hidden="1" customWidth="1"/>
    <col min="4315" max="4315" width="17.7109375" style="1" customWidth="1"/>
    <col min="4316" max="4316" width="3.42578125" style="1" customWidth="1"/>
    <col min="4317" max="4317" width="0" style="1" hidden="1" customWidth="1"/>
    <col min="4318" max="4318" width="23.7109375" style="1" customWidth="1"/>
    <col min="4319" max="4319" width="10" style="1" customWidth="1"/>
    <col min="4320" max="4320" width="0" style="1" hidden="1" customWidth="1"/>
    <col min="4321" max="4322" width="14.7109375" style="1" customWidth="1"/>
    <col min="4323" max="4323" width="12.85546875" style="1" customWidth="1"/>
    <col min="4324" max="4324" width="3.28515625" style="1" customWidth="1"/>
    <col min="4325" max="4325" width="30.28515625" style="1" customWidth="1"/>
    <col min="4326" max="4326" width="5" style="1" customWidth="1"/>
    <col min="4327" max="4327" width="0" style="1" hidden="1" customWidth="1"/>
    <col min="4328" max="4328" width="14.28515625" style="1" customWidth="1"/>
    <col min="4329" max="4329" width="5.7109375" style="1" customWidth="1"/>
    <col min="4330" max="4330" width="0" style="1" hidden="1" customWidth="1"/>
    <col min="4331" max="4331" width="17.28515625" style="1" customWidth="1"/>
    <col min="4332" max="4332" width="12.7109375" style="1" customWidth="1"/>
    <col min="4333" max="4333" width="0" style="1" hidden="1" customWidth="1"/>
    <col min="4334" max="4334" width="5.28515625" style="1" customWidth="1"/>
    <col min="4335" max="4335" width="0" style="1" hidden="1" customWidth="1"/>
    <col min="4336" max="4336" width="17" style="1" customWidth="1"/>
    <col min="4337" max="4337" width="6.28515625" style="1" customWidth="1"/>
    <col min="4338" max="4338" width="0" style="1" hidden="1" customWidth="1"/>
    <col min="4339" max="4339" width="14.28515625" style="1" customWidth="1"/>
    <col min="4340" max="4340" width="7.5703125" style="1" customWidth="1"/>
    <col min="4341" max="4341" width="0" style="1" hidden="1" customWidth="1"/>
    <col min="4342" max="4343" width="14.28515625" style="1" customWidth="1"/>
    <col min="4344" max="4344" width="20.85546875" style="1" customWidth="1"/>
    <col min="4345" max="4345" width="14.42578125" style="1" customWidth="1"/>
    <col min="4346" max="4346" width="15" style="1" customWidth="1"/>
    <col min="4347" max="4347" width="2.7109375" style="1" customWidth="1"/>
    <col min="4348" max="4348" width="11.7109375" style="1" customWidth="1"/>
    <col min="4349" max="4349" width="11.5703125" style="1" customWidth="1"/>
    <col min="4350" max="4350" width="2.28515625" style="1" customWidth="1"/>
    <col min="4351" max="4351" width="41" style="1" customWidth="1"/>
    <col min="4352" max="4352" width="14.28515625" style="1" customWidth="1"/>
    <col min="4353" max="4354" width="11.5703125" style="1" customWidth="1"/>
    <col min="4355" max="4355" width="21.85546875" style="1" customWidth="1"/>
    <col min="4356" max="4547" width="11.42578125" style="1"/>
    <col min="4548" max="4548" width="21.85546875" style="1" customWidth="1"/>
    <col min="4549" max="4549" width="13.85546875" style="1" customWidth="1"/>
    <col min="4550" max="4550" width="38.7109375" style="1" customWidth="1"/>
    <col min="4551" max="4551" width="3" style="1" bestFit="1" customWidth="1"/>
    <col min="4552" max="4552" width="32.28515625" style="1" customWidth="1"/>
    <col min="4553" max="4553" width="46.28515625" style="1" customWidth="1"/>
    <col min="4554" max="4554" width="19" style="1" customWidth="1"/>
    <col min="4555" max="4555" width="0" style="1" hidden="1" customWidth="1"/>
    <col min="4556" max="4556" width="17.7109375" style="1" customWidth="1"/>
    <col min="4557" max="4557" width="0" style="1" hidden="1" customWidth="1"/>
    <col min="4558" max="4558" width="22.28515625" style="1" customWidth="1"/>
    <col min="4559" max="4559" width="5.28515625" style="1" customWidth="1"/>
    <col min="4560" max="4560" width="36.28515625" style="1" customWidth="1"/>
    <col min="4561" max="4561" width="5.7109375" style="1" customWidth="1"/>
    <col min="4562" max="4562" width="0" style="1" hidden="1" customWidth="1"/>
    <col min="4563" max="4563" width="20.7109375" style="1" customWidth="1"/>
    <col min="4564" max="4564" width="4.85546875" style="1" customWidth="1"/>
    <col min="4565" max="4565" width="0" style="1" hidden="1" customWidth="1"/>
    <col min="4566" max="4566" width="24.7109375" style="1" customWidth="1"/>
    <col min="4567" max="4567" width="12.28515625" style="1" customWidth="1"/>
    <col min="4568" max="4568" width="0" style="1" hidden="1" customWidth="1"/>
    <col min="4569" max="4569" width="3.42578125" style="1" customWidth="1"/>
    <col min="4570" max="4570" width="0" style="1" hidden="1" customWidth="1"/>
    <col min="4571" max="4571" width="17.7109375" style="1" customWidth="1"/>
    <col min="4572" max="4572" width="3.42578125" style="1" customWidth="1"/>
    <col min="4573" max="4573" width="0" style="1" hidden="1" customWidth="1"/>
    <col min="4574" max="4574" width="23.7109375" style="1" customWidth="1"/>
    <col min="4575" max="4575" width="10" style="1" customWidth="1"/>
    <col min="4576" max="4576" width="0" style="1" hidden="1" customWidth="1"/>
    <col min="4577" max="4578" width="14.7109375" style="1" customWidth="1"/>
    <col min="4579" max="4579" width="12.85546875" style="1" customWidth="1"/>
    <col min="4580" max="4580" width="3.28515625" style="1" customWidth="1"/>
    <col min="4581" max="4581" width="30.28515625" style="1" customWidth="1"/>
    <col min="4582" max="4582" width="5" style="1" customWidth="1"/>
    <col min="4583" max="4583" width="0" style="1" hidden="1" customWidth="1"/>
    <col min="4584" max="4584" width="14.28515625" style="1" customWidth="1"/>
    <col min="4585" max="4585" width="5.7109375" style="1" customWidth="1"/>
    <col min="4586" max="4586" width="0" style="1" hidden="1" customWidth="1"/>
    <col min="4587" max="4587" width="17.28515625" style="1" customWidth="1"/>
    <col min="4588" max="4588" width="12.7109375" style="1" customWidth="1"/>
    <col min="4589" max="4589" width="0" style="1" hidden="1" customWidth="1"/>
    <col min="4590" max="4590" width="5.28515625" style="1" customWidth="1"/>
    <col min="4591" max="4591" width="0" style="1" hidden="1" customWidth="1"/>
    <col min="4592" max="4592" width="17" style="1" customWidth="1"/>
    <col min="4593" max="4593" width="6.28515625" style="1" customWidth="1"/>
    <col min="4594" max="4594" width="0" style="1" hidden="1" customWidth="1"/>
    <col min="4595" max="4595" width="14.28515625" style="1" customWidth="1"/>
    <col min="4596" max="4596" width="7.5703125" style="1" customWidth="1"/>
    <col min="4597" max="4597" width="0" style="1" hidden="1" customWidth="1"/>
    <col min="4598" max="4599" width="14.28515625" style="1" customWidth="1"/>
    <col min="4600" max="4600" width="20.85546875" style="1" customWidth="1"/>
    <col min="4601" max="4601" width="14.42578125" style="1" customWidth="1"/>
    <col min="4602" max="4602" width="15" style="1" customWidth="1"/>
    <col min="4603" max="4603" width="2.7109375" style="1" customWidth="1"/>
    <col min="4604" max="4604" width="11.7109375" style="1" customWidth="1"/>
    <col min="4605" max="4605" width="11.5703125" style="1" customWidth="1"/>
    <col min="4606" max="4606" width="2.28515625" style="1" customWidth="1"/>
    <col min="4607" max="4607" width="41" style="1" customWidth="1"/>
    <col min="4608" max="4608" width="14.28515625" style="1" customWidth="1"/>
    <col min="4609" max="4610" width="11.5703125" style="1" customWidth="1"/>
    <col min="4611" max="4611" width="21.85546875" style="1" customWidth="1"/>
    <col min="4612" max="4803" width="11.42578125" style="1"/>
    <col min="4804" max="4804" width="21.85546875" style="1" customWidth="1"/>
    <col min="4805" max="4805" width="13.85546875" style="1" customWidth="1"/>
    <col min="4806" max="4806" width="38.7109375" style="1" customWidth="1"/>
    <col min="4807" max="4807" width="3" style="1" bestFit="1" customWidth="1"/>
    <col min="4808" max="4808" width="32.28515625" style="1" customWidth="1"/>
    <col min="4809" max="4809" width="46.28515625" style="1" customWidth="1"/>
    <col min="4810" max="4810" width="19" style="1" customWidth="1"/>
    <col min="4811" max="4811" width="0" style="1" hidden="1" customWidth="1"/>
    <col min="4812" max="4812" width="17.7109375" style="1" customWidth="1"/>
    <col min="4813" max="4813" width="0" style="1" hidden="1" customWidth="1"/>
    <col min="4814" max="4814" width="22.28515625" style="1" customWidth="1"/>
    <col min="4815" max="4815" width="5.28515625" style="1" customWidth="1"/>
    <col min="4816" max="4816" width="36.28515625" style="1" customWidth="1"/>
    <col min="4817" max="4817" width="5.7109375" style="1" customWidth="1"/>
    <col min="4818" max="4818" width="0" style="1" hidden="1" customWidth="1"/>
    <col min="4819" max="4819" width="20.7109375" style="1" customWidth="1"/>
    <col min="4820" max="4820" width="4.85546875" style="1" customWidth="1"/>
    <col min="4821" max="4821" width="0" style="1" hidden="1" customWidth="1"/>
    <col min="4822" max="4822" width="24.7109375" style="1" customWidth="1"/>
    <col min="4823" max="4823" width="12.28515625" style="1" customWidth="1"/>
    <col min="4824" max="4824" width="0" style="1" hidden="1" customWidth="1"/>
    <col min="4825" max="4825" width="3.42578125" style="1" customWidth="1"/>
    <col min="4826" max="4826" width="0" style="1" hidden="1" customWidth="1"/>
    <col min="4827" max="4827" width="17.7109375" style="1" customWidth="1"/>
    <col min="4828" max="4828" width="3.42578125" style="1" customWidth="1"/>
    <col min="4829" max="4829" width="0" style="1" hidden="1" customWidth="1"/>
    <col min="4830" max="4830" width="23.7109375" style="1" customWidth="1"/>
    <col min="4831" max="4831" width="10" style="1" customWidth="1"/>
    <col min="4832" max="4832" width="0" style="1" hidden="1" customWidth="1"/>
    <col min="4833" max="4834" width="14.7109375" style="1" customWidth="1"/>
    <col min="4835" max="4835" width="12.85546875" style="1" customWidth="1"/>
    <col min="4836" max="4836" width="3.28515625" style="1" customWidth="1"/>
    <col min="4837" max="4837" width="30.28515625" style="1" customWidth="1"/>
    <col min="4838" max="4838" width="5" style="1" customWidth="1"/>
    <col min="4839" max="4839" width="0" style="1" hidden="1" customWidth="1"/>
    <col min="4840" max="4840" width="14.28515625" style="1" customWidth="1"/>
    <col min="4841" max="4841" width="5.7109375" style="1" customWidth="1"/>
    <col min="4842" max="4842" width="0" style="1" hidden="1" customWidth="1"/>
    <col min="4843" max="4843" width="17.28515625" style="1" customWidth="1"/>
    <col min="4844" max="4844" width="12.7109375" style="1" customWidth="1"/>
    <col min="4845" max="4845" width="0" style="1" hidden="1" customWidth="1"/>
    <col min="4846" max="4846" width="5.28515625" style="1" customWidth="1"/>
    <col min="4847" max="4847" width="0" style="1" hidden="1" customWidth="1"/>
    <col min="4848" max="4848" width="17" style="1" customWidth="1"/>
    <col min="4849" max="4849" width="6.28515625" style="1" customWidth="1"/>
    <col min="4850" max="4850" width="0" style="1" hidden="1" customWidth="1"/>
    <col min="4851" max="4851" width="14.28515625" style="1" customWidth="1"/>
    <col min="4852" max="4852" width="7.5703125" style="1" customWidth="1"/>
    <col min="4853" max="4853" width="0" style="1" hidden="1" customWidth="1"/>
    <col min="4854" max="4855" width="14.28515625" style="1" customWidth="1"/>
    <col min="4856" max="4856" width="20.85546875" style="1" customWidth="1"/>
    <col min="4857" max="4857" width="14.42578125" style="1" customWidth="1"/>
    <col min="4858" max="4858" width="15" style="1" customWidth="1"/>
    <col min="4859" max="4859" width="2.7109375" style="1" customWidth="1"/>
    <col min="4860" max="4860" width="11.7109375" style="1" customWidth="1"/>
    <col min="4861" max="4861" width="11.5703125" style="1" customWidth="1"/>
    <col min="4862" max="4862" width="2.28515625" style="1" customWidth="1"/>
    <col min="4863" max="4863" width="41" style="1" customWidth="1"/>
    <col min="4864" max="4864" width="14.28515625" style="1" customWidth="1"/>
    <col min="4865" max="4866" width="11.5703125" style="1" customWidth="1"/>
    <col min="4867" max="4867" width="21.85546875" style="1" customWidth="1"/>
    <col min="4868" max="5059" width="11.42578125" style="1"/>
    <col min="5060" max="5060" width="21.85546875" style="1" customWidth="1"/>
    <col min="5061" max="5061" width="13.85546875" style="1" customWidth="1"/>
    <col min="5062" max="5062" width="38.7109375" style="1" customWidth="1"/>
    <col min="5063" max="5063" width="3" style="1" bestFit="1" customWidth="1"/>
    <col min="5064" max="5064" width="32.28515625" style="1" customWidth="1"/>
    <col min="5065" max="5065" width="46.28515625" style="1" customWidth="1"/>
    <col min="5066" max="5066" width="19" style="1" customWidth="1"/>
    <col min="5067" max="5067" width="0" style="1" hidden="1" customWidth="1"/>
    <col min="5068" max="5068" width="17.7109375" style="1" customWidth="1"/>
    <col min="5069" max="5069" width="0" style="1" hidden="1" customWidth="1"/>
    <col min="5070" max="5070" width="22.28515625" style="1" customWidth="1"/>
    <col min="5071" max="5071" width="5.28515625" style="1" customWidth="1"/>
    <col min="5072" max="5072" width="36.28515625" style="1" customWidth="1"/>
    <col min="5073" max="5073" width="5.7109375" style="1" customWidth="1"/>
    <col min="5074" max="5074" width="0" style="1" hidden="1" customWidth="1"/>
    <col min="5075" max="5075" width="20.7109375" style="1" customWidth="1"/>
    <col min="5076" max="5076" width="4.85546875" style="1" customWidth="1"/>
    <col min="5077" max="5077" width="0" style="1" hidden="1" customWidth="1"/>
    <col min="5078" max="5078" width="24.7109375" style="1" customWidth="1"/>
    <col min="5079" max="5079" width="12.28515625" style="1" customWidth="1"/>
    <col min="5080" max="5080" width="0" style="1" hidden="1" customWidth="1"/>
    <col min="5081" max="5081" width="3.42578125" style="1" customWidth="1"/>
    <col min="5082" max="5082" width="0" style="1" hidden="1" customWidth="1"/>
    <col min="5083" max="5083" width="17.7109375" style="1" customWidth="1"/>
    <col min="5084" max="5084" width="3.42578125" style="1" customWidth="1"/>
    <col min="5085" max="5085" width="0" style="1" hidden="1" customWidth="1"/>
    <col min="5086" max="5086" width="23.7109375" style="1" customWidth="1"/>
    <col min="5087" max="5087" width="10" style="1" customWidth="1"/>
    <col min="5088" max="5088" width="0" style="1" hidden="1" customWidth="1"/>
    <col min="5089" max="5090" width="14.7109375" style="1" customWidth="1"/>
    <col min="5091" max="5091" width="12.85546875" style="1" customWidth="1"/>
    <col min="5092" max="5092" width="3.28515625" style="1" customWidth="1"/>
    <col min="5093" max="5093" width="30.28515625" style="1" customWidth="1"/>
    <col min="5094" max="5094" width="5" style="1" customWidth="1"/>
    <col min="5095" max="5095" width="0" style="1" hidden="1" customWidth="1"/>
    <col min="5096" max="5096" width="14.28515625" style="1" customWidth="1"/>
    <col min="5097" max="5097" width="5.7109375" style="1" customWidth="1"/>
    <col min="5098" max="5098" width="0" style="1" hidden="1" customWidth="1"/>
    <col min="5099" max="5099" width="17.28515625" style="1" customWidth="1"/>
    <col min="5100" max="5100" width="12.7109375" style="1" customWidth="1"/>
    <col min="5101" max="5101" width="0" style="1" hidden="1" customWidth="1"/>
    <col min="5102" max="5102" width="5.28515625" style="1" customWidth="1"/>
    <col min="5103" max="5103" width="0" style="1" hidden="1" customWidth="1"/>
    <col min="5104" max="5104" width="17" style="1" customWidth="1"/>
    <col min="5105" max="5105" width="6.28515625" style="1" customWidth="1"/>
    <col min="5106" max="5106" width="0" style="1" hidden="1" customWidth="1"/>
    <col min="5107" max="5107" width="14.28515625" style="1" customWidth="1"/>
    <col min="5108" max="5108" width="7.5703125" style="1" customWidth="1"/>
    <col min="5109" max="5109" width="0" style="1" hidden="1" customWidth="1"/>
    <col min="5110" max="5111" width="14.28515625" style="1" customWidth="1"/>
    <col min="5112" max="5112" width="20.85546875" style="1" customWidth="1"/>
    <col min="5113" max="5113" width="14.42578125" style="1" customWidth="1"/>
    <col min="5114" max="5114" width="15" style="1" customWidth="1"/>
    <col min="5115" max="5115" width="2.7109375" style="1" customWidth="1"/>
    <col min="5116" max="5116" width="11.7109375" style="1" customWidth="1"/>
    <col min="5117" max="5117" width="11.5703125" style="1" customWidth="1"/>
    <col min="5118" max="5118" width="2.28515625" style="1" customWidth="1"/>
    <col min="5119" max="5119" width="41" style="1" customWidth="1"/>
    <col min="5120" max="5120" width="14.28515625" style="1" customWidth="1"/>
    <col min="5121" max="5122" width="11.5703125" style="1" customWidth="1"/>
    <col min="5123" max="5123" width="21.85546875" style="1" customWidth="1"/>
    <col min="5124" max="5315" width="11.42578125" style="1"/>
    <col min="5316" max="5316" width="21.85546875" style="1" customWidth="1"/>
    <col min="5317" max="5317" width="13.85546875" style="1" customWidth="1"/>
    <col min="5318" max="5318" width="38.7109375" style="1" customWidth="1"/>
    <col min="5319" max="5319" width="3" style="1" bestFit="1" customWidth="1"/>
    <col min="5320" max="5320" width="32.28515625" style="1" customWidth="1"/>
    <col min="5321" max="5321" width="46.28515625" style="1" customWidth="1"/>
    <col min="5322" max="5322" width="19" style="1" customWidth="1"/>
    <col min="5323" max="5323" width="0" style="1" hidden="1" customWidth="1"/>
    <col min="5324" max="5324" width="17.7109375" style="1" customWidth="1"/>
    <col min="5325" max="5325" width="0" style="1" hidden="1" customWidth="1"/>
    <col min="5326" max="5326" width="22.28515625" style="1" customWidth="1"/>
    <col min="5327" max="5327" width="5.28515625" style="1" customWidth="1"/>
    <col min="5328" max="5328" width="36.28515625" style="1" customWidth="1"/>
    <col min="5329" max="5329" width="5.7109375" style="1" customWidth="1"/>
    <col min="5330" max="5330" width="0" style="1" hidden="1" customWidth="1"/>
    <col min="5331" max="5331" width="20.7109375" style="1" customWidth="1"/>
    <col min="5332" max="5332" width="4.85546875" style="1" customWidth="1"/>
    <col min="5333" max="5333" width="0" style="1" hidden="1" customWidth="1"/>
    <col min="5334" max="5334" width="24.7109375" style="1" customWidth="1"/>
    <col min="5335" max="5335" width="12.28515625" style="1" customWidth="1"/>
    <col min="5336" max="5336" width="0" style="1" hidden="1" customWidth="1"/>
    <col min="5337" max="5337" width="3.42578125" style="1" customWidth="1"/>
    <col min="5338" max="5338" width="0" style="1" hidden="1" customWidth="1"/>
    <col min="5339" max="5339" width="17.7109375" style="1" customWidth="1"/>
    <col min="5340" max="5340" width="3.42578125" style="1" customWidth="1"/>
    <col min="5341" max="5341" width="0" style="1" hidden="1" customWidth="1"/>
    <col min="5342" max="5342" width="23.7109375" style="1" customWidth="1"/>
    <col min="5343" max="5343" width="10" style="1" customWidth="1"/>
    <col min="5344" max="5344" width="0" style="1" hidden="1" customWidth="1"/>
    <col min="5345" max="5346" width="14.7109375" style="1" customWidth="1"/>
    <col min="5347" max="5347" width="12.85546875" style="1" customWidth="1"/>
    <col min="5348" max="5348" width="3.28515625" style="1" customWidth="1"/>
    <col min="5349" max="5349" width="30.28515625" style="1" customWidth="1"/>
    <col min="5350" max="5350" width="5" style="1" customWidth="1"/>
    <col min="5351" max="5351" width="0" style="1" hidden="1" customWidth="1"/>
    <col min="5352" max="5352" width="14.28515625" style="1" customWidth="1"/>
    <col min="5353" max="5353" width="5.7109375" style="1" customWidth="1"/>
    <col min="5354" max="5354" width="0" style="1" hidden="1" customWidth="1"/>
    <col min="5355" max="5355" width="17.28515625" style="1" customWidth="1"/>
    <col min="5356" max="5356" width="12.7109375" style="1" customWidth="1"/>
    <col min="5357" max="5357" width="0" style="1" hidden="1" customWidth="1"/>
    <col min="5358" max="5358" width="5.28515625" style="1" customWidth="1"/>
    <col min="5359" max="5359" width="0" style="1" hidden="1" customWidth="1"/>
    <col min="5360" max="5360" width="17" style="1" customWidth="1"/>
    <col min="5361" max="5361" width="6.28515625" style="1" customWidth="1"/>
    <col min="5362" max="5362" width="0" style="1" hidden="1" customWidth="1"/>
    <col min="5363" max="5363" width="14.28515625" style="1" customWidth="1"/>
    <col min="5364" max="5364" width="7.5703125" style="1" customWidth="1"/>
    <col min="5365" max="5365" width="0" style="1" hidden="1" customWidth="1"/>
    <col min="5366" max="5367" width="14.28515625" style="1" customWidth="1"/>
    <col min="5368" max="5368" width="20.85546875" style="1" customWidth="1"/>
    <col min="5369" max="5369" width="14.42578125" style="1" customWidth="1"/>
    <col min="5370" max="5370" width="15" style="1" customWidth="1"/>
    <col min="5371" max="5371" width="2.7109375" style="1" customWidth="1"/>
    <col min="5372" max="5372" width="11.7109375" style="1" customWidth="1"/>
    <col min="5373" max="5373" width="11.5703125" style="1" customWidth="1"/>
    <col min="5374" max="5374" width="2.28515625" style="1" customWidth="1"/>
    <col min="5375" max="5375" width="41" style="1" customWidth="1"/>
    <col min="5376" max="5376" width="14.28515625" style="1" customWidth="1"/>
    <col min="5377" max="5378" width="11.5703125" style="1" customWidth="1"/>
    <col min="5379" max="5379" width="21.85546875" style="1" customWidth="1"/>
    <col min="5380" max="5571" width="11.42578125" style="1"/>
    <col min="5572" max="5572" width="21.85546875" style="1" customWidth="1"/>
    <col min="5573" max="5573" width="13.85546875" style="1" customWidth="1"/>
    <col min="5574" max="5574" width="38.7109375" style="1" customWidth="1"/>
    <col min="5575" max="5575" width="3" style="1" bestFit="1" customWidth="1"/>
    <col min="5576" max="5576" width="32.28515625" style="1" customWidth="1"/>
    <col min="5577" max="5577" width="46.28515625" style="1" customWidth="1"/>
    <col min="5578" max="5578" width="19" style="1" customWidth="1"/>
    <col min="5579" max="5579" width="0" style="1" hidden="1" customWidth="1"/>
    <col min="5580" max="5580" width="17.7109375" style="1" customWidth="1"/>
    <col min="5581" max="5581" width="0" style="1" hidden="1" customWidth="1"/>
    <col min="5582" max="5582" width="22.28515625" style="1" customWidth="1"/>
    <col min="5583" max="5583" width="5.28515625" style="1" customWidth="1"/>
    <col min="5584" max="5584" width="36.28515625" style="1" customWidth="1"/>
    <col min="5585" max="5585" width="5.7109375" style="1" customWidth="1"/>
    <col min="5586" max="5586" width="0" style="1" hidden="1" customWidth="1"/>
    <col min="5587" max="5587" width="20.7109375" style="1" customWidth="1"/>
    <col min="5588" max="5588" width="4.85546875" style="1" customWidth="1"/>
    <col min="5589" max="5589" width="0" style="1" hidden="1" customWidth="1"/>
    <col min="5590" max="5590" width="24.7109375" style="1" customWidth="1"/>
    <col min="5591" max="5591" width="12.28515625" style="1" customWidth="1"/>
    <col min="5592" max="5592" width="0" style="1" hidden="1" customWidth="1"/>
    <col min="5593" max="5593" width="3.42578125" style="1" customWidth="1"/>
    <col min="5594" max="5594" width="0" style="1" hidden="1" customWidth="1"/>
    <col min="5595" max="5595" width="17.7109375" style="1" customWidth="1"/>
    <col min="5596" max="5596" width="3.42578125" style="1" customWidth="1"/>
    <col min="5597" max="5597" width="0" style="1" hidden="1" customWidth="1"/>
    <col min="5598" max="5598" width="23.7109375" style="1" customWidth="1"/>
    <col min="5599" max="5599" width="10" style="1" customWidth="1"/>
    <col min="5600" max="5600" width="0" style="1" hidden="1" customWidth="1"/>
    <col min="5601" max="5602" width="14.7109375" style="1" customWidth="1"/>
    <col min="5603" max="5603" width="12.85546875" style="1" customWidth="1"/>
    <col min="5604" max="5604" width="3.28515625" style="1" customWidth="1"/>
    <col min="5605" max="5605" width="30.28515625" style="1" customWidth="1"/>
    <col min="5606" max="5606" width="5" style="1" customWidth="1"/>
    <col min="5607" max="5607" width="0" style="1" hidden="1" customWidth="1"/>
    <col min="5608" max="5608" width="14.28515625" style="1" customWidth="1"/>
    <col min="5609" max="5609" width="5.7109375" style="1" customWidth="1"/>
    <col min="5610" max="5610" width="0" style="1" hidden="1" customWidth="1"/>
    <col min="5611" max="5611" width="17.28515625" style="1" customWidth="1"/>
    <col min="5612" max="5612" width="12.7109375" style="1" customWidth="1"/>
    <col min="5613" max="5613" width="0" style="1" hidden="1" customWidth="1"/>
    <col min="5614" max="5614" width="5.28515625" style="1" customWidth="1"/>
    <col min="5615" max="5615" width="0" style="1" hidden="1" customWidth="1"/>
    <col min="5616" max="5616" width="17" style="1" customWidth="1"/>
    <col min="5617" max="5617" width="6.28515625" style="1" customWidth="1"/>
    <col min="5618" max="5618" width="0" style="1" hidden="1" customWidth="1"/>
    <col min="5619" max="5619" width="14.28515625" style="1" customWidth="1"/>
    <col min="5620" max="5620" width="7.5703125" style="1" customWidth="1"/>
    <col min="5621" max="5621" width="0" style="1" hidden="1" customWidth="1"/>
    <col min="5622" max="5623" width="14.28515625" style="1" customWidth="1"/>
    <col min="5624" max="5624" width="20.85546875" style="1" customWidth="1"/>
    <col min="5625" max="5625" width="14.42578125" style="1" customWidth="1"/>
    <col min="5626" max="5626" width="15" style="1" customWidth="1"/>
    <col min="5627" max="5627" width="2.7109375" style="1" customWidth="1"/>
    <col min="5628" max="5628" width="11.7109375" style="1" customWidth="1"/>
    <col min="5629" max="5629" width="11.5703125" style="1" customWidth="1"/>
    <col min="5630" max="5630" width="2.28515625" style="1" customWidth="1"/>
    <col min="5631" max="5631" width="41" style="1" customWidth="1"/>
    <col min="5632" max="5632" width="14.28515625" style="1" customWidth="1"/>
    <col min="5633" max="5634" width="11.5703125" style="1" customWidth="1"/>
    <col min="5635" max="5635" width="21.85546875" style="1" customWidth="1"/>
    <col min="5636" max="5827" width="11.42578125" style="1"/>
    <col min="5828" max="5828" width="21.85546875" style="1" customWidth="1"/>
    <col min="5829" max="5829" width="13.85546875" style="1" customWidth="1"/>
    <col min="5830" max="5830" width="38.7109375" style="1" customWidth="1"/>
    <col min="5831" max="5831" width="3" style="1" bestFit="1" customWidth="1"/>
    <col min="5832" max="5832" width="32.28515625" style="1" customWidth="1"/>
    <col min="5833" max="5833" width="46.28515625" style="1" customWidth="1"/>
    <col min="5834" max="5834" width="19" style="1" customWidth="1"/>
    <col min="5835" max="5835" width="0" style="1" hidden="1" customWidth="1"/>
    <col min="5836" max="5836" width="17.7109375" style="1" customWidth="1"/>
    <col min="5837" max="5837" width="0" style="1" hidden="1" customWidth="1"/>
    <col min="5838" max="5838" width="22.28515625" style="1" customWidth="1"/>
    <col min="5839" max="5839" width="5.28515625" style="1" customWidth="1"/>
    <col min="5840" max="5840" width="36.28515625" style="1" customWidth="1"/>
    <col min="5841" max="5841" width="5.7109375" style="1" customWidth="1"/>
    <col min="5842" max="5842" width="0" style="1" hidden="1" customWidth="1"/>
    <col min="5843" max="5843" width="20.7109375" style="1" customWidth="1"/>
    <col min="5844" max="5844" width="4.85546875" style="1" customWidth="1"/>
    <col min="5845" max="5845" width="0" style="1" hidden="1" customWidth="1"/>
    <col min="5846" max="5846" width="24.7109375" style="1" customWidth="1"/>
    <col min="5847" max="5847" width="12.28515625" style="1" customWidth="1"/>
    <col min="5848" max="5848" width="0" style="1" hidden="1" customWidth="1"/>
    <col min="5849" max="5849" width="3.42578125" style="1" customWidth="1"/>
    <col min="5850" max="5850" width="0" style="1" hidden="1" customWidth="1"/>
    <col min="5851" max="5851" width="17.7109375" style="1" customWidth="1"/>
    <col min="5852" max="5852" width="3.42578125" style="1" customWidth="1"/>
    <col min="5853" max="5853" width="0" style="1" hidden="1" customWidth="1"/>
    <col min="5854" max="5854" width="23.7109375" style="1" customWidth="1"/>
    <col min="5855" max="5855" width="10" style="1" customWidth="1"/>
    <col min="5856" max="5856" width="0" style="1" hidden="1" customWidth="1"/>
    <col min="5857" max="5858" width="14.7109375" style="1" customWidth="1"/>
    <col min="5859" max="5859" width="12.85546875" style="1" customWidth="1"/>
    <col min="5860" max="5860" width="3.28515625" style="1" customWidth="1"/>
    <col min="5861" max="5861" width="30.28515625" style="1" customWidth="1"/>
    <col min="5862" max="5862" width="5" style="1" customWidth="1"/>
    <col min="5863" max="5863" width="0" style="1" hidden="1" customWidth="1"/>
    <col min="5864" max="5864" width="14.28515625" style="1" customWidth="1"/>
    <col min="5865" max="5865" width="5.7109375" style="1" customWidth="1"/>
    <col min="5866" max="5866" width="0" style="1" hidden="1" customWidth="1"/>
    <col min="5867" max="5867" width="17.28515625" style="1" customWidth="1"/>
    <col min="5868" max="5868" width="12.7109375" style="1" customWidth="1"/>
    <col min="5869" max="5869" width="0" style="1" hidden="1" customWidth="1"/>
    <col min="5870" max="5870" width="5.28515625" style="1" customWidth="1"/>
    <col min="5871" max="5871" width="0" style="1" hidden="1" customWidth="1"/>
    <col min="5872" max="5872" width="17" style="1" customWidth="1"/>
    <col min="5873" max="5873" width="6.28515625" style="1" customWidth="1"/>
    <col min="5874" max="5874" width="0" style="1" hidden="1" customWidth="1"/>
    <col min="5875" max="5875" width="14.28515625" style="1" customWidth="1"/>
    <col min="5876" max="5876" width="7.5703125" style="1" customWidth="1"/>
    <col min="5877" max="5877" width="0" style="1" hidden="1" customWidth="1"/>
    <col min="5878" max="5879" width="14.28515625" style="1" customWidth="1"/>
    <col min="5880" max="5880" width="20.85546875" style="1" customWidth="1"/>
    <col min="5881" max="5881" width="14.42578125" style="1" customWidth="1"/>
    <col min="5882" max="5882" width="15" style="1" customWidth="1"/>
    <col min="5883" max="5883" width="2.7109375" style="1" customWidth="1"/>
    <col min="5884" max="5884" width="11.7109375" style="1" customWidth="1"/>
    <col min="5885" max="5885" width="11.5703125" style="1" customWidth="1"/>
    <col min="5886" max="5886" width="2.28515625" style="1" customWidth="1"/>
    <col min="5887" max="5887" width="41" style="1" customWidth="1"/>
    <col min="5888" max="5888" width="14.28515625" style="1" customWidth="1"/>
    <col min="5889" max="5890" width="11.5703125" style="1" customWidth="1"/>
    <col min="5891" max="5891" width="21.85546875" style="1" customWidth="1"/>
    <col min="5892" max="6083" width="11.42578125" style="1"/>
    <col min="6084" max="6084" width="21.85546875" style="1" customWidth="1"/>
    <col min="6085" max="6085" width="13.85546875" style="1" customWidth="1"/>
    <col min="6086" max="6086" width="38.7109375" style="1" customWidth="1"/>
    <col min="6087" max="6087" width="3" style="1" bestFit="1" customWidth="1"/>
    <col min="6088" max="6088" width="32.28515625" style="1" customWidth="1"/>
    <col min="6089" max="6089" width="46.28515625" style="1" customWidth="1"/>
    <col min="6090" max="6090" width="19" style="1" customWidth="1"/>
    <col min="6091" max="6091" width="0" style="1" hidden="1" customWidth="1"/>
    <col min="6092" max="6092" width="17.7109375" style="1" customWidth="1"/>
    <col min="6093" max="6093" width="0" style="1" hidden="1" customWidth="1"/>
    <col min="6094" max="6094" width="22.28515625" style="1" customWidth="1"/>
    <col min="6095" max="6095" width="5.28515625" style="1" customWidth="1"/>
    <col min="6096" max="6096" width="36.28515625" style="1" customWidth="1"/>
    <col min="6097" max="6097" width="5.7109375" style="1" customWidth="1"/>
    <col min="6098" max="6098" width="0" style="1" hidden="1" customWidth="1"/>
    <col min="6099" max="6099" width="20.7109375" style="1" customWidth="1"/>
    <col min="6100" max="6100" width="4.85546875" style="1" customWidth="1"/>
    <col min="6101" max="6101" width="0" style="1" hidden="1" customWidth="1"/>
    <col min="6102" max="6102" width="24.7109375" style="1" customWidth="1"/>
    <col min="6103" max="6103" width="12.28515625" style="1" customWidth="1"/>
    <col min="6104" max="6104" width="0" style="1" hidden="1" customWidth="1"/>
    <col min="6105" max="6105" width="3.42578125" style="1" customWidth="1"/>
    <col min="6106" max="6106" width="0" style="1" hidden="1" customWidth="1"/>
    <col min="6107" max="6107" width="17.7109375" style="1" customWidth="1"/>
    <col min="6108" max="6108" width="3.42578125" style="1" customWidth="1"/>
    <col min="6109" max="6109" width="0" style="1" hidden="1" customWidth="1"/>
    <col min="6110" max="6110" width="23.7109375" style="1" customWidth="1"/>
    <col min="6111" max="6111" width="10" style="1" customWidth="1"/>
    <col min="6112" max="6112" width="0" style="1" hidden="1" customWidth="1"/>
    <col min="6113" max="6114" width="14.7109375" style="1" customWidth="1"/>
    <col min="6115" max="6115" width="12.85546875" style="1" customWidth="1"/>
    <col min="6116" max="6116" width="3.28515625" style="1" customWidth="1"/>
    <col min="6117" max="6117" width="30.28515625" style="1" customWidth="1"/>
    <col min="6118" max="6118" width="5" style="1" customWidth="1"/>
    <col min="6119" max="6119" width="0" style="1" hidden="1" customWidth="1"/>
    <col min="6120" max="6120" width="14.28515625" style="1" customWidth="1"/>
    <col min="6121" max="6121" width="5.7109375" style="1" customWidth="1"/>
    <col min="6122" max="6122" width="0" style="1" hidden="1" customWidth="1"/>
    <col min="6123" max="6123" width="17.28515625" style="1" customWidth="1"/>
    <col min="6124" max="6124" width="12.7109375" style="1" customWidth="1"/>
    <col min="6125" max="6125" width="0" style="1" hidden="1" customWidth="1"/>
    <col min="6126" max="6126" width="5.28515625" style="1" customWidth="1"/>
    <col min="6127" max="6127" width="0" style="1" hidden="1" customWidth="1"/>
    <col min="6128" max="6128" width="17" style="1" customWidth="1"/>
    <col min="6129" max="6129" width="6.28515625" style="1" customWidth="1"/>
    <col min="6130" max="6130" width="0" style="1" hidden="1" customWidth="1"/>
    <col min="6131" max="6131" width="14.28515625" style="1" customWidth="1"/>
    <col min="6132" max="6132" width="7.5703125" style="1" customWidth="1"/>
    <col min="6133" max="6133" width="0" style="1" hidden="1" customWidth="1"/>
    <col min="6134" max="6135" width="14.28515625" style="1" customWidth="1"/>
    <col min="6136" max="6136" width="20.85546875" style="1" customWidth="1"/>
    <col min="6137" max="6137" width="14.42578125" style="1" customWidth="1"/>
    <col min="6138" max="6138" width="15" style="1" customWidth="1"/>
    <col min="6139" max="6139" width="2.7109375" style="1" customWidth="1"/>
    <col min="6140" max="6140" width="11.7109375" style="1" customWidth="1"/>
    <col min="6141" max="6141" width="11.5703125" style="1" customWidth="1"/>
    <col min="6142" max="6142" width="2.28515625" style="1" customWidth="1"/>
    <col min="6143" max="6143" width="41" style="1" customWidth="1"/>
    <col min="6144" max="6144" width="14.28515625" style="1" customWidth="1"/>
    <col min="6145" max="6146" width="11.5703125" style="1" customWidth="1"/>
    <col min="6147" max="6147" width="21.85546875" style="1" customWidth="1"/>
    <col min="6148" max="6339" width="11.42578125" style="1"/>
    <col min="6340" max="6340" width="21.85546875" style="1" customWidth="1"/>
    <col min="6341" max="6341" width="13.85546875" style="1" customWidth="1"/>
    <col min="6342" max="6342" width="38.7109375" style="1" customWidth="1"/>
    <col min="6343" max="6343" width="3" style="1" bestFit="1" customWidth="1"/>
    <col min="6344" max="6344" width="32.28515625" style="1" customWidth="1"/>
    <col min="6345" max="6345" width="46.28515625" style="1" customWidth="1"/>
    <col min="6346" max="6346" width="19" style="1" customWidth="1"/>
    <col min="6347" max="6347" width="0" style="1" hidden="1" customWidth="1"/>
    <col min="6348" max="6348" width="17.7109375" style="1" customWidth="1"/>
    <col min="6349" max="6349" width="0" style="1" hidden="1" customWidth="1"/>
    <col min="6350" max="6350" width="22.28515625" style="1" customWidth="1"/>
    <col min="6351" max="6351" width="5.28515625" style="1" customWidth="1"/>
    <col min="6352" max="6352" width="36.28515625" style="1" customWidth="1"/>
    <col min="6353" max="6353" width="5.7109375" style="1" customWidth="1"/>
    <col min="6354" max="6354" width="0" style="1" hidden="1" customWidth="1"/>
    <col min="6355" max="6355" width="20.7109375" style="1" customWidth="1"/>
    <col min="6356" max="6356" width="4.85546875" style="1" customWidth="1"/>
    <col min="6357" max="6357" width="0" style="1" hidden="1" customWidth="1"/>
    <col min="6358" max="6358" width="24.7109375" style="1" customWidth="1"/>
    <col min="6359" max="6359" width="12.28515625" style="1" customWidth="1"/>
    <col min="6360" max="6360" width="0" style="1" hidden="1" customWidth="1"/>
    <col min="6361" max="6361" width="3.42578125" style="1" customWidth="1"/>
    <col min="6362" max="6362" width="0" style="1" hidden="1" customWidth="1"/>
    <col min="6363" max="6363" width="17.7109375" style="1" customWidth="1"/>
    <col min="6364" max="6364" width="3.42578125" style="1" customWidth="1"/>
    <col min="6365" max="6365" width="0" style="1" hidden="1" customWidth="1"/>
    <col min="6366" max="6366" width="23.7109375" style="1" customWidth="1"/>
    <col min="6367" max="6367" width="10" style="1" customWidth="1"/>
    <col min="6368" max="6368" width="0" style="1" hidden="1" customWidth="1"/>
    <col min="6369" max="6370" width="14.7109375" style="1" customWidth="1"/>
    <col min="6371" max="6371" width="12.85546875" style="1" customWidth="1"/>
    <col min="6372" max="6372" width="3.28515625" style="1" customWidth="1"/>
    <col min="6373" max="6373" width="30.28515625" style="1" customWidth="1"/>
    <col min="6374" max="6374" width="5" style="1" customWidth="1"/>
    <col min="6375" max="6375" width="0" style="1" hidden="1" customWidth="1"/>
    <col min="6376" max="6376" width="14.28515625" style="1" customWidth="1"/>
    <col min="6377" max="6377" width="5.7109375" style="1" customWidth="1"/>
    <col min="6378" max="6378" width="0" style="1" hidden="1" customWidth="1"/>
    <col min="6379" max="6379" width="17.28515625" style="1" customWidth="1"/>
    <col min="6380" max="6380" width="12.7109375" style="1" customWidth="1"/>
    <col min="6381" max="6381" width="0" style="1" hidden="1" customWidth="1"/>
    <col min="6382" max="6382" width="5.28515625" style="1" customWidth="1"/>
    <col min="6383" max="6383" width="0" style="1" hidden="1" customWidth="1"/>
    <col min="6384" max="6384" width="17" style="1" customWidth="1"/>
    <col min="6385" max="6385" width="6.28515625" style="1" customWidth="1"/>
    <col min="6386" max="6386" width="0" style="1" hidden="1" customWidth="1"/>
    <col min="6387" max="6387" width="14.28515625" style="1" customWidth="1"/>
    <col min="6388" max="6388" width="7.5703125" style="1" customWidth="1"/>
    <col min="6389" max="6389" width="0" style="1" hidden="1" customWidth="1"/>
    <col min="6390" max="6391" width="14.28515625" style="1" customWidth="1"/>
    <col min="6392" max="6392" width="20.85546875" style="1" customWidth="1"/>
    <col min="6393" max="6393" width="14.42578125" style="1" customWidth="1"/>
    <col min="6394" max="6394" width="15" style="1" customWidth="1"/>
    <col min="6395" max="6395" width="2.7109375" style="1" customWidth="1"/>
    <col min="6396" max="6396" width="11.7109375" style="1" customWidth="1"/>
    <col min="6397" max="6397" width="11.5703125" style="1" customWidth="1"/>
    <col min="6398" max="6398" width="2.28515625" style="1" customWidth="1"/>
    <col min="6399" max="6399" width="41" style="1" customWidth="1"/>
    <col min="6400" max="6400" width="14.28515625" style="1" customWidth="1"/>
    <col min="6401" max="6402" width="11.5703125" style="1" customWidth="1"/>
    <col min="6403" max="6403" width="21.85546875" style="1" customWidth="1"/>
    <col min="6404" max="6595" width="11.42578125" style="1"/>
    <col min="6596" max="6596" width="21.85546875" style="1" customWidth="1"/>
    <col min="6597" max="6597" width="13.85546875" style="1" customWidth="1"/>
    <col min="6598" max="6598" width="38.7109375" style="1" customWidth="1"/>
    <col min="6599" max="6599" width="3" style="1" bestFit="1" customWidth="1"/>
    <col min="6600" max="6600" width="32.28515625" style="1" customWidth="1"/>
    <col min="6601" max="6601" width="46.28515625" style="1" customWidth="1"/>
    <col min="6602" max="6602" width="19" style="1" customWidth="1"/>
    <col min="6603" max="6603" width="0" style="1" hidden="1" customWidth="1"/>
    <col min="6604" max="6604" width="17.7109375" style="1" customWidth="1"/>
    <col min="6605" max="6605" width="0" style="1" hidden="1" customWidth="1"/>
    <col min="6606" max="6606" width="22.28515625" style="1" customWidth="1"/>
    <col min="6607" max="6607" width="5.28515625" style="1" customWidth="1"/>
    <col min="6608" max="6608" width="36.28515625" style="1" customWidth="1"/>
    <col min="6609" max="6609" width="5.7109375" style="1" customWidth="1"/>
    <col min="6610" max="6610" width="0" style="1" hidden="1" customWidth="1"/>
    <col min="6611" max="6611" width="20.7109375" style="1" customWidth="1"/>
    <col min="6612" max="6612" width="4.85546875" style="1" customWidth="1"/>
    <col min="6613" max="6613" width="0" style="1" hidden="1" customWidth="1"/>
    <col min="6614" max="6614" width="24.7109375" style="1" customWidth="1"/>
    <col min="6615" max="6615" width="12.28515625" style="1" customWidth="1"/>
    <col min="6616" max="6616" width="0" style="1" hidden="1" customWidth="1"/>
    <col min="6617" max="6617" width="3.42578125" style="1" customWidth="1"/>
    <col min="6618" max="6618" width="0" style="1" hidden="1" customWidth="1"/>
    <col min="6619" max="6619" width="17.7109375" style="1" customWidth="1"/>
    <col min="6620" max="6620" width="3.42578125" style="1" customWidth="1"/>
    <col min="6621" max="6621" width="0" style="1" hidden="1" customWidth="1"/>
    <col min="6622" max="6622" width="23.7109375" style="1" customWidth="1"/>
    <col min="6623" max="6623" width="10" style="1" customWidth="1"/>
    <col min="6624" max="6624" width="0" style="1" hidden="1" customWidth="1"/>
    <col min="6625" max="6626" width="14.7109375" style="1" customWidth="1"/>
    <col min="6627" max="6627" width="12.85546875" style="1" customWidth="1"/>
    <col min="6628" max="6628" width="3.28515625" style="1" customWidth="1"/>
    <col min="6629" max="6629" width="30.28515625" style="1" customWidth="1"/>
    <col min="6630" max="6630" width="5" style="1" customWidth="1"/>
    <col min="6631" max="6631" width="0" style="1" hidden="1" customWidth="1"/>
    <col min="6632" max="6632" width="14.28515625" style="1" customWidth="1"/>
    <col min="6633" max="6633" width="5.7109375" style="1" customWidth="1"/>
    <col min="6634" max="6634" width="0" style="1" hidden="1" customWidth="1"/>
    <col min="6635" max="6635" width="17.28515625" style="1" customWidth="1"/>
    <col min="6636" max="6636" width="12.7109375" style="1" customWidth="1"/>
    <col min="6637" max="6637" width="0" style="1" hidden="1" customWidth="1"/>
    <col min="6638" max="6638" width="5.28515625" style="1" customWidth="1"/>
    <col min="6639" max="6639" width="0" style="1" hidden="1" customWidth="1"/>
    <col min="6640" max="6640" width="17" style="1" customWidth="1"/>
    <col min="6641" max="6641" width="6.28515625" style="1" customWidth="1"/>
    <col min="6642" max="6642" width="0" style="1" hidden="1" customWidth="1"/>
    <col min="6643" max="6643" width="14.28515625" style="1" customWidth="1"/>
    <col min="6644" max="6644" width="7.5703125" style="1" customWidth="1"/>
    <col min="6645" max="6645" width="0" style="1" hidden="1" customWidth="1"/>
    <col min="6646" max="6647" width="14.28515625" style="1" customWidth="1"/>
    <col min="6648" max="6648" width="20.85546875" style="1" customWidth="1"/>
    <col min="6649" max="6649" width="14.42578125" style="1" customWidth="1"/>
    <col min="6650" max="6650" width="15" style="1" customWidth="1"/>
    <col min="6651" max="6651" width="2.7109375" style="1" customWidth="1"/>
    <col min="6652" max="6652" width="11.7109375" style="1" customWidth="1"/>
    <col min="6653" max="6653" width="11.5703125" style="1" customWidth="1"/>
    <col min="6654" max="6654" width="2.28515625" style="1" customWidth="1"/>
    <col min="6655" max="6655" width="41" style="1" customWidth="1"/>
    <col min="6656" max="6656" width="14.28515625" style="1" customWidth="1"/>
    <col min="6657" max="6658" width="11.5703125" style="1" customWidth="1"/>
    <col min="6659" max="6659" width="21.85546875" style="1" customWidth="1"/>
    <col min="6660" max="6851" width="11.42578125" style="1"/>
    <col min="6852" max="6852" width="21.85546875" style="1" customWidth="1"/>
    <col min="6853" max="6853" width="13.85546875" style="1" customWidth="1"/>
    <col min="6854" max="6854" width="38.7109375" style="1" customWidth="1"/>
    <col min="6855" max="6855" width="3" style="1" bestFit="1" customWidth="1"/>
    <col min="6856" max="6856" width="32.28515625" style="1" customWidth="1"/>
    <col min="6857" max="6857" width="46.28515625" style="1" customWidth="1"/>
    <col min="6858" max="6858" width="19" style="1" customWidth="1"/>
    <col min="6859" max="6859" width="0" style="1" hidden="1" customWidth="1"/>
    <col min="6860" max="6860" width="17.7109375" style="1" customWidth="1"/>
    <col min="6861" max="6861" width="0" style="1" hidden="1" customWidth="1"/>
    <col min="6862" max="6862" width="22.28515625" style="1" customWidth="1"/>
    <col min="6863" max="6863" width="5.28515625" style="1" customWidth="1"/>
    <col min="6864" max="6864" width="36.28515625" style="1" customWidth="1"/>
    <col min="6865" max="6865" width="5.7109375" style="1" customWidth="1"/>
    <col min="6866" max="6866" width="0" style="1" hidden="1" customWidth="1"/>
    <col min="6867" max="6867" width="20.7109375" style="1" customWidth="1"/>
    <col min="6868" max="6868" width="4.85546875" style="1" customWidth="1"/>
    <col min="6869" max="6869" width="0" style="1" hidden="1" customWidth="1"/>
    <col min="6870" max="6870" width="24.7109375" style="1" customWidth="1"/>
    <col min="6871" max="6871" width="12.28515625" style="1" customWidth="1"/>
    <col min="6872" max="6872" width="0" style="1" hidden="1" customWidth="1"/>
    <col min="6873" max="6873" width="3.42578125" style="1" customWidth="1"/>
    <col min="6874" max="6874" width="0" style="1" hidden="1" customWidth="1"/>
    <col min="6875" max="6875" width="17.7109375" style="1" customWidth="1"/>
    <col min="6876" max="6876" width="3.42578125" style="1" customWidth="1"/>
    <col min="6877" max="6877" width="0" style="1" hidden="1" customWidth="1"/>
    <col min="6878" max="6878" width="23.7109375" style="1" customWidth="1"/>
    <col min="6879" max="6879" width="10" style="1" customWidth="1"/>
    <col min="6880" max="6880" width="0" style="1" hidden="1" customWidth="1"/>
    <col min="6881" max="6882" width="14.7109375" style="1" customWidth="1"/>
    <col min="6883" max="6883" width="12.85546875" style="1" customWidth="1"/>
    <col min="6884" max="6884" width="3.28515625" style="1" customWidth="1"/>
    <col min="6885" max="6885" width="30.28515625" style="1" customWidth="1"/>
    <col min="6886" max="6886" width="5" style="1" customWidth="1"/>
    <col min="6887" max="6887" width="0" style="1" hidden="1" customWidth="1"/>
    <col min="6888" max="6888" width="14.28515625" style="1" customWidth="1"/>
    <col min="6889" max="6889" width="5.7109375" style="1" customWidth="1"/>
    <col min="6890" max="6890" width="0" style="1" hidden="1" customWidth="1"/>
    <col min="6891" max="6891" width="17.28515625" style="1" customWidth="1"/>
    <col min="6892" max="6892" width="12.7109375" style="1" customWidth="1"/>
    <col min="6893" max="6893" width="0" style="1" hidden="1" customWidth="1"/>
    <col min="6894" max="6894" width="5.28515625" style="1" customWidth="1"/>
    <col min="6895" max="6895" width="0" style="1" hidden="1" customWidth="1"/>
    <col min="6896" max="6896" width="17" style="1" customWidth="1"/>
    <col min="6897" max="6897" width="6.28515625" style="1" customWidth="1"/>
    <col min="6898" max="6898" width="0" style="1" hidden="1" customWidth="1"/>
    <col min="6899" max="6899" width="14.28515625" style="1" customWidth="1"/>
    <col min="6900" max="6900" width="7.5703125" style="1" customWidth="1"/>
    <col min="6901" max="6901" width="0" style="1" hidden="1" customWidth="1"/>
    <col min="6902" max="6903" width="14.28515625" style="1" customWidth="1"/>
    <col min="6904" max="6904" width="20.85546875" style="1" customWidth="1"/>
    <col min="6905" max="6905" width="14.42578125" style="1" customWidth="1"/>
    <col min="6906" max="6906" width="15" style="1" customWidth="1"/>
    <col min="6907" max="6907" width="2.7109375" style="1" customWidth="1"/>
    <col min="6908" max="6908" width="11.7109375" style="1" customWidth="1"/>
    <col min="6909" max="6909" width="11.5703125" style="1" customWidth="1"/>
    <col min="6910" max="6910" width="2.28515625" style="1" customWidth="1"/>
    <col min="6911" max="6911" width="41" style="1" customWidth="1"/>
    <col min="6912" max="6912" width="14.28515625" style="1" customWidth="1"/>
    <col min="6913" max="6914" width="11.5703125" style="1" customWidth="1"/>
    <col min="6915" max="6915" width="21.85546875" style="1" customWidth="1"/>
    <col min="6916" max="7107" width="11.42578125" style="1"/>
    <col min="7108" max="7108" width="21.85546875" style="1" customWidth="1"/>
    <col min="7109" max="7109" width="13.85546875" style="1" customWidth="1"/>
    <col min="7110" max="7110" width="38.7109375" style="1" customWidth="1"/>
    <col min="7111" max="7111" width="3" style="1" bestFit="1" customWidth="1"/>
    <col min="7112" max="7112" width="32.28515625" style="1" customWidth="1"/>
    <col min="7113" max="7113" width="46.28515625" style="1" customWidth="1"/>
    <col min="7114" max="7114" width="19" style="1" customWidth="1"/>
    <col min="7115" max="7115" width="0" style="1" hidden="1" customWidth="1"/>
    <col min="7116" max="7116" width="17.7109375" style="1" customWidth="1"/>
    <col min="7117" max="7117" width="0" style="1" hidden="1" customWidth="1"/>
    <col min="7118" max="7118" width="22.28515625" style="1" customWidth="1"/>
    <col min="7119" max="7119" width="5.28515625" style="1" customWidth="1"/>
    <col min="7120" max="7120" width="36.28515625" style="1" customWidth="1"/>
    <col min="7121" max="7121" width="5.7109375" style="1" customWidth="1"/>
    <col min="7122" max="7122" width="0" style="1" hidden="1" customWidth="1"/>
    <col min="7123" max="7123" width="20.7109375" style="1" customWidth="1"/>
    <col min="7124" max="7124" width="4.85546875" style="1" customWidth="1"/>
    <col min="7125" max="7125" width="0" style="1" hidden="1" customWidth="1"/>
    <col min="7126" max="7126" width="24.7109375" style="1" customWidth="1"/>
    <col min="7127" max="7127" width="12.28515625" style="1" customWidth="1"/>
    <col min="7128" max="7128" width="0" style="1" hidden="1" customWidth="1"/>
    <col min="7129" max="7129" width="3.42578125" style="1" customWidth="1"/>
    <col min="7130" max="7130" width="0" style="1" hidden="1" customWidth="1"/>
    <col min="7131" max="7131" width="17.7109375" style="1" customWidth="1"/>
    <col min="7132" max="7132" width="3.42578125" style="1" customWidth="1"/>
    <col min="7133" max="7133" width="0" style="1" hidden="1" customWidth="1"/>
    <col min="7134" max="7134" width="23.7109375" style="1" customWidth="1"/>
    <col min="7135" max="7135" width="10" style="1" customWidth="1"/>
    <col min="7136" max="7136" width="0" style="1" hidden="1" customWidth="1"/>
    <col min="7137" max="7138" width="14.7109375" style="1" customWidth="1"/>
    <col min="7139" max="7139" width="12.85546875" style="1" customWidth="1"/>
    <col min="7140" max="7140" width="3.28515625" style="1" customWidth="1"/>
    <col min="7141" max="7141" width="30.28515625" style="1" customWidth="1"/>
    <col min="7142" max="7142" width="5" style="1" customWidth="1"/>
    <col min="7143" max="7143" width="0" style="1" hidden="1" customWidth="1"/>
    <col min="7144" max="7144" width="14.28515625" style="1" customWidth="1"/>
    <col min="7145" max="7145" width="5.7109375" style="1" customWidth="1"/>
    <col min="7146" max="7146" width="0" style="1" hidden="1" customWidth="1"/>
    <col min="7147" max="7147" width="17.28515625" style="1" customWidth="1"/>
    <col min="7148" max="7148" width="12.7109375" style="1" customWidth="1"/>
    <col min="7149" max="7149" width="0" style="1" hidden="1" customWidth="1"/>
    <col min="7150" max="7150" width="5.28515625" style="1" customWidth="1"/>
    <col min="7151" max="7151" width="0" style="1" hidden="1" customWidth="1"/>
    <col min="7152" max="7152" width="17" style="1" customWidth="1"/>
    <col min="7153" max="7153" width="6.28515625" style="1" customWidth="1"/>
    <col min="7154" max="7154" width="0" style="1" hidden="1" customWidth="1"/>
    <col min="7155" max="7155" width="14.28515625" style="1" customWidth="1"/>
    <col min="7156" max="7156" width="7.5703125" style="1" customWidth="1"/>
    <col min="7157" max="7157" width="0" style="1" hidden="1" customWidth="1"/>
    <col min="7158" max="7159" width="14.28515625" style="1" customWidth="1"/>
    <col min="7160" max="7160" width="20.85546875" style="1" customWidth="1"/>
    <col min="7161" max="7161" width="14.42578125" style="1" customWidth="1"/>
    <col min="7162" max="7162" width="15" style="1" customWidth="1"/>
    <col min="7163" max="7163" width="2.7109375" style="1" customWidth="1"/>
    <col min="7164" max="7164" width="11.7109375" style="1" customWidth="1"/>
    <col min="7165" max="7165" width="11.5703125" style="1" customWidth="1"/>
    <col min="7166" max="7166" width="2.28515625" style="1" customWidth="1"/>
    <col min="7167" max="7167" width="41" style="1" customWidth="1"/>
    <col min="7168" max="7168" width="14.28515625" style="1" customWidth="1"/>
    <col min="7169" max="7170" width="11.5703125" style="1" customWidth="1"/>
    <col min="7171" max="7171" width="21.85546875" style="1" customWidth="1"/>
    <col min="7172" max="7363" width="11.42578125" style="1"/>
    <col min="7364" max="7364" width="21.85546875" style="1" customWidth="1"/>
    <col min="7365" max="7365" width="13.85546875" style="1" customWidth="1"/>
    <col min="7366" max="7366" width="38.7109375" style="1" customWidth="1"/>
    <col min="7367" max="7367" width="3" style="1" bestFit="1" customWidth="1"/>
    <col min="7368" max="7368" width="32.28515625" style="1" customWidth="1"/>
    <col min="7369" max="7369" width="46.28515625" style="1" customWidth="1"/>
    <col min="7370" max="7370" width="19" style="1" customWidth="1"/>
    <col min="7371" max="7371" width="0" style="1" hidden="1" customWidth="1"/>
    <col min="7372" max="7372" width="17.7109375" style="1" customWidth="1"/>
    <col min="7373" max="7373" width="0" style="1" hidden="1" customWidth="1"/>
    <col min="7374" max="7374" width="22.28515625" style="1" customWidth="1"/>
    <col min="7375" max="7375" width="5.28515625" style="1" customWidth="1"/>
    <col min="7376" max="7376" width="36.28515625" style="1" customWidth="1"/>
    <col min="7377" max="7377" width="5.7109375" style="1" customWidth="1"/>
    <col min="7378" max="7378" width="0" style="1" hidden="1" customWidth="1"/>
    <col min="7379" max="7379" width="20.7109375" style="1" customWidth="1"/>
    <col min="7380" max="7380" width="4.85546875" style="1" customWidth="1"/>
    <col min="7381" max="7381" width="0" style="1" hidden="1" customWidth="1"/>
    <col min="7382" max="7382" width="24.7109375" style="1" customWidth="1"/>
    <col min="7383" max="7383" width="12.28515625" style="1" customWidth="1"/>
    <col min="7384" max="7384" width="0" style="1" hidden="1" customWidth="1"/>
    <col min="7385" max="7385" width="3.42578125" style="1" customWidth="1"/>
    <col min="7386" max="7386" width="0" style="1" hidden="1" customWidth="1"/>
    <col min="7387" max="7387" width="17.7109375" style="1" customWidth="1"/>
    <col min="7388" max="7388" width="3.42578125" style="1" customWidth="1"/>
    <col min="7389" max="7389" width="0" style="1" hidden="1" customWidth="1"/>
    <col min="7390" max="7390" width="23.7109375" style="1" customWidth="1"/>
    <col min="7391" max="7391" width="10" style="1" customWidth="1"/>
    <col min="7392" max="7392" width="0" style="1" hidden="1" customWidth="1"/>
    <col min="7393" max="7394" width="14.7109375" style="1" customWidth="1"/>
    <col min="7395" max="7395" width="12.85546875" style="1" customWidth="1"/>
    <col min="7396" max="7396" width="3.28515625" style="1" customWidth="1"/>
    <col min="7397" max="7397" width="30.28515625" style="1" customWidth="1"/>
    <col min="7398" max="7398" width="5" style="1" customWidth="1"/>
    <col min="7399" max="7399" width="0" style="1" hidden="1" customWidth="1"/>
    <col min="7400" max="7400" width="14.28515625" style="1" customWidth="1"/>
    <col min="7401" max="7401" width="5.7109375" style="1" customWidth="1"/>
    <col min="7402" max="7402" width="0" style="1" hidden="1" customWidth="1"/>
    <col min="7403" max="7403" width="17.28515625" style="1" customWidth="1"/>
    <col min="7404" max="7404" width="12.7109375" style="1" customWidth="1"/>
    <col min="7405" max="7405" width="0" style="1" hidden="1" customWidth="1"/>
    <col min="7406" max="7406" width="5.28515625" style="1" customWidth="1"/>
    <col min="7407" max="7407" width="0" style="1" hidden="1" customWidth="1"/>
    <col min="7408" max="7408" width="17" style="1" customWidth="1"/>
    <col min="7409" max="7409" width="6.28515625" style="1" customWidth="1"/>
    <col min="7410" max="7410" width="0" style="1" hidden="1" customWidth="1"/>
    <col min="7411" max="7411" width="14.28515625" style="1" customWidth="1"/>
    <col min="7412" max="7412" width="7.5703125" style="1" customWidth="1"/>
    <col min="7413" max="7413" width="0" style="1" hidden="1" customWidth="1"/>
    <col min="7414" max="7415" width="14.28515625" style="1" customWidth="1"/>
    <col min="7416" max="7416" width="20.85546875" style="1" customWidth="1"/>
    <col min="7417" max="7417" width="14.42578125" style="1" customWidth="1"/>
    <col min="7418" max="7418" width="15" style="1" customWidth="1"/>
    <col min="7419" max="7419" width="2.7109375" style="1" customWidth="1"/>
    <col min="7420" max="7420" width="11.7109375" style="1" customWidth="1"/>
    <col min="7421" max="7421" width="11.5703125" style="1" customWidth="1"/>
    <col min="7422" max="7422" width="2.28515625" style="1" customWidth="1"/>
    <col min="7423" max="7423" width="41" style="1" customWidth="1"/>
    <col min="7424" max="7424" width="14.28515625" style="1" customWidth="1"/>
    <col min="7425" max="7426" width="11.5703125" style="1" customWidth="1"/>
    <col min="7427" max="7427" width="21.85546875" style="1" customWidth="1"/>
    <col min="7428" max="7619" width="11.42578125" style="1"/>
    <col min="7620" max="7620" width="21.85546875" style="1" customWidth="1"/>
    <col min="7621" max="7621" width="13.85546875" style="1" customWidth="1"/>
    <col min="7622" max="7622" width="38.7109375" style="1" customWidth="1"/>
    <col min="7623" max="7623" width="3" style="1" bestFit="1" customWidth="1"/>
    <col min="7624" max="7624" width="32.28515625" style="1" customWidth="1"/>
    <col min="7625" max="7625" width="46.28515625" style="1" customWidth="1"/>
    <col min="7626" max="7626" width="19" style="1" customWidth="1"/>
    <col min="7627" max="7627" width="0" style="1" hidden="1" customWidth="1"/>
    <col min="7628" max="7628" width="17.7109375" style="1" customWidth="1"/>
    <col min="7629" max="7629" width="0" style="1" hidden="1" customWidth="1"/>
    <col min="7630" max="7630" width="22.28515625" style="1" customWidth="1"/>
    <col min="7631" max="7631" width="5.28515625" style="1" customWidth="1"/>
    <col min="7632" max="7632" width="36.28515625" style="1" customWidth="1"/>
    <col min="7633" max="7633" width="5.7109375" style="1" customWidth="1"/>
    <col min="7634" max="7634" width="0" style="1" hidden="1" customWidth="1"/>
    <col min="7635" max="7635" width="20.7109375" style="1" customWidth="1"/>
    <col min="7636" max="7636" width="4.85546875" style="1" customWidth="1"/>
    <col min="7637" max="7637" width="0" style="1" hidden="1" customWidth="1"/>
    <col min="7638" max="7638" width="24.7109375" style="1" customWidth="1"/>
    <col min="7639" max="7639" width="12.28515625" style="1" customWidth="1"/>
    <col min="7640" max="7640" width="0" style="1" hidden="1" customWidth="1"/>
    <col min="7641" max="7641" width="3.42578125" style="1" customWidth="1"/>
    <col min="7642" max="7642" width="0" style="1" hidden="1" customWidth="1"/>
    <col min="7643" max="7643" width="17.7109375" style="1" customWidth="1"/>
    <col min="7644" max="7644" width="3.42578125" style="1" customWidth="1"/>
    <col min="7645" max="7645" width="0" style="1" hidden="1" customWidth="1"/>
    <col min="7646" max="7646" width="23.7109375" style="1" customWidth="1"/>
    <col min="7647" max="7647" width="10" style="1" customWidth="1"/>
    <col min="7648" max="7648" width="0" style="1" hidden="1" customWidth="1"/>
    <col min="7649" max="7650" width="14.7109375" style="1" customWidth="1"/>
    <col min="7651" max="7651" width="12.85546875" style="1" customWidth="1"/>
    <col min="7652" max="7652" width="3.28515625" style="1" customWidth="1"/>
    <col min="7653" max="7653" width="30.28515625" style="1" customWidth="1"/>
    <col min="7654" max="7654" width="5" style="1" customWidth="1"/>
    <col min="7655" max="7655" width="0" style="1" hidden="1" customWidth="1"/>
    <col min="7656" max="7656" width="14.28515625" style="1" customWidth="1"/>
    <col min="7657" max="7657" width="5.7109375" style="1" customWidth="1"/>
    <col min="7658" max="7658" width="0" style="1" hidden="1" customWidth="1"/>
    <col min="7659" max="7659" width="17.28515625" style="1" customWidth="1"/>
    <col min="7660" max="7660" width="12.7109375" style="1" customWidth="1"/>
    <col min="7661" max="7661" width="0" style="1" hidden="1" customWidth="1"/>
    <col min="7662" max="7662" width="5.28515625" style="1" customWidth="1"/>
    <col min="7663" max="7663" width="0" style="1" hidden="1" customWidth="1"/>
    <col min="7664" max="7664" width="17" style="1" customWidth="1"/>
    <col min="7665" max="7665" width="6.28515625" style="1" customWidth="1"/>
    <col min="7666" max="7666" width="0" style="1" hidden="1" customWidth="1"/>
    <col min="7667" max="7667" width="14.28515625" style="1" customWidth="1"/>
    <col min="7668" max="7668" width="7.5703125" style="1" customWidth="1"/>
    <col min="7669" max="7669" width="0" style="1" hidden="1" customWidth="1"/>
    <col min="7670" max="7671" width="14.28515625" style="1" customWidth="1"/>
    <col min="7672" max="7672" width="20.85546875" style="1" customWidth="1"/>
    <col min="7673" max="7673" width="14.42578125" style="1" customWidth="1"/>
    <col min="7674" max="7674" width="15" style="1" customWidth="1"/>
    <col min="7675" max="7675" width="2.7109375" style="1" customWidth="1"/>
    <col min="7676" max="7676" width="11.7109375" style="1" customWidth="1"/>
    <col min="7677" max="7677" width="11.5703125" style="1" customWidth="1"/>
    <col min="7678" max="7678" width="2.28515625" style="1" customWidth="1"/>
    <col min="7679" max="7679" width="41" style="1" customWidth="1"/>
    <col min="7680" max="7680" width="14.28515625" style="1" customWidth="1"/>
    <col min="7681" max="7682" width="11.5703125" style="1" customWidth="1"/>
    <col min="7683" max="7683" width="21.85546875" style="1" customWidth="1"/>
    <col min="7684" max="7875" width="11.42578125" style="1"/>
    <col min="7876" max="7876" width="21.85546875" style="1" customWidth="1"/>
    <col min="7877" max="7877" width="13.85546875" style="1" customWidth="1"/>
    <col min="7878" max="7878" width="38.7109375" style="1" customWidth="1"/>
    <col min="7879" max="7879" width="3" style="1" bestFit="1" customWidth="1"/>
    <col min="7880" max="7880" width="32.28515625" style="1" customWidth="1"/>
    <col min="7881" max="7881" width="46.28515625" style="1" customWidth="1"/>
    <col min="7882" max="7882" width="19" style="1" customWidth="1"/>
    <col min="7883" max="7883" width="0" style="1" hidden="1" customWidth="1"/>
    <col min="7884" max="7884" width="17.7109375" style="1" customWidth="1"/>
    <col min="7885" max="7885" width="0" style="1" hidden="1" customWidth="1"/>
    <col min="7886" max="7886" width="22.28515625" style="1" customWidth="1"/>
    <col min="7887" max="7887" width="5.28515625" style="1" customWidth="1"/>
    <col min="7888" max="7888" width="36.28515625" style="1" customWidth="1"/>
    <col min="7889" max="7889" width="5.7109375" style="1" customWidth="1"/>
    <col min="7890" max="7890" width="0" style="1" hidden="1" customWidth="1"/>
    <col min="7891" max="7891" width="20.7109375" style="1" customWidth="1"/>
    <col min="7892" max="7892" width="4.85546875" style="1" customWidth="1"/>
    <col min="7893" max="7893" width="0" style="1" hidden="1" customWidth="1"/>
    <col min="7894" max="7894" width="24.7109375" style="1" customWidth="1"/>
    <col min="7895" max="7895" width="12.28515625" style="1" customWidth="1"/>
    <col min="7896" max="7896" width="0" style="1" hidden="1" customWidth="1"/>
    <col min="7897" max="7897" width="3.42578125" style="1" customWidth="1"/>
    <col min="7898" max="7898" width="0" style="1" hidden="1" customWidth="1"/>
    <col min="7899" max="7899" width="17.7109375" style="1" customWidth="1"/>
    <col min="7900" max="7900" width="3.42578125" style="1" customWidth="1"/>
    <col min="7901" max="7901" width="0" style="1" hidden="1" customWidth="1"/>
    <col min="7902" max="7902" width="23.7109375" style="1" customWidth="1"/>
    <col min="7903" max="7903" width="10" style="1" customWidth="1"/>
    <col min="7904" max="7904" width="0" style="1" hidden="1" customWidth="1"/>
    <col min="7905" max="7906" width="14.7109375" style="1" customWidth="1"/>
    <col min="7907" max="7907" width="12.85546875" style="1" customWidth="1"/>
    <col min="7908" max="7908" width="3.28515625" style="1" customWidth="1"/>
    <col min="7909" max="7909" width="30.28515625" style="1" customWidth="1"/>
    <col min="7910" max="7910" width="5" style="1" customWidth="1"/>
    <col min="7911" max="7911" width="0" style="1" hidden="1" customWidth="1"/>
    <col min="7912" max="7912" width="14.28515625" style="1" customWidth="1"/>
    <col min="7913" max="7913" width="5.7109375" style="1" customWidth="1"/>
    <col min="7914" max="7914" width="0" style="1" hidden="1" customWidth="1"/>
    <col min="7915" max="7915" width="17.28515625" style="1" customWidth="1"/>
    <col min="7916" max="7916" width="12.7109375" style="1" customWidth="1"/>
    <col min="7917" max="7917" width="0" style="1" hidden="1" customWidth="1"/>
    <col min="7918" max="7918" width="5.28515625" style="1" customWidth="1"/>
    <col min="7919" max="7919" width="0" style="1" hidden="1" customWidth="1"/>
    <col min="7920" max="7920" width="17" style="1" customWidth="1"/>
    <col min="7921" max="7921" width="6.28515625" style="1" customWidth="1"/>
    <col min="7922" max="7922" width="0" style="1" hidden="1" customWidth="1"/>
    <col min="7923" max="7923" width="14.28515625" style="1" customWidth="1"/>
    <col min="7924" max="7924" width="7.5703125" style="1" customWidth="1"/>
    <col min="7925" max="7925" width="0" style="1" hidden="1" customWidth="1"/>
    <col min="7926" max="7927" width="14.28515625" style="1" customWidth="1"/>
    <col min="7928" max="7928" width="20.85546875" style="1" customWidth="1"/>
    <col min="7929" max="7929" width="14.42578125" style="1" customWidth="1"/>
    <col min="7930" max="7930" width="15" style="1" customWidth="1"/>
    <col min="7931" max="7931" width="2.7109375" style="1" customWidth="1"/>
    <col min="7932" max="7932" width="11.7109375" style="1" customWidth="1"/>
    <col min="7933" max="7933" width="11.5703125" style="1" customWidth="1"/>
    <col min="7934" max="7934" width="2.28515625" style="1" customWidth="1"/>
    <col min="7935" max="7935" width="41" style="1" customWidth="1"/>
    <col min="7936" max="7936" width="14.28515625" style="1" customWidth="1"/>
    <col min="7937" max="7938" width="11.5703125" style="1" customWidth="1"/>
    <col min="7939" max="7939" width="21.85546875" style="1" customWidth="1"/>
    <col min="7940" max="8131" width="11.42578125" style="1"/>
    <col min="8132" max="8132" width="21.85546875" style="1" customWidth="1"/>
    <col min="8133" max="8133" width="13.85546875" style="1" customWidth="1"/>
    <col min="8134" max="8134" width="38.7109375" style="1" customWidth="1"/>
    <col min="8135" max="8135" width="3" style="1" bestFit="1" customWidth="1"/>
    <col min="8136" max="8136" width="32.28515625" style="1" customWidth="1"/>
    <col min="8137" max="8137" width="46.28515625" style="1" customWidth="1"/>
    <col min="8138" max="8138" width="19" style="1" customWidth="1"/>
    <col min="8139" max="8139" width="0" style="1" hidden="1" customWidth="1"/>
    <col min="8140" max="8140" width="17.7109375" style="1" customWidth="1"/>
    <col min="8141" max="8141" width="0" style="1" hidden="1" customWidth="1"/>
    <col min="8142" max="8142" width="22.28515625" style="1" customWidth="1"/>
    <col min="8143" max="8143" width="5.28515625" style="1" customWidth="1"/>
    <col min="8144" max="8144" width="36.28515625" style="1" customWidth="1"/>
    <col min="8145" max="8145" width="5.7109375" style="1" customWidth="1"/>
    <col min="8146" max="8146" width="0" style="1" hidden="1" customWidth="1"/>
    <col min="8147" max="8147" width="20.7109375" style="1" customWidth="1"/>
    <col min="8148" max="8148" width="4.85546875" style="1" customWidth="1"/>
    <col min="8149" max="8149" width="0" style="1" hidden="1" customWidth="1"/>
    <col min="8150" max="8150" width="24.7109375" style="1" customWidth="1"/>
    <col min="8151" max="8151" width="12.28515625" style="1" customWidth="1"/>
    <col min="8152" max="8152" width="0" style="1" hidden="1" customWidth="1"/>
    <col min="8153" max="8153" width="3.42578125" style="1" customWidth="1"/>
    <col min="8154" max="8154" width="0" style="1" hidden="1" customWidth="1"/>
    <col min="8155" max="8155" width="17.7109375" style="1" customWidth="1"/>
    <col min="8156" max="8156" width="3.42578125" style="1" customWidth="1"/>
    <col min="8157" max="8157" width="0" style="1" hidden="1" customWidth="1"/>
    <col min="8158" max="8158" width="23.7109375" style="1" customWidth="1"/>
    <col min="8159" max="8159" width="10" style="1" customWidth="1"/>
    <col min="8160" max="8160" width="0" style="1" hidden="1" customWidth="1"/>
    <col min="8161" max="8162" width="14.7109375" style="1" customWidth="1"/>
    <col min="8163" max="8163" width="12.85546875" style="1" customWidth="1"/>
    <col min="8164" max="8164" width="3.28515625" style="1" customWidth="1"/>
    <col min="8165" max="8165" width="30.28515625" style="1" customWidth="1"/>
    <col min="8166" max="8166" width="5" style="1" customWidth="1"/>
    <col min="8167" max="8167" width="0" style="1" hidden="1" customWidth="1"/>
    <col min="8168" max="8168" width="14.28515625" style="1" customWidth="1"/>
    <col min="8169" max="8169" width="5.7109375" style="1" customWidth="1"/>
    <col min="8170" max="8170" width="0" style="1" hidden="1" customWidth="1"/>
    <col min="8171" max="8171" width="17.28515625" style="1" customWidth="1"/>
    <col min="8172" max="8172" width="12.7109375" style="1" customWidth="1"/>
    <col min="8173" max="8173" width="0" style="1" hidden="1" customWidth="1"/>
    <col min="8174" max="8174" width="5.28515625" style="1" customWidth="1"/>
    <col min="8175" max="8175" width="0" style="1" hidden="1" customWidth="1"/>
    <col min="8176" max="8176" width="17" style="1" customWidth="1"/>
    <col min="8177" max="8177" width="6.28515625" style="1" customWidth="1"/>
    <col min="8178" max="8178" width="0" style="1" hidden="1" customWidth="1"/>
    <col min="8179" max="8179" width="14.28515625" style="1" customWidth="1"/>
    <col min="8180" max="8180" width="7.5703125" style="1" customWidth="1"/>
    <col min="8181" max="8181" width="0" style="1" hidden="1" customWidth="1"/>
    <col min="8182" max="8183" width="14.28515625" style="1" customWidth="1"/>
    <col min="8184" max="8184" width="20.85546875" style="1" customWidth="1"/>
    <col min="8185" max="8185" width="14.42578125" style="1" customWidth="1"/>
    <col min="8186" max="8186" width="15" style="1" customWidth="1"/>
    <col min="8187" max="8187" width="2.7109375" style="1" customWidth="1"/>
    <col min="8188" max="8188" width="11.7109375" style="1" customWidth="1"/>
    <col min="8189" max="8189" width="11.5703125" style="1" customWidth="1"/>
    <col min="8190" max="8190" width="2.28515625" style="1" customWidth="1"/>
    <col min="8191" max="8191" width="41" style="1" customWidth="1"/>
    <col min="8192" max="8192" width="14.28515625" style="1" customWidth="1"/>
    <col min="8193" max="8194" width="11.5703125" style="1" customWidth="1"/>
    <col min="8195" max="8195" width="21.85546875" style="1" customWidth="1"/>
    <col min="8196" max="8387" width="11.42578125" style="1"/>
    <col min="8388" max="8388" width="21.85546875" style="1" customWidth="1"/>
    <col min="8389" max="8389" width="13.85546875" style="1" customWidth="1"/>
    <col min="8390" max="8390" width="38.7109375" style="1" customWidth="1"/>
    <col min="8391" max="8391" width="3" style="1" bestFit="1" customWidth="1"/>
    <col min="8392" max="8392" width="32.28515625" style="1" customWidth="1"/>
    <col min="8393" max="8393" width="46.28515625" style="1" customWidth="1"/>
    <col min="8394" max="8394" width="19" style="1" customWidth="1"/>
    <col min="8395" max="8395" width="0" style="1" hidden="1" customWidth="1"/>
    <col min="8396" max="8396" width="17.7109375" style="1" customWidth="1"/>
    <col min="8397" max="8397" width="0" style="1" hidden="1" customWidth="1"/>
    <col min="8398" max="8398" width="22.28515625" style="1" customWidth="1"/>
    <col min="8399" max="8399" width="5.28515625" style="1" customWidth="1"/>
    <col min="8400" max="8400" width="36.28515625" style="1" customWidth="1"/>
    <col min="8401" max="8401" width="5.7109375" style="1" customWidth="1"/>
    <col min="8402" max="8402" width="0" style="1" hidden="1" customWidth="1"/>
    <col min="8403" max="8403" width="20.7109375" style="1" customWidth="1"/>
    <col min="8404" max="8404" width="4.85546875" style="1" customWidth="1"/>
    <col min="8405" max="8405" width="0" style="1" hidden="1" customWidth="1"/>
    <col min="8406" max="8406" width="24.7109375" style="1" customWidth="1"/>
    <col min="8407" max="8407" width="12.28515625" style="1" customWidth="1"/>
    <col min="8408" max="8408" width="0" style="1" hidden="1" customWidth="1"/>
    <col min="8409" max="8409" width="3.42578125" style="1" customWidth="1"/>
    <col min="8410" max="8410" width="0" style="1" hidden="1" customWidth="1"/>
    <col min="8411" max="8411" width="17.7109375" style="1" customWidth="1"/>
    <col min="8412" max="8412" width="3.42578125" style="1" customWidth="1"/>
    <col min="8413" max="8413" width="0" style="1" hidden="1" customWidth="1"/>
    <col min="8414" max="8414" width="23.7109375" style="1" customWidth="1"/>
    <col min="8415" max="8415" width="10" style="1" customWidth="1"/>
    <col min="8416" max="8416" width="0" style="1" hidden="1" customWidth="1"/>
    <col min="8417" max="8418" width="14.7109375" style="1" customWidth="1"/>
    <col min="8419" max="8419" width="12.85546875" style="1" customWidth="1"/>
    <col min="8420" max="8420" width="3.28515625" style="1" customWidth="1"/>
    <col min="8421" max="8421" width="30.28515625" style="1" customWidth="1"/>
    <col min="8422" max="8422" width="5" style="1" customWidth="1"/>
    <col min="8423" max="8423" width="0" style="1" hidden="1" customWidth="1"/>
    <col min="8424" max="8424" width="14.28515625" style="1" customWidth="1"/>
    <col min="8425" max="8425" width="5.7109375" style="1" customWidth="1"/>
    <col min="8426" max="8426" width="0" style="1" hidden="1" customWidth="1"/>
    <col min="8427" max="8427" width="17.28515625" style="1" customWidth="1"/>
    <col min="8428" max="8428" width="12.7109375" style="1" customWidth="1"/>
    <col min="8429" max="8429" width="0" style="1" hidden="1" customWidth="1"/>
    <col min="8430" max="8430" width="5.28515625" style="1" customWidth="1"/>
    <col min="8431" max="8431" width="0" style="1" hidden="1" customWidth="1"/>
    <col min="8432" max="8432" width="17" style="1" customWidth="1"/>
    <col min="8433" max="8433" width="6.28515625" style="1" customWidth="1"/>
    <col min="8434" max="8434" width="0" style="1" hidden="1" customWidth="1"/>
    <col min="8435" max="8435" width="14.28515625" style="1" customWidth="1"/>
    <col min="8436" max="8436" width="7.5703125" style="1" customWidth="1"/>
    <col min="8437" max="8437" width="0" style="1" hidden="1" customWidth="1"/>
    <col min="8438" max="8439" width="14.28515625" style="1" customWidth="1"/>
    <col min="8440" max="8440" width="20.85546875" style="1" customWidth="1"/>
    <col min="8441" max="8441" width="14.42578125" style="1" customWidth="1"/>
    <col min="8442" max="8442" width="15" style="1" customWidth="1"/>
    <col min="8443" max="8443" width="2.7109375" style="1" customWidth="1"/>
    <col min="8444" max="8444" width="11.7109375" style="1" customWidth="1"/>
    <col min="8445" max="8445" width="11.5703125" style="1" customWidth="1"/>
    <col min="8446" max="8446" width="2.28515625" style="1" customWidth="1"/>
    <col min="8447" max="8447" width="41" style="1" customWidth="1"/>
    <col min="8448" max="8448" width="14.28515625" style="1" customWidth="1"/>
    <col min="8449" max="8450" width="11.5703125" style="1" customWidth="1"/>
    <col min="8451" max="8451" width="21.85546875" style="1" customWidth="1"/>
    <col min="8452" max="8643" width="11.42578125" style="1"/>
    <col min="8644" max="8644" width="21.85546875" style="1" customWidth="1"/>
    <col min="8645" max="8645" width="13.85546875" style="1" customWidth="1"/>
    <col min="8646" max="8646" width="38.7109375" style="1" customWidth="1"/>
    <col min="8647" max="8647" width="3" style="1" bestFit="1" customWidth="1"/>
    <col min="8648" max="8648" width="32.28515625" style="1" customWidth="1"/>
    <col min="8649" max="8649" width="46.28515625" style="1" customWidth="1"/>
    <col min="8650" max="8650" width="19" style="1" customWidth="1"/>
    <col min="8651" max="8651" width="0" style="1" hidden="1" customWidth="1"/>
    <col min="8652" max="8652" width="17.7109375" style="1" customWidth="1"/>
    <col min="8653" max="8653" width="0" style="1" hidden="1" customWidth="1"/>
    <col min="8654" max="8654" width="22.28515625" style="1" customWidth="1"/>
    <col min="8655" max="8655" width="5.28515625" style="1" customWidth="1"/>
    <col min="8656" max="8656" width="36.28515625" style="1" customWidth="1"/>
    <col min="8657" max="8657" width="5.7109375" style="1" customWidth="1"/>
    <col min="8658" max="8658" width="0" style="1" hidden="1" customWidth="1"/>
    <col min="8659" max="8659" width="20.7109375" style="1" customWidth="1"/>
    <col min="8660" max="8660" width="4.85546875" style="1" customWidth="1"/>
    <col min="8661" max="8661" width="0" style="1" hidden="1" customWidth="1"/>
    <col min="8662" max="8662" width="24.7109375" style="1" customWidth="1"/>
    <col min="8663" max="8663" width="12.28515625" style="1" customWidth="1"/>
    <col min="8664" max="8664" width="0" style="1" hidden="1" customWidth="1"/>
    <col min="8665" max="8665" width="3.42578125" style="1" customWidth="1"/>
    <col min="8666" max="8666" width="0" style="1" hidden="1" customWidth="1"/>
    <col min="8667" max="8667" width="17.7109375" style="1" customWidth="1"/>
    <col min="8668" max="8668" width="3.42578125" style="1" customWidth="1"/>
    <col min="8669" max="8669" width="0" style="1" hidden="1" customWidth="1"/>
    <col min="8670" max="8670" width="23.7109375" style="1" customWidth="1"/>
    <col min="8671" max="8671" width="10" style="1" customWidth="1"/>
    <col min="8672" max="8672" width="0" style="1" hidden="1" customWidth="1"/>
    <col min="8673" max="8674" width="14.7109375" style="1" customWidth="1"/>
    <col min="8675" max="8675" width="12.85546875" style="1" customWidth="1"/>
    <col min="8676" max="8676" width="3.28515625" style="1" customWidth="1"/>
    <col min="8677" max="8677" width="30.28515625" style="1" customWidth="1"/>
    <col min="8678" max="8678" width="5" style="1" customWidth="1"/>
    <col min="8679" max="8679" width="0" style="1" hidden="1" customWidth="1"/>
    <col min="8680" max="8680" width="14.28515625" style="1" customWidth="1"/>
    <col min="8681" max="8681" width="5.7109375" style="1" customWidth="1"/>
    <col min="8682" max="8682" width="0" style="1" hidden="1" customWidth="1"/>
    <col min="8683" max="8683" width="17.28515625" style="1" customWidth="1"/>
    <col min="8684" max="8684" width="12.7109375" style="1" customWidth="1"/>
    <col min="8685" max="8685" width="0" style="1" hidden="1" customWidth="1"/>
    <col min="8686" max="8686" width="5.28515625" style="1" customWidth="1"/>
    <col min="8687" max="8687" width="0" style="1" hidden="1" customWidth="1"/>
    <col min="8688" max="8688" width="17" style="1" customWidth="1"/>
    <col min="8689" max="8689" width="6.28515625" style="1" customWidth="1"/>
    <col min="8690" max="8690" width="0" style="1" hidden="1" customWidth="1"/>
    <col min="8691" max="8691" width="14.28515625" style="1" customWidth="1"/>
    <col min="8692" max="8692" width="7.5703125" style="1" customWidth="1"/>
    <col min="8693" max="8693" width="0" style="1" hidden="1" customWidth="1"/>
    <col min="8694" max="8695" width="14.28515625" style="1" customWidth="1"/>
    <col min="8696" max="8696" width="20.85546875" style="1" customWidth="1"/>
    <col min="8697" max="8697" width="14.42578125" style="1" customWidth="1"/>
    <col min="8698" max="8698" width="15" style="1" customWidth="1"/>
    <col min="8699" max="8699" width="2.7109375" style="1" customWidth="1"/>
    <col min="8700" max="8700" width="11.7109375" style="1" customWidth="1"/>
    <col min="8701" max="8701" width="11.5703125" style="1" customWidth="1"/>
    <col min="8702" max="8702" width="2.28515625" style="1" customWidth="1"/>
    <col min="8703" max="8703" width="41" style="1" customWidth="1"/>
    <col min="8704" max="8704" width="14.28515625" style="1" customWidth="1"/>
    <col min="8705" max="8706" width="11.5703125" style="1" customWidth="1"/>
    <col min="8707" max="8707" width="21.85546875" style="1" customWidth="1"/>
    <col min="8708" max="8899" width="11.42578125" style="1"/>
    <col min="8900" max="8900" width="21.85546875" style="1" customWidth="1"/>
    <col min="8901" max="8901" width="13.85546875" style="1" customWidth="1"/>
    <col min="8902" max="8902" width="38.7109375" style="1" customWidth="1"/>
    <col min="8903" max="8903" width="3" style="1" bestFit="1" customWidth="1"/>
    <col min="8904" max="8904" width="32.28515625" style="1" customWidth="1"/>
    <col min="8905" max="8905" width="46.28515625" style="1" customWidth="1"/>
    <col min="8906" max="8906" width="19" style="1" customWidth="1"/>
    <col min="8907" max="8907" width="0" style="1" hidden="1" customWidth="1"/>
    <col min="8908" max="8908" width="17.7109375" style="1" customWidth="1"/>
    <col min="8909" max="8909" width="0" style="1" hidden="1" customWidth="1"/>
    <col min="8910" max="8910" width="22.28515625" style="1" customWidth="1"/>
    <col min="8911" max="8911" width="5.28515625" style="1" customWidth="1"/>
    <col min="8912" max="8912" width="36.28515625" style="1" customWidth="1"/>
    <col min="8913" max="8913" width="5.7109375" style="1" customWidth="1"/>
    <col min="8914" max="8914" width="0" style="1" hidden="1" customWidth="1"/>
    <col min="8915" max="8915" width="20.7109375" style="1" customWidth="1"/>
    <col min="8916" max="8916" width="4.85546875" style="1" customWidth="1"/>
    <col min="8917" max="8917" width="0" style="1" hidden="1" customWidth="1"/>
    <col min="8918" max="8918" width="24.7109375" style="1" customWidth="1"/>
    <col min="8919" max="8919" width="12.28515625" style="1" customWidth="1"/>
    <col min="8920" max="8920" width="0" style="1" hidden="1" customWidth="1"/>
    <col min="8921" max="8921" width="3.42578125" style="1" customWidth="1"/>
    <col min="8922" max="8922" width="0" style="1" hidden="1" customWidth="1"/>
    <col min="8923" max="8923" width="17.7109375" style="1" customWidth="1"/>
    <col min="8924" max="8924" width="3.42578125" style="1" customWidth="1"/>
    <col min="8925" max="8925" width="0" style="1" hidden="1" customWidth="1"/>
    <col min="8926" max="8926" width="23.7109375" style="1" customWidth="1"/>
    <col min="8927" max="8927" width="10" style="1" customWidth="1"/>
    <col min="8928" max="8928" width="0" style="1" hidden="1" customWidth="1"/>
    <col min="8929" max="8930" width="14.7109375" style="1" customWidth="1"/>
    <col min="8931" max="8931" width="12.85546875" style="1" customWidth="1"/>
    <col min="8932" max="8932" width="3.28515625" style="1" customWidth="1"/>
    <col min="8933" max="8933" width="30.28515625" style="1" customWidth="1"/>
    <col min="8934" max="8934" width="5" style="1" customWidth="1"/>
    <col min="8935" max="8935" width="0" style="1" hidden="1" customWidth="1"/>
    <col min="8936" max="8936" width="14.28515625" style="1" customWidth="1"/>
    <col min="8937" max="8937" width="5.7109375" style="1" customWidth="1"/>
    <col min="8938" max="8938" width="0" style="1" hidden="1" customWidth="1"/>
    <col min="8939" max="8939" width="17.28515625" style="1" customWidth="1"/>
    <col min="8940" max="8940" width="12.7109375" style="1" customWidth="1"/>
    <col min="8941" max="8941" width="0" style="1" hidden="1" customWidth="1"/>
    <col min="8942" max="8942" width="5.28515625" style="1" customWidth="1"/>
    <col min="8943" max="8943" width="0" style="1" hidden="1" customWidth="1"/>
    <col min="8944" max="8944" width="17" style="1" customWidth="1"/>
    <col min="8945" max="8945" width="6.28515625" style="1" customWidth="1"/>
    <col min="8946" max="8946" width="0" style="1" hidden="1" customWidth="1"/>
    <col min="8947" max="8947" width="14.28515625" style="1" customWidth="1"/>
    <col min="8948" max="8948" width="7.5703125" style="1" customWidth="1"/>
    <col min="8949" max="8949" width="0" style="1" hidden="1" customWidth="1"/>
    <col min="8950" max="8951" width="14.28515625" style="1" customWidth="1"/>
    <col min="8952" max="8952" width="20.85546875" style="1" customWidth="1"/>
    <col min="8953" max="8953" width="14.42578125" style="1" customWidth="1"/>
    <col min="8954" max="8954" width="15" style="1" customWidth="1"/>
    <col min="8955" max="8955" width="2.7109375" style="1" customWidth="1"/>
    <col min="8956" max="8956" width="11.7109375" style="1" customWidth="1"/>
    <col min="8957" max="8957" width="11.5703125" style="1" customWidth="1"/>
    <col min="8958" max="8958" width="2.28515625" style="1" customWidth="1"/>
    <col min="8959" max="8959" width="41" style="1" customWidth="1"/>
    <col min="8960" max="8960" width="14.28515625" style="1" customWidth="1"/>
    <col min="8961" max="8962" width="11.5703125" style="1" customWidth="1"/>
    <col min="8963" max="8963" width="21.85546875" style="1" customWidth="1"/>
    <col min="8964" max="9155" width="11.42578125" style="1"/>
    <col min="9156" max="9156" width="21.85546875" style="1" customWidth="1"/>
    <col min="9157" max="9157" width="13.85546875" style="1" customWidth="1"/>
    <col min="9158" max="9158" width="38.7109375" style="1" customWidth="1"/>
    <col min="9159" max="9159" width="3" style="1" bestFit="1" customWidth="1"/>
    <col min="9160" max="9160" width="32.28515625" style="1" customWidth="1"/>
    <col min="9161" max="9161" width="46.28515625" style="1" customWidth="1"/>
    <col min="9162" max="9162" width="19" style="1" customWidth="1"/>
    <col min="9163" max="9163" width="0" style="1" hidden="1" customWidth="1"/>
    <col min="9164" max="9164" width="17.7109375" style="1" customWidth="1"/>
    <col min="9165" max="9165" width="0" style="1" hidden="1" customWidth="1"/>
    <col min="9166" max="9166" width="22.28515625" style="1" customWidth="1"/>
    <col min="9167" max="9167" width="5.28515625" style="1" customWidth="1"/>
    <col min="9168" max="9168" width="36.28515625" style="1" customWidth="1"/>
    <col min="9169" max="9169" width="5.7109375" style="1" customWidth="1"/>
    <col min="9170" max="9170" width="0" style="1" hidden="1" customWidth="1"/>
    <col min="9171" max="9171" width="20.7109375" style="1" customWidth="1"/>
    <col min="9172" max="9172" width="4.85546875" style="1" customWidth="1"/>
    <col min="9173" max="9173" width="0" style="1" hidden="1" customWidth="1"/>
    <col min="9174" max="9174" width="24.7109375" style="1" customWidth="1"/>
    <col min="9175" max="9175" width="12.28515625" style="1" customWidth="1"/>
    <col min="9176" max="9176" width="0" style="1" hidden="1" customWidth="1"/>
    <col min="9177" max="9177" width="3.42578125" style="1" customWidth="1"/>
    <col min="9178" max="9178" width="0" style="1" hidden="1" customWidth="1"/>
    <col min="9179" max="9179" width="17.7109375" style="1" customWidth="1"/>
    <col min="9180" max="9180" width="3.42578125" style="1" customWidth="1"/>
    <col min="9181" max="9181" width="0" style="1" hidden="1" customWidth="1"/>
    <col min="9182" max="9182" width="23.7109375" style="1" customWidth="1"/>
    <col min="9183" max="9183" width="10" style="1" customWidth="1"/>
    <col min="9184" max="9184" width="0" style="1" hidden="1" customWidth="1"/>
    <col min="9185" max="9186" width="14.7109375" style="1" customWidth="1"/>
    <col min="9187" max="9187" width="12.85546875" style="1" customWidth="1"/>
    <col min="9188" max="9188" width="3.28515625" style="1" customWidth="1"/>
    <col min="9189" max="9189" width="30.28515625" style="1" customWidth="1"/>
    <col min="9190" max="9190" width="5" style="1" customWidth="1"/>
    <col min="9191" max="9191" width="0" style="1" hidden="1" customWidth="1"/>
    <col min="9192" max="9192" width="14.28515625" style="1" customWidth="1"/>
    <col min="9193" max="9193" width="5.7109375" style="1" customWidth="1"/>
    <col min="9194" max="9194" width="0" style="1" hidden="1" customWidth="1"/>
    <col min="9195" max="9195" width="17.28515625" style="1" customWidth="1"/>
    <col min="9196" max="9196" width="12.7109375" style="1" customWidth="1"/>
    <col min="9197" max="9197" width="0" style="1" hidden="1" customWidth="1"/>
    <col min="9198" max="9198" width="5.28515625" style="1" customWidth="1"/>
    <col min="9199" max="9199" width="0" style="1" hidden="1" customWidth="1"/>
    <col min="9200" max="9200" width="17" style="1" customWidth="1"/>
    <col min="9201" max="9201" width="6.28515625" style="1" customWidth="1"/>
    <col min="9202" max="9202" width="0" style="1" hidden="1" customWidth="1"/>
    <col min="9203" max="9203" width="14.28515625" style="1" customWidth="1"/>
    <col min="9204" max="9204" width="7.5703125" style="1" customWidth="1"/>
    <col min="9205" max="9205" width="0" style="1" hidden="1" customWidth="1"/>
    <col min="9206" max="9207" width="14.28515625" style="1" customWidth="1"/>
    <col min="9208" max="9208" width="20.85546875" style="1" customWidth="1"/>
    <col min="9209" max="9209" width="14.42578125" style="1" customWidth="1"/>
    <col min="9210" max="9210" width="15" style="1" customWidth="1"/>
    <col min="9211" max="9211" width="2.7109375" style="1" customWidth="1"/>
    <col min="9212" max="9212" width="11.7109375" style="1" customWidth="1"/>
    <col min="9213" max="9213" width="11.5703125" style="1" customWidth="1"/>
    <col min="9214" max="9214" width="2.28515625" style="1" customWidth="1"/>
    <col min="9215" max="9215" width="41" style="1" customWidth="1"/>
    <col min="9216" max="9216" width="14.28515625" style="1" customWidth="1"/>
    <col min="9217" max="9218" width="11.5703125" style="1" customWidth="1"/>
    <col min="9219" max="9219" width="21.85546875" style="1" customWidth="1"/>
    <col min="9220" max="9411" width="11.42578125" style="1"/>
    <col min="9412" max="9412" width="21.85546875" style="1" customWidth="1"/>
    <col min="9413" max="9413" width="13.85546875" style="1" customWidth="1"/>
    <col min="9414" max="9414" width="38.7109375" style="1" customWidth="1"/>
    <col min="9415" max="9415" width="3" style="1" bestFit="1" customWidth="1"/>
    <col min="9416" max="9416" width="32.28515625" style="1" customWidth="1"/>
    <col min="9417" max="9417" width="46.28515625" style="1" customWidth="1"/>
    <col min="9418" max="9418" width="19" style="1" customWidth="1"/>
    <col min="9419" max="9419" width="0" style="1" hidden="1" customWidth="1"/>
    <col min="9420" max="9420" width="17.7109375" style="1" customWidth="1"/>
    <col min="9421" max="9421" width="0" style="1" hidden="1" customWidth="1"/>
    <col min="9422" max="9422" width="22.28515625" style="1" customWidth="1"/>
    <col min="9423" max="9423" width="5.28515625" style="1" customWidth="1"/>
    <col min="9424" max="9424" width="36.28515625" style="1" customWidth="1"/>
    <col min="9425" max="9425" width="5.7109375" style="1" customWidth="1"/>
    <col min="9426" max="9426" width="0" style="1" hidden="1" customWidth="1"/>
    <col min="9427" max="9427" width="20.7109375" style="1" customWidth="1"/>
    <col min="9428" max="9428" width="4.85546875" style="1" customWidth="1"/>
    <col min="9429" max="9429" width="0" style="1" hidden="1" customWidth="1"/>
    <col min="9430" max="9430" width="24.7109375" style="1" customWidth="1"/>
    <col min="9431" max="9431" width="12.28515625" style="1" customWidth="1"/>
    <col min="9432" max="9432" width="0" style="1" hidden="1" customWidth="1"/>
    <col min="9433" max="9433" width="3.42578125" style="1" customWidth="1"/>
    <col min="9434" max="9434" width="0" style="1" hidden="1" customWidth="1"/>
    <col min="9435" max="9435" width="17.7109375" style="1" customWidth="1"/>
    <col min="9436" max="9436" width="3.42578125" style="1" customWidth="1"/>
    <col min="9437" max="9437" width="0" style="1" hidden="1" customWidth="1"/>
    <col min="9438" max="9438" width="23.7109375" style="1" customWidth="1"/>
    <col min="9439" max="9439" width="10" style="1" customWidth="1"/>
    <col min="9440" max="9440" width="0" style="1" hidden="1" customWidth="1"/>
    <col min="9441" max="9442" width="14.7109375" style="1" customWidth="1"/>
    <col min="9443" max="9443" width="12.85546875" style="1" customWidth="1"/>
    <col min="9444" max="9444" width="3.28515625" style="1" customWidth="1"/>
    <col min="9445" max="9445" width="30.28515625" style="1" customWidth="1"/>
    <col min="9446" max="9446" width="5" style="1" customWidth="1"/>
    <col min="9447" max="9447" width="0" style="1" hidden="1" customWidth="1"/>
    <col min="9448" max="9448" width="14.28515625" style="1" customWidth="1"/>
    <col min="9449" max="9449" width="5.7109375" style="1" customWidth="1"/>
    <col min="9450" max="9450" width="0" style="1" hidden="1" customWidth="1"/>
    <col min="9451" max="9451" width="17.28515625" style="1" customWidth="1"/>
    <col min="9452" max="9452" width="12.7109375" style="1" customWidth="1"/>
    <col min="9453" max="9453" width="0" style="1" hidden="1" customWidth="1"/>
    <col min="9454" max="9454" width="5.28515625" style="1" customWidth="1"/>
    <col min="9455" max="9455" width="0" style="1" hidden="1" customWidth="1"/>
    <col min="9456" max="9456" width="17" style="1" customWidth="1"/>
    <col min="9457" max="9457" width="6.28515625" style="1" customWidth="1"/>
    <col min="9458" max="9458" width="0" style="1" hidden="1" customWidth="1"/>
    <col min="9459" max="9459" width="14.28515625" style="1" customWidth="1"/>
    <col min="9460" max="9460" width="7.5703125" style="1" customWidth="1"/>
    <col min="9461" max="9461" width="0" style="1" hidden="1" customWidth="1"/>
    <col min="9462" max="9463" width="14.28515625" style="1" customWidth="1"/>
    <col min="9464" max="9464" width="20.85546875" style="1" customWidth="1"/>
    <col min="9465" max="9465" width="14.42578125" style="1" customWidth="1"/>
    <col min="9466" max="9466" width="15" style="1" customWidth="1"/>
    <col min="9467" max="9467" width="2.7109375" style="1" customWidth="1"/>
    <col min="9468" max="9468" width="11.7109375" style="1" customWidth="1"/>
    <col min="9469" max="9469" width="11.5703125" style="1" customWidth="1"/>
    <col min="9470" max="9470" width="2.28515625" style="1" customWidth="1"/>
    <col min="9471" max="9471" width="41" style="1" customWidth="1"/>
    <col min="9472" max="9472" width="14.28515625" style="1" customWidth="1"/>
    <col min="9473" max="9474" width="11.5703125" style="1" customWidth="1"/>
    <col min="9475" max="9475" width="21.85546875" style="1" customWidth="1"/>
    <col min="9476" max="9667" width="11.42578125" style="1"/>
    <col min="9668" max="9668" width="21.85546875" style="1" customWidth="1"/>
    <col min="9669" max="9669" width="13.85546875" style="1" customWidth="1"/>
    <col min="9670" max="9670" width="38.7109375" style="1" customWidth="1"/>
    <col min="9671" max="9671" width="3" style="1" bestFit="1" customWidth="1"/>
    <col min="9672" max="9672" width="32.28515625" style="1" customWidth="1"/>
    <col min="9673" max="9673" width="46.28515625" style="1" customWidth="1"/>
    <col min="9674" max="9674" width="19" style="1" customWidth="1"/>
    <col min="9675" max="9675" width="0" style="1" hidden="1" customWidth="1"/>
    <col min="9676" max="9676" width="17.7109375" style="1" customWidth="1"/>
    <col min="9677" max="9677" width="0" style="1" hidden="1" customWidth="1"/>
    <col min="9678" max="9678" width="22.28515625" style="1" customWidth="1"/>
    <col min="9679" max="9679" width="5.28515625" style="1" customWidth="1"/>
    <col min="9680" max="9680" width="36.28515625" style="1" customWidth="1"/>
    <col min="9681" max="9681" width="5.7109375" style="1" customWidth="1"/>
    <col min="9682" max="9682" width="0" style="1" hidden="1" customWidth="1"/>
    <col min="9683" max="9683" width="20.7109375" style="1" customWidth="1"/>
    <col min="9684" max="9684" width="4.85546875" style="1" customWidth="1"/>
    <col min="9685" max="9685" width="0" style="1" hidden="1" customWidth="1"/>
    <col min="9686" max="9686" width="24.7109375" style="1" customWidth="1"/>
    <col min="9687" max="9687" width="12.28515625" style="1" customWidth="1"/>
    <col min="9688" max="9688" width="0" style="1" hidden="1" customWidth="1"/>
    <col min="9689" max="9689" width="3.42578125" style="1" customWidth="1"/>
    <col min="9690" max="9690" width="0" style="1" hidden="1" customWidth="1"/>
    <col min="9691" max="9691" width="17.7109375" style="1" customWidth="1"/>
    <col min="9692" max="9692" width="3.42578125" style="1" customWidth="1"/>
    <col min="9693" max="9693" width="0" style="1" hidden="1" customWidth="1"/>
    <col min="9694" max="9694" width="23.7109375" style="1" customWidth="1"/>
    <col min="9695" max="9695" width="10" style="1" customWidth="1"/>
    <col min="9696" max="9696" width="0" style="1" hidden="1" customWidth="1"/>
    <col min="9697" max="9698" width="14.7109375" style="1" customWidth="1"/>
    <col min="9699" max="9699" width="12.85546875" style="1" customWidth="1"/>
    <col min="9700" max="9700" width="3.28515625" style="1" customWidth="1"/>
    <col min="9701" max="9701" width="30.28515625" style="1" customWidth="1"/>
    <col min="9702" max="9702" width="5" style="1" customWidth="1"/>
    <col min="9703" max="9703" width="0" style="1" hidden="1" customWidth="1"/>
    <col min="9704" max="9704" width="14.28515625" style="1" customWidth="1"/>
    <col min="9705" max="9705" width="5.7109375" style="1" customWidth="1"/>
    <col min="9706" max="9706" width="0" style="1" hidden="1" customWidth="1"/>
    <col min="9707" max="9707" width="17.28515625" style="1" customWidth="1"/>
    <col min="9708" max="9708" width="12.7109375" style="1" customWidth="1"/>
    <col min="9709" max="9709" width="0" style="1" hidden="1" customWidth="1"/>
    <col min="9710" max="9710" width="5.28515625" style="1" customWidth="1"/>
    <col min="9711" max="9711" width="0" style="1" hidden="1" customWidth="1"/>
    <col min="9712" max="9712" width="17" style="1" customWidth="1"/>
    <col min="9713" max="9713" width="6.28515625" style="1" customWidth="1"/>
    <col min="9714" max="9714" width="0" style="1" hidden="1" customWidth="1"/>
    <col min="9715" max="9715" width="14.28515625" style="1" customWidth="1"/>
    <col min="9716" max="9716" width="7.5703125" style="1" customWidth="1"/>
    <col min="9717" max="9717" width="0" style="1" hidden="1" customWidth="1"/>
    <col min="9718" max="9719" width="14.28515625" style="1" customWidth="1"/>
    <col min="9720" max="9720" width="20.85546875" style="1" customWidth="1"/>
    <col min="9721" max="9721" width="14.42578125" style="1" customWidth="1"/>
    <col min="9722" max="9722" width="15" style="1" customWidth="1"/>
    <col min="9723" max="9723" width="2.7109375" style="1" customWidth="1"/>
    <col min="9724" max="9724" width="11.7109375" style="1" customWidth="1"/>
    <col min="9725" max="9725" width="11.5703125" style="1" customWidth="1"/>
    <col min="9726" max="9726" width="2.28515625" style="1" customWidth="1"/>
    <col min="9727" max="9727" width="41" style="1" customWidth="1"/>
    <col min="9728" max="9728" width="14.28515625" style="1" customWidth="1"/>
    <col min="9729" max="9730" width="11.5703125" style="1" customWidth="1"/>
    <col min="9731" max="9731" width="21.85546875" style="1" customWidth="1"/>
    <col min="9732" max="9923" width="11.42578125" style="1"/>
    <col min="9924" max="9924" width="21.85546875" style="1" customWidth="1"/>
    <col min="9925" max="9925" width="13.85546875" style="1" customWidth="1"/>
    <col min="9926" max="9926" width="38.7109375" style="1" customWidth="1"/>
    <col min="9927" max="9927" width="3" style="1" bestFit="1" customWidth="1"/>
    <col min="9928" max="9928" width="32.28515625" style="1" customWidth="1"/>
    <col min="9929" max="9929" width="46.28515625" style="1" customWidth="1"/>
    <col min="9930" max="9930" width="19" style="1" customWidth="1"/>
    <col min="9931" max="9931" width="0" style="1" hidden="1" customWidth="1"/>
    <col min="9932" max="9932" width="17.7109375" style="1" customWidth="1"/>
    <col min="9933" max="9933" width="0" style="1" hidden="1" customWidth="1"/>
    <col min="9934" max="9934" width="22.28515625" style="1" customWidth="1"/>
    <col min="9935" max="9935" width="5.28515625" style="1" customWidth="1"/>
    <col min="9936" max="9936" width="36.28515625" style="1" customWidth="1"/>
    <col min="9937" max="9937" width="5.7109375" style="1" customWidth="1"/>
    <col min="9938" max="9938" width="0" style="1" hidden="1" customWidth="1"/>
    <col min="9939" max="9939" width="20.7109375" style="1" customWidth="1"/>
    <col min="9940" max="9940" width="4.85546875" style="1" customWidth="1"/>
    <col min="9941" max="9941" width="0" style="1" hidden="1" customWidth="1"/>
    <col min="9942" max="9942" width="24.7109375" style="1" customWidth="1"/>
    <col min="9943" max="9943" width="12.28515625" style="1" customWidth="1"/>
    <col min="9944" max="9944" width="0" style="1" hidden="1" customWidth="1"/>
    <col min="9945" max="9945" width="3.42578125" style="1" customWidth="1"/>
    <col min="9946" max="9946" width="0" style="1" hidden="1" customWidth="1"/>
    <col min="9947" max="9947" width="17.7109375" style="1" customWidth="1"/>
    <col min="9948" max="9948" width="3.42578125" style="1" customWidth="1"/>
    <col min="9949" max="9949" width="0" style="1" hidden="1" customWidth="1"/>
    <col min="9950" max="9950" width="23.7109375" style="1" customWidth="1"/>
    <col min="9951" max="9951" width="10" style="1" customWidth="1"/>
    <col min="9952" max="9952" width="0" style="1" hidden="1" customWidth="1"/>
    <col min="9953" max="9954" width="14.7109375" style="1" customWidth="1"/>
    <col min="9955" max="9955" width="12.85546875" style="1" customWidth="1"/>
    <col min="9956" max="9956" width="3.28515625" style="1" customWidth="1"/>
    <col min="9957" max="9957" width="30.28515625" style="1" customWidth="1"/>
    <col min="9958" max="9958" width="5" style="1" customWidth="1"/>
    <col min="9959" max="9959" width="0" style="1" hidden="1" customWidth="1"/>
    <col min="9960" max="9960" width="14.28515625" style="1" customWidth="1"/>
    <col min="9961" max="9961" width="5.7109375" style="1" customWidth="1"/>
    <col min="9962" max="9962" width="0" style="1" hidden="1" customWidth="1"/>
    <col min="9963" max="9963" width="17.28515625" style="1" customWidth="1"/>
    <col min="9964" max="9964" width="12.7109375" style="1" customWidth="1"/>
    <col min="9965" max="9965" width="0" style="1" hidden="1" customWidth="1"/>
    <col min="9966" max="9966" width="5.28515625" style="1" customWidth="1"/>
    <col min="9967" max="9967" width="0" style="1" hidden="1" customWidth="1"/>
    <col min="9968" max="9968" width="17" style="1" customWidth="1"/>
    <col min="9969" max="9969" width="6.28515625" style="1" customWidth="1"/>
    <col min="9970" max="9970" width="0" style="1" hidden="1" customWidth="1"/>
    <col min="9971" max="9971" width="14.28515625" style="1" customWidth="1"/>
    <col min="9972" max="9972" width="7.5703125" style="1" customWidth="1"/>
    <col min="9973" max="9973" width="0" style="1" hidden="1" customWidth="1"/>
    <col min="9974" max="9975" width="14.28515625" style="1" customWidth="1"/>
    <col min="9976" max="9976" width="20.85546875" style="1" customWidth="1"/>
    <col min="9977" max="9977" width="14.42578125" style="1" customWidth="1"/>
    <col min="9978" max="9978" width="15" style="1" customWidth="1"/>
    <col min="9979" max="9979" width="2.7109375" style="1" customWidth="1"/>
    <col min="9980" max="9980" width="11.7109375" style="1" customWidth="1"/>
    <col min="9981" max="9981" width="11.5703125" style="1" customWidth="1"/>
    <col min="9982" max="9982" width="2.28515625" style="1" customWidth="1"/>
    <col min="9983" max="9983" width="41" style="1" customWidth="1"/>
    <col min="9984" max="9984" width="14.28515625" style="1" customWidth="1"/>
    <col min="9985" max="9986" width="11.5703125" style="1" customWidth="1"/>
    <col min="9987" max="9987" width="21.85546875" style="1" customWidth="1"/>
    <col min="9988" max="10179" width="11.42578125" style="1"/>
    <col min="10180" max="10180" width="21.85546875" style="1" customWidth="1"/>
    <col min="10181" max="10181" width="13.85546875" style="1" customWidth="1"/>
    <col min="10182" max="10182" width="38.7109375" style="1" customWidth="1"/>
    <col min="10183" max="10183" width="3" style="1" bestFit="1" customWidth="1"/>
    <col min="10184" max="10184" width="32.28515625" style="1" customWidth="1"/>
    <col min="10185" max="10185" width="46.28515625" style="1" customWidth="1"/>
    <col min="10186" max="10186" width="19" style="1" customWidth="1"/>
    <col min="10187" max="10187" width="0" style="1" hidden="1" customWidth="1"/>
    <col min="10188" max="10188" width="17.7109375" style="1" customWidth="1"/>
    <col min="10189" max="10189" width="0" style="1" hidden="1" customWidth="1"/>
    <col min="10190" max="10190" width="22.28515625" style="1" customWidth="1"/>
    <col min="10191" max="10191" width="5.28515625" style="1" customWidth="1"/>
    <col min="10192" max="10192" width="36.28515625" style="1" customWidth="1"/>
    <col min="10193" max="10193" width="5.7109375" style="1" customWidth="1"/>
    <col min="10194" max="10194" width="0" style="1" hidden="1" customWidth="1"/>
    <col min="10195" max="10195" width="20.7109375" style="1" customWidth="1"/>
    <col min="10196" max="10196" width="4.85546875" style="1" customWidth="1"/>
    <col min="10197" max="10197" width="0" style="1" hidden="1" customWidth="1"/>
    <col min="10198" max="10198" width="24.7109375" style="1" customWidth="1"/>
    <col min="10199" max="10199" width="12.28515625" style="1" customWidth="1"/>
    <col min="10200" max="10200" width="0" style="1" hidden="1" customWidth="1"/>
    <col min="10201" max="10201" width="3.42578125" style="1" customWidth="1"/>
    <col min="10202" max="10202" width="0" style="1" hidden="1" customWidth="1"/>
    <col min="10203" max="10203" width="17.7109375" style="1" customWidth="1"/>
    <col min="10204" max="10204" width="3.42578125" style="1" customWidth="1"/>
    <col min="10205" max="10205" width="0" style="1" hidden="1" customWidth="1"/>
    <col min="10206" max="10206" width="23.7109375" style="1" customWidth="1"/>
    <col min="10207" max="10207" width="10" style="1" customWidth="1"/>
    <col min="10208" max="10208" width="0" style="1" hidden="1" customWidth="1"/>
    <col min="10209" max="10210" width="14.7109375" style="1" customWidth="1"/>
    <col min="10211" max="10211" width="12.85546875" style="1" customWidth="1"/>
    <col min="10212" max="10212" width="3.28515625" style="1" customWidth="1"/>
    <col min="10213" max="10213" width="30.28515625" style="1" customWidth="1"/>
    <col min="10214" max="10214" width="5" style="1" customWidth="1"/>
    <col min="10215" max="10215" width="0" style="1" hidden="1" customWidth="1"/>
    <col min="10216" max="10216" width="14.28515625" style="1" customWidth="1"/>
    <col min="10217" max="10217" width="5.7109375" style="1" customWidth="1"/>
    <col min="10218" max="10218" width="0" style="1" hidden="1" customWidth="1"/>
    <col min="10219" max="10219" width="17.28515625" style="1" customWidth="1"/>
    <col min="10220" max="10220" width="12.7109375" style="1" customWidth="1"/>
    <col min="10221" max="10221" width="0" style="1" hidden="1" customWidth="1"/>
    <col min="10222" max="10222" width="5.28515625" style="1" customWidth="1"/>
    <col min="10223" max="10223" width="0" style="1" hidden="1" customWidth="1"/>
    <col min="10224" max="10224" width="17" style="1" customWidth="1"/>
    <col min="10225" max="10225" width="6.28515625" style="1" customWidth="1"/>
    <col min="10226" max="10226" width="0" style="1" hidden="1" customWidth="1"/>
    <col min="10227" max="10227" width="14.28515625" style="1" customWidth="1"/>
    <col min="10228" max="10228" width="7.5703125" style="1" customWidth="1"/>
    <col min="10229" max="10229" width="0" style="1" hidden="1" customWidth="1"/>
    <col min="10230" max="10231" width="14.28515625" style="1" customWidth="1"/>
    <col min="10232" max="10232" width="20.85546875" style="1" customWidth="1"/>
    <col min="10233" max="10233" width="14.42578125" style="1" customWidth="1"/>
    <col min="10234" max="10234" width="15" style="1" customWidth="1"/>
    <col min="10235" max="10235" width="2.7109375" style="1" customWidth="1"/>
    <col min="10236" max="10236" width="11.7109375" style="1" customWidth="1"/>
    <col min="10237" max="10237" width="11.5703125" style="1" customWidth="1"/>
    <col min="10238" max="10238" width="2.28515625" style="1" customWidth="1"/>
    <col min="10239" max="10239" width="41" style="1" customWidth="1"/>
    <col min="10240" max="10240" width="14.28515625" style="1" customWidth="1"/>
    <col min="10241" max="10242" width="11.5703125" style="1" customWidth="1"/>
    <col min="10243" max="10243" width="21.85546875" style="1" customWidth="1"/>
    <col min="10244" max="10435" width="11.42578125" style="1"/>
    <col min="10436" max="10436" width="21.85546875" style="1" customWidth="1"/>
    <col min="10437" max="10437" width="13.85546875" style="1" customWidth="1"/>
    <col min="10438" max="10438" width="38.7109375" style="1" customWidth="1"/>
    <col min="10439" max="10439" width="3" style="1" bestFit="1" customWidth="1"/>
    <col min="10440" max="10440" width="32.28515625" style="1" customWidth="1"/>
    <col min="10441" max="10441" width="46.28515625" style="1" customWidth="1"/>
    <col min="10442" max="10442" width="19" style="1" customWidth="1"/>
    <col min="10443" max="10443" width="0" style="1" hidden="1" customWidth="1"/>
    <col min="10444" max="10444" width="17.7109375" style="1" customWidth="1"/>
    <col min="10445" max="10445" width="0" style="1" hidden="1" customWidth="1"/>
    <col min="10446" max="10446" width="22.28515625" style="1" customWidth="1"/>
    <col min="10447" max="10447" width="5.28515625" style="1" customWidth="1"/>
    <col min="10448" max="10448" width="36.28515625" style="1" customWidth="1"/>
    <col min="10449" max="10449" width="5.7109375" style="1" customWidth="1"/>
    <col min="10450" max="10450" width="0" style="1" hidden="1" customWidth="1"/>
    <col min="10451" max="10451" width="20.7109375" style="1" customWidth="1"/>
    <col min="10452" max="10452" width="4.85546875" style="1" customWidth="1"/>
    <col min="10453" max="10453" width="0" style="1" hidden="1" customWidth="1"/>
    <col min="10454" max="10454" width="24.7109375" style="1" customWidth="1"/>
    <col min="10455" max="10455" width="12.28515625" style="1" customWidth="1"/>
    <col min="10456" max="10456" width="0" style="1" hidden="1" customWidth="1"/>
    <col min="10457" max="10457" width="3.42578125" style="1" customWidth="1"/>
    <col min="10458" max="10458" width="0" style="1" hidden="1" customWidth="1"/>
    <col min="10459" max="10459" width="17.7109375" style="1" customWidth="1"/>
    <col min="10460" max="10460" width="3.42578125" style="1" customWidth="1"/>
    <col min="10461" max="10461" width="0" style="1" hidden="1" customWidth="1"/>
    <col min="10462" max="10462" width="23.7109375" style="1" customWidth="1"/>
    <col min="10463" max="10463" width="10" style="1" customWidth="1"/>
    <col min="10464" max="10464" width="0" style="1" hidden="1" customWidth="1"/>
    <col min="10465" max="10466" width="14.7109375" style="1" customWidth="1"/>
    <col min="10467" max="10467" width="12.85546875" style="1" customWidth="1"/>
    <col min="10468" max="10468" width="3.28515625" style="1" customWidth="1"/>
    <col min="10469" max="10469" width="30.28515625" style="1" customWidth="1"/>
    <col min="10470" max="10470" width="5" style="1" customWidth="1"/>
    <col min="10471" max="10471" width="0" style="1" hidden="1" customWidth="1"/>
    <col min="10472" max="10472" width="14.28515625" style="1" customWidth="1"/>
    <col min="10473" max="10473" width="5.7109375" style="1" customWidth="1"/>
    <col min="10474" max="10474" width="0" style="1" hidden="1" customWidth="1"/>
    <col min="10475" max="10475" width="17.28515625" style="1" customWidth="1"/>
    <col min="10476" max="10476" width="12.7109375" style="1" customWidth="1"/>
    <col min="10477" max="10477" width="0" style="1" hidden="1" customWidth="1"/>
    <col min="10478" max="10478" width="5.28515625" style="1" customWidth="1"/>
    <col min="10479" max="10479" width="0" style="1" hidden="1" customWidth="1"/>
    <col min="10480" max="10480" width="17" style="1" customWidth="1"/>
    <col min="10481" max="10481" width="6.28515625" style="1" customWidth="1"/>
    <col min="10482" max="10482" width="0" style="1" hidden="1" customWidth="1"/>
    <col min="10483" max="10483" width="14.28515625" style="1" customWidth="1"/>
    <col min="10484" max="10484" width="7.5703125" style="1" customWidth="1"/>
    <col min="10485" max="10485" width="0" style="1" hidden="1" customWidth="1"/>
    <col min="10486" max="10487" width="14.28515625" style="1" customWidth="1"/>
    <col min="10488" max="10488" width="20.85546875" style="1" customWidth="1"/>
    <col min="10489" max="10489" width="14.42578125" style="1" customWidth="1"/>
    <col min="10490" max="10490" width="15" style="1" customWidth="1"/>
    <col min="10491" max="10491" width="2.7109375" style="1" customWidth="1"/>
    <col min="10492" max="10492" width="11.7109375" style="1" customWidth="1"/>
    <col min="10493" max="10493" width="11.5703125" style="1" customWidth="1"/>
    <col min="10494" max="10494" width="2.28515625" style="1" customWidth="1"/>
    <col min="10495" max="10495" width="41" style="1" customWidth="1"/>
    <col min="10496" max="10496" width="14.28515625" style="1" customWidth="1"/>
    <col min="10497" max="10498" width="11.5703125" style="1" customWidth="1"/>
    <col min="10499" max="10499" width="21.85546875" style="1" customWidth="1"/>
    <col min="10500" max="10691" width="11.42578125" style="1"/>
    <col min="10692" max="10692" width="21.85546875" style="1" customWidth="1"/>
    <col min="10693" max="10693" width="13.85546875" style="1" customWidth="1"/>
    <col min="10694" max="10694" width="38.7109375" style="1" customWidth="1"/>
    <col min="10695" max="10695" width="3" style="1" bestFit="1" customWidth="1"/>
    <col min="10696" max="10696" width="32.28515625" style="1" customWidth="1"/>
    <col min="10697" max="10697" width="46.28515625" style="1" customWidth="1"/>
    <col min="10698" max="10698" width="19" style="1" customWidth="1"/>
    <col min="10699" max="10699" width="0" style="1" hidden="1" customWidth="1"/>
    <col min="10700" max="10700" width="17.7109375" style="1" customWidth="1"/>
    <col min="10701" max="10701" width="0" style="1" hidden="1" customWidth="1"/>
    <col min="10702" max="10702" width="22.28515625" style="1" customWidth="1"/>
    <col min="10703" max="10703" width="5.28515625" style="1" customWidth="1"/>
    <col min="10704" max="10704" width="36.28515625" style="1" customWidth="1"/>
    <col min="10705" max="10705" width="5.7109375" style="1" customWidth="1"/>
    <col min="10706" max="10706" width="0" style="1" hidden="1" customWidth="1"/>
    <col min="10707" max="10707" width="20.7109375" style="1" customWidth="1"/>
    <col min="10708" max="10708" width="4.85546875" style="1" customWidth="1"/>
    <col min="10709" max="10709" width="0" style="1" hidden="1" customWidth="1"/>
    <col min="10710" max="10710" width="24.7109375" style="1" customWidth="1"/>
    <col min="10711" max="10711" width="12.28515625" style="1" customWidth="1"/>
    <col min="10712" max="10712" width="0" style="1" hidden="1" customWidth="1"/>
    <col min="10713" max="10713" width="3.42578125" style="1" customWidth="1"/>
    <col min="10714" max="10714" width="0" style="1" hidden="1" customWidth="1"/>
    <col min="10715" max="10715" width="17.7109375" style="1" customWidth="1"/>
    <col min="10716" max="10716" width="3.42578125" style="1" customWidth="1"/>
    <col min="10717" max="10717" width="0" style="1" hidden="1" customWidth="1"/>
    <col min="10718" max="10718" width="23.7109375" style="1" customWidth="1"/>
    <col min="10719" max="10719" width="10" style="1" customWidth="1"/>
    <col min="10720" max="10720" width="0" style="1" hidden="1" customWidth="1"/>
    <col min="10721" max="10722" width="14.7109375" style="1" customWidth="1"/>
    <col min="10723" max="10723" width="12.85546875" style="1" customWidth="1"/>
    <col min="10724" max="10724" width="3.28515625" style="1" customWidth="1"/>
    <col min="10725" max="10725" width="30.28515625" style="1" customWidth="1"/>
    <col min="10726" max="10726" width="5" style="1" customWidth="1"/>
    <col min="10727" max="10727" width="0" style="1" hidden="1" customWidth="1"/>
    <col min="10728" max="10728" width="14.28515625" style="1" customWidth="1"/>
    <col min="10729" max="10729" width="5.7109375" style="1" customWidth="1"/>
    <col min="10730" max="10730" width="0" style="1" hidden="1" customWidth="1"/>
    <col min="10731" max="10731" width="17.28515625" style="1" customWidth="1"/>
    <col min="10732" max="10732" width="12.7109375" style="1" customWidth="1"/>
    <col min="10733" max="10733" width="0" style="1" hidden="1" customWidth="1"/>
    <col min="10734" max="10734" width="5.28515625" style="1" customWidth="1"/>
    <col min="10735" max="10735" width="0" style="1" hidden="1" customWidth="1"/>
    <col min="10736" max="10736" width="17" style="1" customWidth="1"/>
    <col min="10737" max="10737" width="6.28515625" style="1" customWidth="1"/>
    <col min="10738" max="10738" width="0" style="1" hidden="1" customWidth="1"/>
    <col min="10739" max="10739" width="14.28515625" style="1" customWidth="1"/>
    <col min="10740" max="10740" width="7.5703125" style="1" customWidth="1"/>
    <col min="10741" max="10741" width="0" style="1" hidden="1" customWidth="1"/>
    <col min="10742" max="10743" width="14.28515625" style="1" customWidth="1"/>
    <col min="10744" max="10744" width="20.85546875" style="1" customWidth="1"/>
    <col min="10745" max="10745" width="14.42578125" style="1" customWidth="1"/>
    <col min="10746" max="10746" width="15" style="1" customWidth="1"/>
    <col min="10747" max="10747" width="2.7109375" style="1" customWidth="1"/>
    <col min="10748" max="10748" width="11.7109375" style="1" customWidth="1"/>
    <col min="10749" max="10749" width="11.5703125" style="1" customWidth="1"/>
    <col min="10750" max="10750" width="2.28515625" style="1" customWidth="1"/>
    <col min="10751" max="10751" width="41" style="1" customWidth="1"/>
    <col min="10752" max="10752" width="14.28515625" style="1" customWidth="1"/>
    <col min="10753" max="10754" width="11.5703125" style="1" customWidth="1"/>
    <col min="10755" max="10755" width="21.85546875" style="1" customWidth="1"/>
    <col min="10756" max="10947" width="11.42578125" style="1"/>
    <col min="10948" max="10948" width="21.85546875" style="1" customWidth="1"/>
    <col min="10949" max="10949" width="13.85546875" style="1" customWidth="1"/>
    <col min="10950" max="10950" width="38.7109375" style="1" customWidth="1"/>
    <col min="10951" max="10951" width="3" style="1" bestFit="1" customWidth="1"/>
    <col min="10952" max="10952" width="32.28515625" style="1" customWidth="1"/>
    <col min="10953" max="10953" width="46.28515625" style="1" customWidth="1"/>
    <col min="10954" max="10954" width="19" style="1" customWidth="1"/>
    <col min="10955" max="10955" width="0" style="1" hidden="1" customWidth="1"/>
    <col min="10956" max="10956" width="17.7109375" style="1" customWidth="1"/>
    <col min="10957" max="10957" width="0" style="1" hidden="1" customWidth="1"/>
    <col min="10958" max="10958" width="22.28515625" style="1" customWidth="1"/>
    <col min="10959" max="10959" width="5.28515625" style="1" customWidth="1"/>
    <col min="10960" max="10960" width="36.28515625" style="1" customWidth="1"/>
    <col min="10961" max="10961" width="5.7109375" style="1" customWidth="1"/>
    <col min="10962" max="10962" width="0" style="1" hidden="1" customWidth="1"/>
    <col min="10963" max="10963" width="20.7109375" style="1" customWidth="1"/>
    <col min="10964" max="10964" width="4.85546875" style="1" customWidth="1"/>
    <col min="10965" max="10965" width="0" style="1" hidden="1" customWidth="1"/>
    <col min="10966" max="10966" width="24.7109375" style="1" customWidth="1"/>
    <col min="10967" max="10967" width="12.28515625" style="1" customWidth="1"/>
    <col min="10968" max="10968" width="0" style="1" hidden="1" customWidth="1"/>
    <col min="10969" max="10969" width="3.42578125" style="1" customWidth="1"/>
    <col min="10970" max="10970" width="0" style="1" hidden="1" customWidth="1"/>
    <col min="10971" max="10971" width="17.7109375" style="1" customWidth="1"/>
    <col min="10972" max="10972" width="3.42578125" style="1" customWidth="1"/>
    <col min="10973" max="10973" width="0" style="1" hidden="1" customWidth="1"/>
    <col min="10974" max="10974" width="23.7109375" style="1" customWidth="1"/>
    <col min="10975" max="10975" width="10" style="1" customWidth="1"/>
    <col min="10976" max="10976" width="0" style="1" hidden="1" customWidth="1"/>
    <col min="10977" max="10978" width="14.7109375" style="1" customWidth="1"/>
    <col min="10979" max="10979" width="12.85546875" style="1" customWidth="1"/>
    <col min="10980" max="10980" width="3.28515625" style="1" customWidth="1"/>
    <col min="10981" max="10981" width="30.28515625" style="1" customWidth="1"/>
    <col min="10982" max="10982" width="5" style="1" customWidth="1"/>
    <col min="10983" max="10983" width="0" style="1" hidden="1" customWidth="1"/>
    <col min="10984" max="10984" width="14.28515625" style="1" customWidth="1"/>
    <col min="10985" max="10985" width="5.7109375" style="1" customWidth="1"/>
    <col min="10986" max="10986" width="0" style="1" hidden="1" customWidth="1"/>
    <col min="10987" max="10987" width="17.28515625" style="1" customWidth="1"/>
    <col min="10988" max="10988" width="12.7109375" style="1" customWidth="1"/>
    <col min="10989" max="10989" width="0" style="1" hidden="1" customWidth="1"/>
    <col min="10990" max="10990" width="5.28515625" style="1" customWidth="1"/>
    <col min="10991" max="10991" width="0" style="1" hidden="1" customWidth="1"/>
    <col min="10992" max="10992" width="17" style="1" customWidth="1"/>
    <col min="10993" max="10993" width="6.28515625" style="1" customWidth="1"/>
    <col min="10994" max="10994" width="0" style="1" hidden="1" customWidth="1"/>
    <col min="10995" max="10995" width="14.28515625" style="1" customWidth="1"/>
    <col min="10996" max="10996" width="7.5703125" style="1" customWidth="1"/>
    <col min="10997" max="10997" width="0" style="1" hidden="1" customWidth="1"/>
    <col min="10998" max="10999" width="14.28515625" style="1" customWidth="1"/>
    <col min="11000" max="11000" width="20.85546875" style="1" customWidth="1"/>
    <col min="11001" max="11001" width="14.42578125" style="1" customWidth="1"/>
    <col min="11002" max="11002" width="15" style="1" customWidth="1"/>
    <col min="11003" max="11003" width="2.7109375" style="1" customWidth="1"/>
    <col min="11004" max="11004" width="11.7109375" style="1" customWidth="1"/>
    <col min="11005" max="11005" width="11.5703125" style="1" customWidth="1"/>
    <col min="11006" max="11006" width="2.28515625" style="1" customWidth="1"/>
    <col min="11007" max="11007" width="41" style="1" customWidth="1"/>
    <col min="11008" max="11008" width="14.28515625" style="1" customWidth="1"/>
    <col min="11009" max="11010" width="11.5703125" style="1" customWidth="1"/>
    <col min="11011" max="11011" width="21.85546875" style="1" customWidth="1"/>
    <col min="11012" max="11203" width="11.42578125" style="1"/>
    <col min="11204" max="11204" width="21.85546875" style="1" customWidth="1"/>
    <col min="11205" max="11205" width="13.85546875" style="1" customWidth="1"/>
    <col min="11206" max="11206" width="38.7109375" style="1" customWidth="1"/>
    <col min="11207" max="11207" width="3" style="1" bestFit="1" customWidth="1"/>
    <col min="11208" max="11208" width="32.28515625" style="1" customWidth="1"/>
    <col min="11209" max="11209" width="46.28515625" style="1" customWidth="1"/>
    <col min="11210" max="11210" width="19" style="1" customWidth="1"/>
    <col min="11211" max="11211" width="0" style="1" hidden="1" customWidth="1"/>
    <col min="11212" max="11212" width="17.7109375" style="1" customWidth="1"/>
    <col min="11213" max="11213" width="0" style="1" hidden="1" customWidth="1"/>
    <col min="11214" max="11214" width="22.28515625" style="1" customWidth="1"/>
    <col min="11215" max="11215" width="5.28515625" style="1" customWidth="1"/>
    <col min="11216" max="11216" width="36.28515625" style="1" customWidth="1"/>
    <col min="11217" max="11217" width="5.7109375" style="1" customWidth="1"/>
    <col min="11218" max="11218" width="0" style="1" hidden="1" customWidth="1"/>
    <col min="11219" max="11219" width="20.7109375" style="1" customWidth="1"/>
    <col min="11220" max="11220" width="4.85546875" style="1" customWidth="1"/>
    <col min="11221" max="11221" width="0" style="1" hidden="1" customWidth="1"/>
    <col min="11222" max="11222" width="24.7109375" style="1" customWidth="1"/>
    <col min="11223" max="11223" width="12.28515625" style="1" customWidth="1"/>
    <col min="11224" max="11224" width="0" style="1" hidden="1" customWidth="1"/>
    <col min="11225" max="11225" width="3.42578125" style="1" customWidth="1"/>
    <col min="11226" max="11226" width="0" style="1" hidden="1" customWidth="1"/>
    <col min="11227" max="11227" width="17.7109375" style="1" customWidth="1"/>
    <col min="11228" max="11228" width="3.42578125" style="1" customWidth="1"/>
    <col min="11229" max="11229" width="0" style="1" hidden="1" customWidth="1"/>
    <col min="11230" max="11230" width="23.7109375" style="1" customWidth="1"/>
    <col min="11231" max="11231" width="10" style="1" customWidth="1"/>
    <col min="11232" max="11232" width="0" style="1" hidden="1" customWidth="1"/>
    <col min="11233" max="11234" width="14.7109375" style="1" customWidth="1"/>
    <col min="11235" max="11235" width="12.85546875" style="1" customWidth="1"/>
    <col min="11236" max="11236" width="3.28515625" style="1" customWidth="1"/>
    <col min="11237" max="11237" width="30.28515625" style="1" customWidth="1"/>
    <col min="11238" max="11238" width="5" style="1" customWidth="1"/>
    <col min="11239" max="11239" width="0" style="1" hidden="1" customWidth="1"/>
    <col min="11240" max="11240" width="14.28515625" style="1" customWidth="1"/>
    <col min="11241" max="11241" width="5.7109375" style="1" customWidth="1"/>
    <col min="11242" max="11242" width="0" style="1" hidden="1" customWidth="1"/>
    <col min="11243" max="11243" width="17.28515625" style="1" customWidth="1"/>
    <col min="11244" max="11244" width="12.7109375" style="1" customWidth="1"/>
    <col min="11245" max="11245" width="0" style="1" hidden="1" customWidth="1"/>
    <col min="11246" max="11246" width="5.28515625" style="1" customWidth="1"/>
    <col min="11247" max="11247" width="0" style="1" hidden="1" customWidth="1"/>
    <col min="11248" max="11248" width="17" style="1" customWidth="1"/>
    <col min="11249" max="11249" width="6.28515625" style="1" customWidth="1"/>
    <col min="11250" max="11250" width="0" style="1" hidden="1" customWidth="1"/>
    <col min="11251" max="11251" width="14.28515625" style="1" customWidth="1"/>
    <col min="11252" max="11252" width="7.5703125" style="1" customWidth="1"/>
    <col min="11253" max="11253" width="0" style="1" hidden="1" customWidth="1"/>
    <col min="11254" max="11255" width="14.28515625" style="1" customWidth="1"/>
    <col min="11256" max="11256" width="20.85546875" style="1" customWidth="1"/>
    <col min="11257" max="11257" width="14.42578125" style="1" customWidth="1"/>
    <col min="11258" max="11258" width="15" style="1" customWidth="1"/>
    <col min="11259" max="11259" width="2.7109375" style="1" customWidth="1"/>
    <col min="11260" max="11260" width="11.7109375" style="1" customWidth="1"/>
    <col min="11261" max="11261" width="11.5703125" style="1" customWidth="1"/>
    <col min="11262" max="11262" width="2.28515625" style="1" customWidth="1"/>
    <col min="11263" max="11263" width="41" style="1" customWidth="1"/>
    <col min="11264" max="11264" width="14.28515625" style="1" customWidth="1"/>
    <col min="11265" max="11266" width="11.5703125" style="1" customWidth="1"/>
    <col min="11267" max="11267" width="21.85546875" style="1" customWidth="1"/>
    <col min="11268" max="11459" width="11.42578125" style="1"/>
    <col min="11460" max="11460" width="21.85546875" style="1" customWidth="1"/>
    <col min="11461" max="11461" width="13.85546875" style="1" customWidth="1"/>
    <col min="11462" max="11462" width="38.7109375" style="1" customWidth="1"/>
    <col min="11463" max="11463" width="3" style="1" bestFit="1" customWidth="1"/>
    <col min="11464" max="11464" width="32.28515625" style="1" customWidth="1"/>
    <col min="11465" max="11465" width="46.28515625" style="1" customWidth="1"/>
    <col min="11466" max="11466" width="19" style="1" customWidth="1"/>
    <col min="11467" max="11467" width="0" style="1" hidden="1" customWidth="1"/>
    <col min="11468" max="11468" width="17.7109375" style="1" customWidth="1"/>
    <col min="11469" max="11469" width="0" style="1" hidden="1" customWidth="1"/>
    <col min="11470" max="11470" width="22.28515625" style="1" customWidth="1"/>
    <col min="11471" max="11471" width="5.28515625" style="1" customWidth="1"/>
    <col min="11472" max="11472" width="36.28515625" style="1" customWidth="1"/>
    <col min="11473" max="11473" width="5.7109375" style="1" customWidth="1"/>
    <col min="11474" max="11474" width="0" style="1" hidden="1" customWidth="1"/>
    <col min="11475" max="11475" width="20.7109375" style="1" customWidth="1"/>
    <col min="11476" max="11476" width="4.85546875" style="1" customWidth="1"/>
    <col min="11477" max="11477" width="0" style="1" hidden="1" customWidth="1"/>
    <col min="11478" max="11478" width="24.7109375" style="1" customWidth="1"/>
    <col min="11479" max="11479" width="12.28515625" style="1" customWidth="1"/>
    <col min="11480" max="11480" width="0" style="1" hidden="1" customWidth="1"/>
    <col min="11481" max="11481" width="3.42578125" style="1" customWidth="1"/>
    <col min="11482" max="11482" width="0" style="1" hidden="1" customWidth="1"/>
    <col min="11483" max="11483" width="17.7109375" style="1" customWidth="1"/>
    <col min="11484" max="11484" width="3.42578125" style="1" customWidth="1"/>
    <col min="11485" max="11485" width="0" style="1" hidden="1" customWidth="1"/>
    <col min="11486" max="11486" width="23.7109375" style="1" customWidth="1"/>
    <col min="11487" max="11487" width="10" style="1" customWidth="1"/>
    <col min="11488" max="11488" width="0" style="1" hidden="1" customWidth="1"/>
    <col min="11489" max="11490" width="14.7109375" style="1" customWidth="1"/>
    <col min="11491" max="11491" width="12.85546875" style="1" customWidth="1"/>
    <col min="11492" max="11492" width="3.28515625" style="1" customWidth="1"/>
    <col min="11493" max="11493" width="30.28515625" style="1" customWidth="1"/>
    <col min="11494" max="11494" width="5" style="1" customWidth="1"/>
    <col min="11495" max="11495" width="0" style="1" hidden="1" customWidth="1"/>
    <col min="11496" max="11496" width="14.28515625" style="1" customWidth="1"/>
    <col min="11497" max="11497" width="5.7109375" style="1" customWidth="1"/>
    <col min="11498" max="11498" width="0" style="1" hidden="1" customWidth="1"/>
    <col min="11499" max="11499" width="17.28515625" style="1" customWidth="1"/>
    <col min="11500" max="11500" width="12.7109375" style="1" customWidth="1"/>
    <col min="11501" max="11501" width="0" style="1" hidden="1" customWidth="1"/>
    <col min="11502" max="11502" width="5.28515625" style="1" customWidth="1"/>
    <col min="11503" max="11503" width="0" style="1" hidden="1" customWidth="1"/>
    <col min="11504" max="11504" width="17" style="1" customWidth="1"/>
    <col min="11505" max="11505" width="6.28515625" style="1" customWidth="1"/>
    <col min="11506" max="11506" width="0" style="1" hidden="1" customWidth="1"/>
    <col min="11507" max="11507" width="14.28515625" style="1" customWidth="1"/>
    <col min="11508" max="11508" width="7.5703125" style="1" customWidth="1"/>
    <col min="11509" max="11509" width="0" style="1" hidden="1" customWidth="1"/>
    <col min="11510" max="11511" width="14.28515625" style="1" customWidth="1"/>
    <col min="11512" max="11512" width="20.85546875" style="1" customWidth="1"/>
    <col min="11513" max="11513" width="14.42578125" style="1" customWidth="1"/>
    <col min="11514" max="11514" width="15" style="1" customWidth="1"/>
    <col min="11515" max="11515" width="2.7109375" style="1" customWidth="1"/>
    <col min="11516" max="11516" width="11.7109375" style="1" customWidth="1"/>
    <col min="11517" max="11517" width="11.5703125" style="1" customWidth="1"/>
    <col min="11518" max="11518" width="2.28515625" style="1" customWidth="1"/>
    <col min="11519" max="11519" width="41" style="1" customWidth="1"/>
    <col min="11520" max="11520" width="14.28515625" style="1" customWidth="1"/>
    <col min="11521" max="11522" width="11.5703125" style="1" customWidth="1"/>
    <col min="11523" max="11523" width="21.85546875" style="1" customWidth="1"/>
    <col min="11524" max="11715" width="11.42578125" style="1"/>
    <col min="11716" max="11716" width="21.85546875" style="1" customWidth="1"/>
    <col min="11717" max="11717" width="13.85546875" style="1" customWidth="1"/>
    <col min="11718" max="11718" width="38.7109375" style="1" customWidth="1"/>
    <col min="11719" max="11719" width="3" style="1" bestFit="1" customWidth="1"/>
    <col min="11720" max="11720" width="32.28515625" style="1" customWidth="1"/>
    <col min="11721" max="11721" width="46.28515625" style="1" customWidth="1"/>
    <col min="11722" max="11722" width="19" style="1" customWidth="1"/>
    <col min="11723" max="11723" width="0" style="1" hidden="1" customWidth="1"/>
    <col min="11724" max="11724" width="17.7109375" style="1" customWidth="1"/>
    <col min="11725" max="11725" width="0" style="1" hidden="1" customWidth="1"/>
    <col min="11726" max="11726" width="22.28515625" style="1" customWidth="1"/>
    <col min="11727" max="11727" width="5.28515625" style="1" customWidth="1"/>
    <col min="11728" max="11728" width="36.28515625" style="1" customWidth="1"/>
    <col min="11729" max="11729" width="5.7109375" style="1" customWidth="1"/>
    <col min="11730" max="11730" width="0" style="1" hidden="1" customWidth="1"/>
    <col min="11731" max="11731" width="20.7109375" style="1" customWidth="1"/>
    <col min="11732" max="11732" width="4.85546875" style="1" customWidth="1"/>
    <col min="11733" max="11733" width="0" style="1" hidden="1" customWidth="1"/>
    <col min="11734" max="11734" width="24.7109375" style="1" customWidth="1"/>
    <col min="11735" max="11735" width="12.28515625" style="1" customWidth="1"/>
    <col min="11736" max="11736" width="0" style="1" hidden="1" customWidth="1"/>
    <col min="11737" max="11737" width="3.42578125" style="1" customWidth="1"/>
    <col min="11738" max="11738" width="0" style="1" hidden="1" customWidth="1"/>
    <col min="11739" max="11739" width="17.7109375" style="1" customWidth="1"/>
    <col min="11740" max="11740" width="3.42578125" style="1" customWidth="1"/>
    <col min="11741" max="11741" width="0" style="1" hidden="1" customWidth="1"/>
    <col min="11742" max="11742" width="23.7109375" style="1" customWidth="1"/>
    <col min="11743" max="11743" width="10" style="1" customWidth="1"/>
    <col min="11744" max="11744" width="0" style="1" hidden="1" customWidth="1"/>
    <col min="11745" max="11746" width="14.7109375" style="1" customWidth="1"/>
    <col min="11747" max="11747" width="12.85546875" style="1" customWidth="1"/>
    <col min="11748" max="11748" width="3.28515625" style="1" customWidth="1"/>
    <col min="11749" max="11749" width="30.28515625" style="1" customWidth="1"/>
    <col min="11750" max="11750" width="5" style="1" customWidth="1"/>
    <col min="11751" max="11751" width="0" style="1" hidden="1" customWidth="1"/>
    <col min="11752" max="11752" width="14.28515625" style="1" customWidth="1"/>
    <col min="11753" max="11753" width="5.7109375" style="1" customWidth="1"/>
    <col min="11754" max="11754" width="0" style="1" hidden="1" customWidth="1"/>
    <col min="11755" max="11755" width="17.28515625" style="1" customWidth="1"/>
    <col min="11756" max="11756" width="12.7109375" style="1" customWidth="1"/>
    <col min="11757" max="11757" width="0" style="1" hidden="1" customWidth="1"/>
    <col min="11758" max="11758" width="5.28515625" style="1" customWidth="1"/>
    <col min="11759" max="11759" width="0" style="1" hidden="1" customWidth="1"/>
    <col min="11760" max="11760" width="17" style="1" customWidth="1"/>
    <col min="11761" max="11761" width="6.28515625" style="1" customWidth="1"/>
    <col min="11762" max="11762" width="0" style="1" hidden="1" customWidth="1"/>
    <col min="11763" max="11763" width="14.28515625" style="1" customWidth="1"/>
    <col min="11764" max="11764" width="7.5703125" style="1" customWidth="1"/>
    <col min="11765" max="11765" width="0" style="1" hidden="1" customWidth="1"/>
    <col min="11766" max="11767" width="14.28515625" style="1" customWidth="1"/>
    <col min="11768" max="11768" width="20.85546875" style="1" customWidth="1"/>
    <col min="11769" max="11769" width="14.42578125" style="1" customWidth="1"/>
    <col min="11770" max="11770" width="15" style="1" customWidth="1"/>
    <col min="11771" max="11771" width="2.7109375" style="1" customWidth="1"/>
    <col min="11772" max="11772" width="11.7109375" style="1" customWidth="1"/>
    <col min="11773" max="11773" width="11.5703125" style="1" customWidth="1"/>
    <col min="11774" max="11774" width="2.28515625" style="1" customWidth="1"/>
    <col min="11775" max="11775" width="41" style="1" customWidth="1"/>
    <col min="11776" max="11776" width="14.28515625" style="1" customWidth="1"/>
    <col min="11777" max="11778" width="11.5703125" style="1" customWidth="1"/>
    <col min="11779" max="11779" width="21.85546875" style="1" customWidth="1"/>
    <col min="11780" max="11971" width="11.42578125" style="1"/>
    <col min="11972" max="11972" width="21.85546875" style="1" customWidth="1"/>
    <col min="11973" max="11973" width="13.85546875" style="1" customWidth="1"/>
    <col min="11974" max="11974" width="38.7109375" style="1" customWidth="1"/>
    <col min="11975" max="11975" width="3" style="1" bestFit="1" customWidth="1"/>
    <col min="11976" max="11976" width="32.28515625" style="1" customWidth="1"/>
    <col min="11977" max="11977" width="46.28515625" style="1" customWidth="1"/>
    <col min="11978" max="11978" width="19" style="1" customWidth="1"/>
    <col min="11979" max="11979" width="0" style="1" hidden="1" customWidth="1"/>
    <col min="11980" max="11980" width="17.7109375" style="1" customWidth="1"/>
    <col min="11981" max="11981" width="0" style="1" hidden="1" customWidth="1"/>
    <col min="11982" max="11982" width="22.28515625" style="1" customWidth="1"/>
    <col min="11983" max="11983" width="5.28515625" style="1" customWidth="1"/>
    <col min="11984" max="11984" width="36.28515625" style="1" customWidth="1"/>
    <col min="11985" max="11985" width="5.7109375" style="1" customWidth="1"/>
    <col min="11986" max="11986" width="0" style="1" hidden="1" customWidth="1"/>
    <col min="11987" max="11987" width="20.7109375" style="1" customWidth="1"/>
    <col min="11988" max="11988" width="4.85546875" style="1" customWidth="1"/>
    <col min="11989" max="11989" width="0" style="1" hidden="1" customWidth="1"/>
    <col min="11990" max="11990" width="24.7109375" style="1" customWidth="1"/>
    <col min="11991" max="11991" width="12.28515625" style="1" customWidth="1"/>
    <col min="11992" max="11992" width="0" style="1" hidden="1" customWidth="1"/>
    <col min="11993" max="11993" width="3.42578125" style="1" customWidth="1"/>
    <col min="11994" max="11994" width="0" style="1" hidden="1" customWidth="1"/>
    <col min="11995" max="11995" width="17.7109375" style="1" customWidth="1"/>
    <col min="11996" max="11996" width="3.42578125" style="1" customWidth="1"/>
    <col min="11997" max="11997" width="0" style="1" hidden="1" customWidth="1"/>
    <col min="11998" max="11998" width="23.7109375" style="1" customWidth="1"/>
    <col min="11999" max="11999" width="10" style="1" customWidth="1"/>
    <col min="12000" max="12000" width="0" style="1" hidden="1" customWidth="1"/>
    <col min="12001" max="12002" width="14.7109375" style="1" customWidth="1"/>
    <col min="12003" max="12003" width="12.85546875" style="1" customWidth="1"/>
    <col min="12004" max="12004" width="3.28515625" style="1" customWidth="1"/>
    <col min="12005" max="12005" width="30.28515625" style="1" customWidth="1"/>
    <col min="12006" max="12006" width="5" style="1" customWidth="1"/>
    <col min="12007" max="12007" width="0" style="1" hidden="1" customWidth="1"/>
    <col min="12008" max="12008" width="14.28515625" style="1" customWidth="1"/>
    <col min="12009" max="12009" width="5.7109375" style="1" customWidth="1"/>
    <col min="12010" max="12010" width="0" style="1" hidden="1" customWidth="1"/>
    <col min="12011" max="12011" width="17.28515625" style="1" customWidth="1"/>
    <col min="12012" max="12012" width="12.7109375" style="1" customWidth="1"/>
    <col min="12013" max="12013" width="0" style="1" hidden="1" customWidth="1"/>
    <col min="12014" max="12014" width="5.28515625" style="1" customWidth="1"/>
    <col min="12015" max="12015" width="0" style="1" hidden="1" customWidth="1"/>
    <col min="12016" max="12016" width="17" style="1" customWidth="1"/>
    <col min="12017" max="12017" width="6.28515625" style="1" customWidth="1"/>
    <col min="12018" max="12018" width="0" style="1" hidden="1" customWidth="1"/>
    <col min="12019" max="12019" width="14.28515625" style="1" customWidth="1"/>
    <col min="12020" max="12020" width="7.5703125" style="1" customWidth="1"/>
    <col min="12021" max="12021" width="0" style="1" hidden="1" customWidth="1"/>
    <col min="12022" max="12023" width="14.28515625" style="1" customWidth="1"/>
    <col min="12024" max="12024" width="20.85546875" style="1" customWidth="1"/>
    <col min="12025" max="12025" width="14.42578125" style="1" customWidth="1"/>
    <col min="12026" max="12026" width="15" style="1" customWidth="1"/>
    <col min="12027" max="12027" width="2.7109375" style="1" customWidth="1"/>
    <col min="12028" max="12028" width="11.7109375" style="1" customWidth="1"/>
    <col min="12029" max="12029" width="11.5703125" style="1" customWidth="1"/>
    <col min="12030" max="12030" width="2.28515625" style="1" customWidth="1"/>
    <col min="12031" max="12031" width="41" style="1" customWidth="1"/>
    <col min="12032" max="12032" width="14.28515625" style="1" customWidth="1"/>
    <col min="12033" max="12034" width="11.5703125" style="1" customWidth="1"/>
    <col min="12035" max="12035" width="21.85546875" style="1" customWidth="1"/>
    <col min="12036" max="12227" width="11.42578125" style="1"/>
    <col min="12228" max="12228" width="21.85546875" style="1" customWidth="1"/>
    <col min="12229" max="12229" width="13.85546875" style="1" customWidth="1"/>
    <col min="12230" max="12230" width="38.7109375" style="1" customWidth="1"/>
    <col min="12231" max="12231" width="3" style="1" bestFit="1" customWidth="1"/>
    <col min="12232" max="12232" width="32.28515625" style="1" customWidth="1"/>
    <col min="12233" max="12233" width="46.28515625" style="1" customWidth="1"/>
    <col min="12234" max="12234" width="19" style="1" customWidth="1"/>
    <col min="12235" max="12235" width="0" style="1" hidden="1" customWidth="1"/>
    <col min="12236" max="12236" width="17.7109375" style="1" customWidth="1"/>
    <col min="12237" max="12237" width="0" style="1" hidden="1" customWidth="1"/>
    <col min="12238" max="12238" width="22.28515625" style="1" customWidth="1"/>
    <col min="12239" max="12239" width="5.28515625" style="1" customWidth="1"/>
    <col min="12240" max="12240" width="36.28515625" style="1" customWidth="1"/>
    <col min="12241" max="12241" width="5.7109375" style="1" customWidth="1"/>
    <col min="12242" max="12242" width="0" style="1" hidden="1" customWidth="1"/>
    <col min="12243" max="12243" width="20.7109375" style="1" customWidth="1"/>
    <col min="12244" max="12244" width="4.85546875" style="1" customWidth="1"/>
    <col min="12245" max="12245" width="0" style="1" hidden="1" customWidth="1"/>
    <col min="12246" max="12246" width="24.7109375" style="1" customWidth="1"/>
    <col min="12247" max="12247" width="12.28515625" style="1" customWidth="1"/>
    <col min="12248" max="12248" width="0" style="1" hidden="1" customWidth="1"/>
    <col min="12249" max="12249" width="3.42578125" style="1" customWidth="1"/>
    <col min="12250" max="12250" width="0" style="1" hidden="1" customWidth="1"/>
    <col min="12251" max="12251" width="17.7109375" style="1" customWidth="1"/>
    <col min="12252" max="12252" width="3.42578125" style="1" customWidth="1"/>
    <col min="12253" max="12253" width="0" style="1" hidden="1" customWidth="1"/>
    <col min="12254" max="12254" width="23.7109375" style="1" customWidth="1"/>
    <col min="12255" max="12255" width="10" style="1" customWidth="1"/>
    <col min="12256" max="12256" width="0" style="1" hidden="1" customWidth="1"/>
    <col min="12257" max="12258" width="14.7109375" style="1" customWidth="1"/>
    <col min="12259" max="12259" width="12.85546875" style="1" customWidth="1"/>
    <col min="12260" max="12260" width="3.28515625" style="1" customWidth="1"/>
    <col min="12261" max="12261" width="30.28515625" style="1" customWidth="1"/>
    <col min="12262" max="12262" width="5" style="1" customWidth="1"/>
    <col min="12263" max="12263" width="0" style="1" hidden="1" customWidth="1"/>
    <col min="12264" max="12264" width="14.28515625" style="1" customWidth="1"/>
    <col min="12265" max="12265" width="5.7109375" style="1" customWidth="1"/>
    <col min="12266" max="12266" width="0" style="1" hidden="1" customWidth="1"/>
    <col min="12267" max="12267" width="17.28515625" style="1" customWidth="1"/>
    <col min="12268" max="12268" width="12.7109375" style="1" customWidth="1"/>
    <col min="12269" max="12269" width="0" style="1" hidden="1" customWidth="1"/>
    <col min="12270" max="12270" width="5.28515625" style="1" customWidth="1"/>
    <col min="12271" max="12271" width="0" style="1" hidden="1" customWidth="1"/>
    <col min="12272" max="12272" width="17" style="1" customWidth="1"/>
    <col min="12273" max="12273" width="6.28515625" style="1" customWidth="1"/>
    <col min="12274" max="12274" width="0" style="1" hidden="1" customWidth="1"/>
    <col min="12275" max="12275" width="14.28515625" style="1" customWidth="1"/>
    <col min="12276" max="12276" width="7.5703125" style="1" customWidth="1"/>
    <col min="12277" max="12277" width="0" style="1" hidden="1" customWidth="1"/>
    <col min="12278" max="12279" width="14.28515625" style="1" customWidth="1"/>
    <col min="12280" max="12280" width="20.85546875" style="1" customWidth="1"/>
    <col min="12281" max="12281" width="14.42578125" style="1" customWidth="1"/>
    <col min="12282" max="12282" width="15" style="1" customWidth="1"/>
    <col min="12283" max="12283" width="2.7109375" style="1" customWidth="1"/>
    <col min="12284" max="12284" width="11.7109375" style="1" customWidth="1"/>
    <col min="12285" max="12285" width="11.5703125" style="1" customWidth="1"/>
    <col min="12286" max="12286" width="2.28515625" style="1" customWidth="1"/>
    <col min="12287" max="12287" width="41" style="1" customWidth="1"/>
    <col min="12288" max="12288" width="14.28515625" style="1" customWidth="1"/>
    <col min="12289" max="12290" width="11.5703125" style="1" customWidth="1"/>
    <col min="12291" max="12291" width="21.85546875" style="1" customWidth="1"/>
    <col min="12292" max="12483" width="11.42578125" style="1"/>
    <col min="12484" max="12484" width="21.85546875" style="1" customWidth="1"/>
    <col min="12485" max="12485" width="13.85546875" style="1" customWidth="1"/>
    <col min="12486" max="12486" width="38.7109375" style="1" customWidth="1"/>
    <col min="12487" max="12487" width="3" style="1" bestFit="1" customWidth="1"/>
    <col min="12488" max="12488" width="32.28515625" style="1" customWidth="1"/>
    <col min="12489" max="12489" width="46.28515625" style="1" customWidth="1"/>
    <col min="12490" max="12490" width="19" style="1" customWidth="1"/>
    <col min="12491" max="12491" width="0" style="1" hidden="1" customWidth="1"/>
    <col min="12492" max="12492" width="17.7109375" style="1" customWidth="1"/>
    <col min="12493" max="12493" width="0" style="1" hidden="1" customWidth="1"/>
    <col min="12494" max="12494" width="22.28515625" style="1" customWidth="1"/>
    <col min="12495" max="12495" width="5.28515625" style="1" customWidth="1"/>
    <col min="12496" max="12496" width="36.28515625" style="1" customWidth="1"/>
    <col min="12497" max="12497" width="5.7109375" style="1" customWidth="1"/>
    <col min="12498" max="12498" width="0" style="1" hidden="1" customWidth="1"/>
    <col min="12499" max="12499" width="20.7109375" style="1" customWidth="1"/>
    <col min="12500" max="12500" width="4.85546875" style="1" customWidth="1"/>
    <col min="12501" max="12501" width="0" style="1" hidden="1" customWidth="1"/>
    <col min="12502" max="12502" width="24.7109375" style="1" customWidth="1"/>
    <col min="12503" max="12503" width="12.28515625" style="1" customWidth="1"/>
    <col min="12504" max="12504" width="0" style="1" hidden="1" customWidth="1"/>
    <col min="12505" max="12505" width="3.42578125" style="1" customWidth="1"/>
    <col min="12506" max="12506" width="0" style="1" hidden="1" customWidth="1"/>
    <col min="12507" max="12507" width="17.7109375" style="1" customWidth="1"/>
    <col min="12508" max="12508" width="3.42578125" style="1" customWidth="1"/>
    <col min="12509" max="12509" width="0" style="1" hidden="1" customWidth="1"/>
    <col min="12510" max="12510" width="23.7109375" style="1" customWidth="1"/>
    <col min="12511" max="12511" width="10" style="1" customWidth="1"/>
    <col min="12512" max="12512" width="0" style="1" hidden="1" customWidth="1"/>
    <col min="12513" max="12514" width="14.7109375" style="1" customWidth="1"/>
    <col min="12515" max="12515" width="12.85546875" style="1" customWidth="1"/>
    <col min="12516" max="12516" width="3.28515625" style="1" customWidth="1"/>
    <col min="12517" max="12517" width="30.28515625" style="1" customWidth="1"/>
    <col min="12518" max="12518" width="5" style="1" customWidth="1"/>
    <col min="12519" max="12519" width="0" style="1" hidden="1" customWidth="1"/>
    <col min="12520" max="12520" width="14.28515625" style="1" customWidth="1"/>
    <col min="12521" max="12521" width="5.7109375" style="1" customWidth="1"/>
    <col min="12522" max="12522" width="0" style="1" hidden="1" customWidth="1"/>
    <col min="12523" max="12523" width="17.28515625" style="1" customWidth="1"/>
    <col min="12524" max="12524" width="12.7109375" style="1" customWidth="1"/>
    <col min="12525" max="12525" width="0" style="1" hidden="1" customWidth="1"/>
    <col min="12526" max="12526" width="5.28515625" style="1" customWidth="1"/>
    <col min="12527" max="12527" width="0" style="1" hidden="1" customWidth="1"/>
    <col min="12528" max="12528" width="17" style="1" customWidth="1"/>
    <col min="12529" max="12529" width="6.28515625" style="1" customWidth="1"/>
    <col min="12530" max="12530" width="0" style="1" hidden="1" customWidth="1"/>
    <col min="12531" max="12531" width="14.28515625" style="1" customWidth="1"/>
    <col min="12532" max="12532" width="7.5703125" style="1" customWidth="1"/>
    <col min="12533" max="12533" width="0" style="1" hidden="1" customWidth="1"/>
    <col min="12534" max="12535" width="14.28515625" style="1" customWidth="1"/>
    <col min="12536" max="12536" width="20.85546875" style="1" customWidth="1"/>
    <col min="12537" max="12537" width="14.42578125" style="1" customWidth="1"/>
    <col min="12538" max="12538" width="15" style="1" customWidth="1"/>
    <col min="12539" max="12539" width="2.7109375" style="1" customWidth="1"/>
    <col min="12540" max="12540" width="11.7109375" style="1" customWidth="1"/>
    <col min="12541" max="12541" width="11.5703125" style="1" customWidth="1"/>
    <col min="12542" max="12542" width="2.28515625" style="1" customWidth="1"/>
    <col min="12543" max="12543" width="41" style="1" customWidth="1"/>
    <col min="12544" max="12544" width="14.28515625" style="1" customWidth="1"/>
    <col min="12545" max="12546" width="11.5703125" style="1" customWidth="1"/>
    <col min="12547" max="12547" width="21.85546875" style="1" customWidth="1"/>
    <col min="12548" max="12739" width="11.42578125" style="1"/>
    <col min="12740" max="12740" width="21.85546875" style="1" customWidth="1"/>
    <col min="12741" max="12741" width="13.85546875" style="1" customWidth="1"/>
    <col min="12742" max="12742" width="38.7109375" style="1" customWidth="1"/>
    <col min="12743" max="12743" width="3" style="1" bestFit="1" customWidth="1"/>
    <col min="12744" max="12744" width="32.28515625" style="1" customWidth="1"/>
    <col min="12745" max="12745" width="46.28515625" style="1" customWidth="1"/>
    <col min="12746" max="12746" width="19" style="1" customWidth="1"/>
    <col min="12747" max="12747" width="0" style="1" hidden="1" customWidth="1"/>
    <col min="12748" max="12748" width="17.7109375" style="1" customWidth="1"/>
    <col min="12749" max="12749" width="0" style="1" hidden="1" customWidth="1"/>
    <col min="12750" max="12750" width="22.28515625" style="1" customWidth="1"/>
    <col min="12751" max="12751" width="5.28515625" style="1" customWidth="1"/>
    <col min="12752" max="12752" width="36.28515625" style="1" customWidth="1"/>
    <col min="12753" max="12753" width="5.7109375" style="1" customWidth="1"/>
    <col min="12754" max="12754" width="0" style="1" hidden="1" customWidth="1"/>
    <col min="12755" max="12755" width="20.7109375" style="1" customWidth="1"/>
    <col min="12756" max="12756" width="4.85546875" style="1" customWidth="1"/>
    <col min="12757" max="12757" width="0" style="1" hidden="1" customWidth="1"/>
    <col min="12758" max="12758" width="24.7109375" style="1" customWidth="1"/>
    <col min="12759" max="12759" width="12.28515625" style="1" customWidth="1"/>
    <col min="12760" max="12760" width="0" style="1" hidden="1" customWidth="1"/>
    <col min="12761" max="12761" width="3.42578125" style="1" customWidth="1"/>
    <col min="12762" max="12762" width="0" style="1" hidden="1" customWidth="1"/>
    <col min="12763" max="12763" width="17.7109375" style="1" customWidth="1"/>
    <col min="12764" max="12764" width="3.42578125" style="1" customWidth="1"/>
    <col min="12765" max="12765" width="0" style="1" hidden="1" customWidth="1"/>
    <col min="12766" max="12766" width="23.7109375" style="1" customWidth="1"/>
    <col min="12767" max="12767" width="10" style="1" customWidth="1"/>
    <col min="12768" max="12768" width="0" style="1" hidden="1" customWidth="1"/>
    <col min="12769" max="12770" width="14.7109375" style="1" customWidth="1"/>
    <col min="12771" max="12771" width="12.85546875" style="1" customWidth="1"/>
    <col min="12772" max="12772" width="3.28515625" style="1" customWidth="1"/>
    <col min="12773" max="12773" width="30.28515625" style="1" customWidth="1"/>
    <col min="12774" max="12774" width="5" style="1" customWidth="1"/>
    <col min="12775" max="12775" width="0" style="1" hidden="1" customWidth="1"/>
    <col min="12776" max="12776" width="14.28515625" style="1" customWidth="1"/>
    <col min="12777" max="12777" width="5.7109375" style="1" customWidth="1"/>
    <col min="12778" max="12778" width="0" style="1" hidden="1" customWidth="1"/>
    <col min="12779" max="12779" width="17.28515625" style="1" customWidth="1"/>
    <col min="12780" max="12780" width="12.7109375" style="1" customWidth="1"/>
    <col min="12781" max="12781" width="0" style="1" hidden="1" customWidth="1"/>
    <col min="12782" max="12782" width="5.28515625" style="1" customWidth="1"/>
    <col min="12783" max="12783" width="0" style="1" hidden="1" customWidth="1"/>
    <col min="12784" max="12784" width="17" style="1" customWidth="1"/>
    <col min="12785" max="12785" width="6.28515625" style="1" customWidth="1"/>
    <col min="12786" max="12786" width="0" style="1" hidden="1" customWidth="1"/>
    <col min="12787" max="12787" width="14.28515625" style="1" customWidth="1"/>
    <col min="12788" max="12788" width="7.5703125" style="1" customWidth="1"/>
    <col min="12789" max="12789" width="0" style="1" hidden="1" customWidth="1"/>
    <col min="12790" max="12791" width="14.28515625" style="1" customWidth="1"/>
    <col min="12792" max="12792" width="20.85546875" style="1" customWidth="1"/>
    <col min="12793" max="12793" width="14.42578125" style="1" customWidth="1"/>
    <col min="12794" max="12794" width="15" style="1" customWidth="1"/>
    <col min="12795" max="12795" width="2.7109375" style="1" customWidth="1"/>
    <col min="12796" max="12796" width="11.7109375" style="1" customWidth="1"/>
    <col min="12797" max="12797" width="11.5703125" style="1" customWidth="1"/>
    <col min="12798" max="12798" width="2.28515625" style="1" customWidth="1"/>
    <col min="12799" max="12799" width="41" style="1" customWidth="1"/>
    <col min="12800" max="12800" width="14.28515625" style="1" customWidth="1"/>
    <col min="12801" max="12802" width="11.5703125" style="1" customWidth="1"/>
    <col min="12803" max="12803" width="21.85546875" style="1" customWidth="1"/>
    <col min="12804" max="12995" width="11.42578125" style="1"/>
    <col min="12996" max="12996" width="21.85546875" style="1" customWidth="1"/>
    <col min="12997" max="12997" width="13.85546875" style="1" customWidth="1"/>
    <col min="12998" max="12998" width="38.7109375" style="1" customWidth="1"/>
    <col min="12999" max="12999" width="3" style="1" bestFit="1" customWidth="1"/>
    <col min="13000" max="13000" width="32.28515625" style="1" customWidth="1"/>
    <col min="13001" max="13001" width="46.28515625" style="1" customWidth="1"/>
    <col min="13002" max="13002" width="19" style="1" customWidth="1"/>
    <col min="13003" max="13003" width="0" style="1" hidden="1" customWidth="1"/>
    <col min="13004" max="13004" width="17.7109375" style="1" customWidth="1"/>
    <col min="13005" max="13005" width="0" style="1" hidden="1" customWidth="1"/>
    <col min="13006" max="13006" width="22.28515625" style="1" customWidth="1"/>
    <col min="13007" max="13007" width="5.28515625" style="1" customWidth="1"/>
    <col min="13008" max="13008" width="36.28515625" style="1" customWidth="1"/>
    <col min="13009" max="13009" width="5.7109375" style="1" customWidth="1"/>
    <col min="13010" max="13010" width="0" style="1" hidden="1" customWidth="1"/>
    <col min="13011" max="13011" width="20.7109375" style="1" customWidth="1"/>
    <col min="13012" max="13012" width="4.85546875" style="1" customWidth="1"/>
    <col min="13013" max="13013" width="0" style="1" hidden="1" customWidth="1"/>
    <col min="13014" max="13014" width="24.7109375" style="1" customWidth="1"/>
    <col min="13015" max="13015" width="12.28515625" style="1" customWidth="1"/>
    <col min="13016" max="13016" width="0" style="1" hidden="1" customWidth="1"/>
    <col min="13017" max="13017" width="3.42578125" style="1" customWidth="1"/>
    <col min="13018" max="13018" width="0" style="1" hidden="1" customWidth="1"/>
    <col min="13019" max="13019" width="17.7109375" style="1" customWidth="1"/>
    <col min="13020" max="13020" width="3.42578125" style="1" customWidth="1"/>
    <col min="13021" max="13021" width="0" style="1" hidden="1" customWidth="1"/>
    <col min="13022" max="13022" width="23.7109375" style="1" customWidth="1"/>
    <col min="13023" max="13023" width="10" style="1" customWidth="1"/>
    <col min="13024" max="13024" width="0" style="1" hidden="1" customWidth="1"/>
    <col min="13025" max="13026" width="14.7109375" style="1" customWidth="1"/>
    <col min="13027" max="13027" width="12.85546875" style="1" customWidth="1"/>
    <col min="13028" max="13028" width="3.28515625" style="1" customWidth="1"/>
    <col min="13029" max="13029" width="30.28515625" style="1" customWidth="1"/>
    <col min="13030" max="13030" width="5" style="1" customWidth="1"/>
    <col min="13031" max="13031" width="0" style="1" hidden="1" customWidth="1"/>
    <col min="13032" max="13032" width="14.28515625" style="1" customWidth="1"/>
    <col min="13033" max="13033" width="5.7109375" style="1" customWidth="1"/>
    <col min="13034" max="13034" width="0" style="1" hidden="1" customWidth="1"/>
    <col min="13035" max="13035" width="17.28515625" style="1" customWidth="1"/>
    <col min="13036" max="13036" width="12.7109375" style="1" customWidth="1"/>
    <col min="13037" max="13037" width="0" style="1" hidden="1" customWidth="1"/>
    <col min="13038" max="13038" width="5.28515625" style="1" customWidth="1"/>
    <col min="13039" max="13039" width="0" style="1" hidden="1" customWidth="1"/>
    <col min="13040" max="13040" width="17" style="1" customWidth="1"/>
    <col min="13041" max="13041" width="6.28515625" style="1" customWidth="1"/>
    <col min="13042" max="13042" width="0" style="1" hidden="1" customWidth="1"/>
    <col min="13043" max="13043" width="14.28515625" style="1" customWidth="1"/>
    <col min="13044" max="13044" width="7.5703125" style="1" customWidth="1"/>
    <col min="13045" max="13045" width="0" style="1" hidden="1" customWidth="1"/>
    <col min="13046" max="13047" width="14.28515625" style="1" customWidth="1"/>
    <col min="13048" max="13048" width="20.85546875" style="1" customWidth="1"/>
    <col min="13049" max="13049" width="14.42578125" style="1" customWidth="1"/>
    <col min="13050" max="13050" width="15" style="1" customWidth="1"/>
    <col min="13051" max="13051" width="2.7109375" style="1" customWidth="1"/>
    <col min="13052" max="13052" width="11.7109375" style="1" customWidth="1"/>
    <col min="13053" max="13053" width="11.5703125" style="1" customWidth="1"/>
    <col min="13054" max="13054" width="2.28515625" style="1" customWidth="1"/>
    <col min="13055" max="13055" width="41" style="1" customWidth="1"/>
    <col min="13056" max="13056" width="14.28515625" style="1" customWidth="1"/>
    <col min="13057" max="13058" width="11.5703125" style="1" customWidth="1"/>
    <col min="13059" max="13059" width="21.85546875" style="1" customWidth="1"/>
    <col min="13060" max="13251" width="11.42578125" style="1"/>
    <col min="13252" max="13252" width="21.85546875" style="1" customWidth="1"/>
    <col min="13253" max="13253" width="13.85546875" style="1" customWidth="1"/>
    <col min="13254" max="13254" width="38.7109375" style="1" customWidth="1"/>
    <col min="13255" max="13255" width="3" style="1" bestFit="1" customWidth="1"/>
    <col min="13256" max="13256" width="32.28515625" style="1" customWidth="1"/>
    <col min="13257" max="13257" width="46.28515625" style="1" customWidth="1"/>
    <col min="13258" max="13258" width="19" style="1" customWidth="1"/>
    <col min="13259" max="13259" width="0" style="1" hidden="1" customWidth="1"/>
    <col min="13260" max="13260" width="17.7109375" style="1" customWidth="1"/>
    <col min="13261" max="13261" width="0" style="1" hidden="1" customWidth="1"/>
    <col min="13262" max="13262" width="22.28515625" style="1" customWidth="1"/>
    <col min="13263" max="13263" width="5.28515625" style="1" customWidth="1"/>
    <col min="13264" max="13264" width="36.28515625" style="1" customWidth="1"/>
    <col min="13265" max="13265" width="5.7109375" style="1" customWidth="1"/>
    <col min="13266" max="13266" width="0" style="1" hidden="1" customWidth="1"/>
    <col min="13267" max="13267" width="20.7109375" style="1" customWidth="1"/>
    <col min="13268" max="13268" width="4.85546875" style="1" customWidth="1"/>
    <col min="13269" max="13269" width="0" style="1" hidden="1" customWidth="1"/>
    <col min="13270" max="13270" width="24.7109375" style="1" customWidth="1"/>
    <col min="13271" max="13271" width="12.28515625" style="1" customWidth="1"/>
    <col min="13272" max="13272" width="0" style="1" hidden="1" customWidth="1"/>
    <col min="13273" max="13273" width="3.42578125" style="1" customWidth="1"/>
    <col min="13274" max="13274" width="0" style="1" hidden="1" customWidth="1"/>
    <col min="13275" max="13275" width="17.7109375" style="1" customWidth="1"/>
    <col min="13276" max="13276" width="3.42578125" style="1" customWidth="1"/>
    <col min="13277" max="13277" width="0" style="1" hidden="1" customWidth="1"/>
    <col min="13278" max="13278" width="23.7109375" style="1" customWidth="1"/>
    <col min="13279" max="13279" width="10" style="1" customWidth="1"/>
    <col min="13280" max="13280" width="0" style="1" hidden="1" customWidth="1"/>
    <col min="13281" max="13282" width="14.7109375" style="1" customWidth="1"/>
    <col min="13283" max="13283" width="12.85546875" style="1" customWidth="1"/>
    <col min="13284" max="13284" width="3.28515625" style="1" customWidth="1"/>
    <col min="13285" max="13285" width="30.28515625" style="1" customWidth="1"/>
    <col min="13286" max="13286" width="5" style="1" customWidth="1"/>
    <col min="13287" max="13287" width="0" style="1" hidden="1" customWidth="1"/>
    <col min="13288" max="13288" width="14.28515625" style="1" customWidth="1"/>
    <col min="13289" max="13289" width="5.7109375" style="1" customWidth="1"/>
    <col min="13290" max="13290" width="0" style="1" hidden="1" customWidth="1"/>
    <col min="13291" max="13291" width="17.28515625" style="1" customWidth="1"/>
    <col min="13292" max="13292" width="12.7109375" style="1" customWidth="1"/>
    <col min="13293" max="13293" width="0" style="1" hidden="1" customWidth="1"/>
    <col min="13294" max="13294" width="5.28515625" style="1" customWidth="1"/>
    <col min="13295" max="13295" width="0" style="1" hidden="1" customWidth="1"/>
    <col min="13296" max="13296" width="17" style="1" customWidth="1"/>
    <col min="13297" max="13297" width="6.28515625" style="1" customWidth="1"/>
    <col min="13298" max="13298" width="0" style="1" hidden="1" customWidth="1"/>
    <col min="13299" max="13299" width="14.28515625" style="1" customWidth="1"/>
    <col min="13300" max="13300" width="7.5703125" style="1" customWidth="1"/>
    <col min="13301" max="13301" width="0" style="1" hidden="1" customWidth="1"/>
    <col min="13302" max="13303" width="14.28515625" style="1" customWidth="1"/>
    <col min="13304" max="13304" width="20.85546875" style="1" customWidth="1"/>
    <col min="13305" max="13305" width="14.42578125" style="1" customWidth="1"/>
    <col min="13306" max="13306" width="15" style="1" customWidth="1"/>
    <col min="13307" max="13307" width="2.7109375" style="1" customWidth="1"/>
    <col min="13308" max="13308" width="11.7109375" style="1" customWidth="1"/>
    <col min="13309" max="13309" width="11.5703125" style="1" customWidth="1"/>
    <col min="13310" max="13310" width="2.28515625" style="1" customWidth="1"/>
    <col min="13311" max="13311" width="41" style="1" customWidth="1"/>
    <col min="13312" max="13312" width="14.28515625" style="1" customWidth="1"/>
    <col min="13313" max="13314" width="11.5703125" style="1" customWidth="1"/>
    <col min="13315" max="13315" width="21.85546875" style="1" customWidth="1"/>
    <col min="13316" max="13507" width="11.42578125" style="1"/>
    <col min="13508" max="13508" width="21.85546875" style="1" customWidth="1"/>
    <col min="13509" max="13509" width="13.85546875" style="1" customWidth="1"/>
    <col min="13510" max="13510" width="38.7109375" style="1" customWidth="1"/>
    <col min="13511" max="13511" width="3" style="1" bestFit="1" customWidth="1"/>
    <col min="13512" max="13512" width="32.28515625" style="1" customWidth="1"/>
    <col min="13513" max="13513" width="46.28515625" style="1" customWidth="1"/>
    <col min="13514" max="13514" width="19" style="1" customWidth="1"/>
    <col min="13515" max="13515" width="0" style="1" hidden="1" customWidth="1"/>
    <col min="13516" max="13516" width="17.7109375" style="1" customWidth="1"/>
    <col min="13517" max="13517" width="0" style="1" hidden="1" customWidth="1"/>
    <col min="13518" max="13518" width="22.28515625" style="1" customWidth="1"/>
    <col min="13519" max="13519" width="5.28515625" style="1" customWidth="1"/>
    <col min="13520" max="13520" width="36.28515625" style="1" customWidth="1"/>
    <col min="13521" max="13521" width="5.7109375" style="1" customWidth="1"/>
    <col min="13522" max="13522" width="0" style="1" hidden="1" customWidth="1"/>
    <col min="13523" max="13523" width="20.7109375" style="1" customWidth="1"/>
    <col min="13524" max="13524" width="4.85546875" style="1" customWidth="1"/>
    <col min="13525" max="13525" width="0" style="1" hidden="1" customWidth="1"/>
    <col min="13526" max="13526" width="24.7109375" style="1" customWidth="1"/>
    <col min="13527" max="13527" width="12.28515625" style="1" customWidth="1"/>
    <col min="13528" max="13528" width="0" style="1" hidden="1" customWidth="1"/>
    <col min="13529" max="13529" width="3.42578125" style="1" customWidth="1"/>
    <col min="13530" max="13530" width="0" style="1" hidden="1" customWidth="1"/>
    <col min="13531" max="13531" width="17.7109375" style="1" customWidth="1"/>
    <col min="13532" max="13532" width="3.42578125" style="1" customWidth="1"/>
    <col min="13533" max="13533" width="0" style="1" hidden="1" customWidth="1"/>
    <col min="13534" max="13534" width="23.7109375" style="1" customWidth="1"/>
    <col min="13535" max="13535" width="10" style="1" customWidth="1"/>
    <col min="13536" max="13536" width="0" style="1" hidden="1" customWidth="1"/>
    <col min="13537" max="13538" width="14.7109375" style="1" customWidth="1"/>
    <col min="13539" max="13539" width="12.85546875" style="1" customWidth="1"/>
    <col min="13540" max="13540" width="3.28515625" style="1" customWidth="1"/>
    <col min="13541" max="13541" width="30.28515625" style="1" customWidth="1"/>
    <col min="13542" max="13542" width="5" style="1" customWidth="1"/>
    <col min="13543" max="13543" width="0" style="1" hidden="1" customWidth="1"/>
    <col min="13544" max="13544" width="14.28515625" style="1" customWidth="1"/>
    <col min="13545" max="13545" width="5.7109375" style="1" customWidth="1"/>
    <col min="13546" max="13546" width="0" style="1" hidden="1" customWidth="1"/>
    <col min="13547" max="13547" width="17.28515625" style="1" customWidth="1"/>
    <col min="13548" max="13548" width="12.7109375" style="1" customWidth="1"/>
    <col min="13549" max="13549" width="0" style="1" hidden="1" customWidth="1"/>
    <col min="13550" max="13550" width="5.28515625" style="1" customWidth="1"/>
    <col min="13551" max="13551" width="0" style="1" hidden="1" customWidth="1"/>
    <col min="13552" max="13552" width="17" style="1" customWidth="1"/>
    <col min="13553" max="13553" width="6.28515625" style="1" customWidth="1"/>
    <col min="13554" max="13554" width="0" style="1" hidden="1" customWidth="1"/>
    <col min="13555" max="13555" width="14.28515625" style="1" customWidth="1"/>
    <col min="13556" max="13556" width="7.5703125" style="1" customWidth="1"/>
    <col min="13557" max="13557" width="0" style="1" hidden="1" customWidth="1"/>
    <col min="13558" max="13559" width="14.28515625" style="1" customWidth="1"/>
    <col min="13560" max="13560" width="20.85546875" style="1" customWidth="1"/>
    <col min="13561" max="13561" width="14.42578125" style="1" customWidth="1"/>
    <col min="13562" max="13562" width="15" style="1" customWidth="1"/>
    <col min="13563" max="13563" width="2.7109375" style="1" customWidth="1"/>
    <col min="13564" max="13564" width="11.7109375" style="1" customWidth="1"/>
    <col min="13565" max="13565" width="11.5703125" style="1" customWidth="1"/>
    <col min="13566" max="13566" width="2.28515625" style="1" customWidth="1"/>
    <col min="13567" max="13567" width="41" style="1" customWidth="1"/>
    <col min="13568" max="13568" width="14.28515625" style="1" customWidth="1"/>
    <col min="13569" max="13570" width="11.5703125" style="1" customWidth="1"/>
    <col min="13571" max="13571" width="21.85546875" style="1" customWidth="1"/>
    <col min="13572" max="13763" width="11.42578125" style="1"/>
    <col min="13764" max="13764" width="21.85546875" style="1" customWidth="1"/>
    <col min="13765" max="13765" width="13.85546875" style="1" customWidth="1"/>
    <col min="13766" max="13766" width="38.7109375" style="1" customWidth="1"/>
    <col min="13767" max="13767" width="3" style="1" bestFit="1" customWidth="1"/>
    <col min="13768" max="13768" width="32.28515625" style="1" customWidth="1"/>
    <col min="13769" max="13769" width="46.28515625" style="1" customWidth="1"/>
    <col min="13770" max="13770" width="19" style="1" customWidth="1"/>
    <col min="13771" max="13771" width="0" style="1" hidden="1" customWidth="1"/>
    <col min="13772" max="13772" width="17.7109375" style="1" customWidth="1"/>
    <col min="13773" max="13773" width="0" style="1" hidden="1" customWidth="1"/>
    <col min="13774" max="13774" width="22.28515625" style="1" customWidth="1"/>
    <col min="13775" max="13775" width="5.28515625" style="1" customWidth="1"/>
    <col min="13776" max="13776" width="36.28515625" style="1" customWidth="1"/>
    <col min="13777" max="13777" width="5.7109375" style="1" customWidth="1"/>
    <col min="13778" max="13778" width="0" style="1" hidden="1" customWidth="1"/>
    <col min="13779" max="13779" width="20.7109375" style="1" customWidth="1"/>
    <col min="13780" max="13780" width="4.85546875" style="1" customWidth="1"/>
    <col min="13781" max="13781" width="0" style="1" hidden="1" customWidth="1"/>
    <col min="13782" max="13782" width="24.7109375" style="1" customWidth="1"/>
    <col min="13783" max="13783" width="12.28515625" style="1" customWidth="1"/>
    <col min="13784" max="13784" width="0" style="1" hidden="1" customWidth="1"/>
    <col min="13785" max="13785" width="3.42578125" style="1" customWidth="1"/>
    <col min="13786" max="13786" width="0" style="1" hidden="1" customWidth="1"/>
    <col min="13787" max="13787" width="17.7109375" style="1" customWidth="1"/>
    <col min="13788" max="13788" width="3.42578125" style="1" customWidth="1"/>
    <col min="13789" max="13789" width="0" style="1" hidden="1" customWidth="1"/>
    <col min="13790" max="13790" width="23.7109375" style="1" customWidth="1"/>
    <col min="13791" max="13791" width="10" style="1" customWidth="1"/>
    <col min="13792" max="13792" width="0" style="1" hidden="1" customWidth="1"/>
    <col min="13793" max="13794" width="14.7109375" style="1" customWidth="1"/>
    <col min="13795" max="13795" width="12.85546875" style="1" customWidth="1"/>
    <col min="13796" max="13796" width="3.28515625" style="1" customWidth="1"/>
    <col min="13797" max="13797" width="30.28515625" style="1" customWidth="1"/>
    <col min="13798" max="13798" width="5" style="1" customWidth="1"/>
    <col min="13799" max="13799" width="0" style="1" hidden="1" customWidth="1"/>
    <col min="13800" max="13800" width="14.28515625" style="1" customWidth="1"/>
    <col min="13801" max="13801" width="5.7109375" style="1" customWidth="1"/>
    <col min="13802" max="13802" width="0" style="1" hidden="1" customWidth="1"/>
    <col min="13803" max="13803" width="17.28515625" style="1" customWidth="1"/>
    <col min="13804" max="13804" width="12.7109375" style="1" customWidth="1"/>
    <col min="13805" max="13805" width="0" style="1" hidden="1" customWidth="1"/>
    <col min="13806" max="13806" width="5.28515625" style="1" customWidth="1"/>
    <col min="13807" max="13807" width="0" style="1" hidden="1" customWidth="1"/>
    <col min="13808" max="13808" width="17" style="1" customWidth="1"/>
    <col min="13809" max="13809" width="6.28515625" style="1" customWidth="1"/>
    <col min="13810" max="13810" width="0" style="1" hidden="1" customWidth="1"/>
    <col min="13811" max="13811" width="14.28515625" style="1" customWidth="1"/>
    <col min="13812" max="13812" width="7.5703125" style="1" customWidth="1"/>
    <col min="13813" max="13813" width="0" style="1" hidden="1" customWidth="1"/>
    <col min="13814" max="13815" width="14.28515625" style="1" customWidth="1"/>
    <col min="13816" max="13816" width="20.85546875" style="1" customWidth="1"/>
    <col min="13817" max="13817" width="14.42578125" style="1" customWidth="1"/>
    <col min="13818" max="13818" width="15" style="1" customWidth="1"/>
    <col min="13819" max="13819" width="2.7109375" style="1" customWidth="1"/>
    <col min="13820" max="13820" width="11.7109375" style="1" customWidth="1"/>
    <col min="13821" max="13821" width="11.5703125" style="1" customWidth="1"/>
    <col min="13822" max="13822" width="2.28515625" style="1" customWidth="1"/>
    <col min="13823" max="13823" width="41" style="1" customWidth="1"/>
    <col min="13824" max="13824" width="14.28515625" style="1" customWidth="1"/>
    <col min="13825" max="13826" width="11.5703125" style="1" customWidth="1"/>
    <col min="13827" max="13827" width="21.85546875" style="1" customWidth="1"/>
    <col min="13828" max="14019" width="11.42578125" style="1"/>
    <col min="14020" max="14020" width="21.85546875" style="1" customWidth="1"/>
    <col min="14021" max="14021" width="13.85546875" style="1" customWidth="1"/>
    <col min="14022" max="14022" width="38.7109375" style="1" customWidth="1"/>
    <col min="14023" max="14023" width="3" style="1" bestFit="1" customWidth="1"/>
    <col min="14024" max="14024" width="32.28515625" style="1" customWidth="1"/>
    <col min="14025" max="14025" width="46.28515625" style="1" customWidth="1"/>
    <col min="14026" max="14026" width="19" style="1" customWidth="1"/>
    <col min="14027" max="14027" width="0" style="1" hidden="1" customWidth="1"/>
    <col min="14028" max="14028" width="17.7109375" style="1" customWidth="1"/>
    <col min="14029" max="14029" width="0" style="1" hidden="1" customWidth="1"/>
    <col min="14030" max="14030" width="22.28515625" style="1" customWidth="1"/>
    <col min="14031" max="14031" width="5.28515625" style="1" customWidth="1"/>
    <col min="14032" max="14032" width="36.28515625" style="1" customWidth="1"/>
    <col min="14033" max="14033" width="5.7109375" style="1" customWidth="1"/>
    <col min="14034" max="14034" width="0" style="1" hidden="1" customWidth="1"/>
    <col min="14035" max="14035" width="20.7109375" style="1" customWidth="1"/>
    <col min="14036" max="14036" width="4.85546875" style="1" customWidth="1"/>
    <col min="14037" max="14037" width="0" style="1" hidden="1" customWidth="1"/>
    <col min="14038" max="14038" width="24.7109375" style="1" customWidth="1"/>
    <col min="14039" max="14039" width="12.28515625" style="1" customWidth="1"/>
    <col min="14040" max="14040" width="0" style="1" hidden="1" customWidth="1"/>
    <col min="14041" max="14041" width="3.42578125" style="1" customWidth="1"/>
    <col min="14042" max="14042" width="0" style="1" hidden="1" customWidth="1"/>
    <col min="14043" max="14043" width="17.7109375" style="1" customWidth="1"/>
    <col min="14044" max="14044" width="3.42578125" style="1" customWidth="1"/>
    <col min="14045" max="14045" width="0" style="1" hidden="1" customWidth="1"/>
    <col min="14046" max="14046" width="23.7109375" style="1" customWidth="1"/>
    <col min="14047" max="14047" width="10" style="1" customWidth="1"/>
    <col min="14048" max="14048" width="0" style="1" hidden="1" customWidth="1"/>
    <col min="14049" max="14050" width="14.7109375" style="1" customWidth="1"/>
    <col min="14051" max="14051" width="12.85546875" style="1" customWidth="1"/>
    <col min="14052" max="14052" width="3.28515625" style="1" customWidth="1"/>
    <col min="14053" max="14053" width="30.28515625" style="1" customWidth="1"/>
    <col min="14054" max="14054" width="5" style="1" customWidth="1"/>
    <col min="14055" max="14055" width="0" style="1" hidden="1" customWidth="1"/>
    <col min="14056" max="14056" width="14.28515625" style="1" customWidth="1"/>
    <col min="14057" max="14057" width="5.7109375" style="1" customWidth="1"/>
    <col min="14058" max="14058" width="0" style="1" hidden="1" customWidth="1"/>
    <col min="14059" max="14059" width="17.28515625" style="1" customWidth="1"/>
    <col min="14060" max="14060" width="12.7109375" style="1" customWidth="1"/>
    <col min="14061" max="14061" width="0" style="1" hidden="1" customWidth="1"/>
    <col min="14062" max="14062" width="5.28515625" style="1" customWidth="1"/>
    <col min="14063" max="14063" width="0" style="1" hidden="1" customWidth="1"/>
    <col min="14064" max="14064" width="17" style="1" customWidth="1"/>
    <col min="14065" max="14065" width="6.28515625" style="1" customWidth="1"/>
    <col min="14066" max="14066" width="0" style="1" hidden="1" customWidth="1"/>
    <col min="14067" max="14067" width="14.28515625" style="1" customWidth="1"/>
    <col min="14068" max="14068" width="7.5703125" style="1" customWidth="1"/>
    <col min="14069" max="14069" width="0" style="1" hidden="1" customWidth="1"/>
    <col min="14070" max="14071" width="14.28515625" style="1" customWidth="1"/>
    <col min="14072" max="14072" width="20.85546875" style="1" customWidth="1"/>
    <col min="14073" max="14073" width="14.42578125" style="1" customWidth="1"/>
    <col min="14074" max="14074" width="15" style="1" customWidth="1"/>
    <col min="14075" max="14075" width="2.7109375" style="1" customWidth="1"/>
    <col min="14076" max="14076" width="11.7109375" style="1" customWidth="1"/>
    <col min="14077" max="14077" width="11.5703125" style="1" customWidth="1"/>
    <col min="14078" max="14078" width="2.28515625" style="1" customWidth="1"/>
    <col min="14079" max="14079" width="41" style="1" customWidth="1"/>
    <col min="14080" max="14080" width="14.28515625" style="1" customWidth="1"/>
    <col min="14081" max="14082" width="11.5703125" style="1" customWidth="1"/>
    <col min="14083" max="14083" width="21.85546875" style="1" customWidth="1"/>
    <col min="14084" max="14275" width="11.42578125" style="1"/>
    <col min="14276" max="14276" width="21.85546875" style="1" customWidth="1"/>
    <col min="14277" max="14277" width="13.85546875" style="1" customWidth="1"/>
    <col min="14278" max="14278" width="38.7109375" style="1" customWidth="1"/>
    <col min="14279" max="14279" width="3" style="1" bestFit="1" customWidth="1"/>
    <col min="14280" max="14280" width="32.28515625" style="1" customWidth="1"/>
    <col min="14281" max="14281" width="46.28515625" style="1" customWidth="1"/>
    <col min="14282" max="14282" width="19" style="1" customWidth="1"/>
    <col min="14283" max="14283" width="0" style="1" hidden="1" customWidth="1"/>
    <col min="14284" max="14284" width="17.7109375" style="1" customWidth="1"/>
    <col min="14285" max="14285" width="0" style="1" hidden="1" customWidth="1"/>
    <col min="14286" max="14286" width="22.28515625" style="1" customWidth="1"/>
    <col min="14287" max="14287" width="5.28515625" style="1" customWidth="1"/>
    <col min="14288" max="14288" width="36.28515625" style="1" customWidth="1"/>
    <col min="14289" max="14289" width="5.7109375" style="1" customWidth="1"/>
    <col min="14290" max="14290" width="0" style="1" hidden="1" customWidth="1"/>
    <col min="14291" max="14291" width="20.7109375" style="1" customWidth="1"/>
    <col min="14292" max="14292" width="4.85546875" style="1" customWidth="1"/>
    <col min="14293" max="14293" width="0" style="1" hidden="1" customWidth="1"/>
    <col min="14294" max="14294" width="24.7109375" style="1" customWidth="1"/>
    <col min="14295" max="14295" width="12.28515625" style="1" customWidth="1"/>
    <col min="14296" max="14296" width="0" style="1" hidden="1" customWidth="1"/>
    <col min="14297" max="14297" width="3.42578125" style="1" customWidth="1"/>
    <col min="14298" max="14298" width="0" style="1" hidden="1" customWidth="1"/>
    <col min="14299" max="14299" width="17.7109375" style="1" customWidth="1"/>
    <col min="14300" max="14300" width="3.42578125" style="1" customWidth="1"/>
    <col min="14301" max="14301" width="0" style="1" hidden="1" customWidth="1"/>
    <col min="14302" max="14302" width="23.7109375" style="1" customWidth="1"/>
    <col min="14303" max="14303" width="10" style="1" customWidth="1"/>
    <col min="14304" max="14304" width="0" style="1" hidden="1" customWidth="1"/>
    <col min="14305" max="14306" width="14.7109375" style="1" customWidth="1"/>
    <col min="14307" max="14307" width="12.85546875" style="1" customWidth="1"/>
    <col min="14308" max="14308" width="3.28515625" style="1" customWidth="1"/>
    <col min="14309" max="14309" width="30.28515625" style="1" customWidth="1"/>
    <col min="14310" max="14310" width="5" style="1" customWidth="1"/>
    <col min="14311" max="14311" width="0" style="1" hidden="1" customWidth="1"/>
    <col min="14312" max="14312" width="14.28515625" style="1" customWidth="1"/>
    <col min="14313" max="14313" width="5.7109375" style="1" customWidth="1"/>
    <col min="14314" max="14314" width="0" style="1" hidden="1" customWidth="1"/>
    <col min="14315" max="14315" width="17.28515625" style="1" customWidth="1"/>
    <col min="14316" max="14316" width="12.7109375" style="1" customWidth="1"/>
    <col min="14317" max="14317" width="0" style="1" hidden="1" customWidth="1"/>
    <col min="14318" max="14318" width="5.28515625" style="1" customWidth="1"/>
    <col min="14319" max="14319" width="0" style="1" hidden="1" customWidth="1"/>
    <col min="14320" max="14320" width="17" style="1" customWidth="1"/>
    <col min="14321" max="14321" width="6.28515625" style="1" customWidth="1"/>
    <col min="14322" max="14322" width="0" style="1" hidden="1" customWidth="1"/>
    <col min="14323" max="14323" width="14.28515625" style="1" customWidth="1"/>
    <col min="14324" max="14324" width="7.5703125" style="1" customWidth="1"/>
    <col min="14325" max="14325" width="0" style="1" hidden="1" customWidth="1"/>
    <col min="14326" max="14327" width="14.28515625" style="1" customWidth="1"/>
    <col min="14328" max="14328" width="20.85546875" style="1" customWidth="1"/>
    <col min="14329" max="14329" width="14.42578125" style="1" customWidth="1"/>
    <col min="14330" max="14330" width="15" style="1" customWidth="1"/>
    <col min="14331" max="14331" width="2.7109375" style="1" customWidth="1"/>
    <col min="14332" max="14332" width="11.7109375" style="1" customWidth="1"/>
    <col min="14333" max="14333" width="11.5703125" style="1" customWidth="1"/>
    <col min="14334" max="14334" width="2.28515625" style="1" customWidth="1"/>
    <col min="14335" max="14335" width="41" style="1" customWidth="1"/>
    <col min="14336" max="14336" width="14.28515625" style="1" customWidth="1"/>
    <col min="14337" max="14338" width="11.5703125" style="1" customWidth="1"/>
    <col min="14339" max="14339" width="21.85546875" style="1" customWidth="1"/>
    <col min="14340" max="14531" width="11.42578125" style="1"/>
    <col min="14532" max="14532" width="21.85546875" style="1" customWidth="1"/>
    <col min="14533" max="14533" width="13.85546875" style="1" customWidth="1"/>
    <col min="14534" max="14534" width="38.7109375" style="1" customWidth="1"/>
    <col min="14535" max="14535" width="3" style="1" bestFit="1" customWidth="1"/>
    <col min="14536" max="14536" width="32.28515625" style="1" customWidth="1"/>
    <col min="14537" max="14537" width="46.28515625" style="1" customWidth="1"/>
    <col min="14538" max="14538" width="19" style="1" customWidth="1"/>
    <col min="14539" max="14539" width="0" style="1" hidden="1" customWidth="1"/>
    <col min="14540" max="14540" width="17.7109375" style="1" customWidth="1"/>
    <col min="14541" max="14541" width="0" style="1" hidden="1" customWidth="1"/>
    <col min="14542" max="14542" width="22.28515625" style="1" customWidth="1"/>
    <col min="14543" max="14543" width="5.28515625" style="1" customWidth="1"/>
    <col min="14544" max="14544" width="36.28515625" style="1" customWidth="1"/>
    <col min="14545" max="14545" width="5.7109375" style="1" customWidth="1"/>
    <col min="14546" max="14546" width="0" style="1" hidden="1" customWidth="1"/>
    <col min="14547" max="14547" width="20.7109375" style="1" customWidth="1"/>
    <col min="14548" max="14548" width="4.85546875" style="1" customWidth="1"/>
    <col min="14549" max="14549" width="0" style="1" hidden="1" customWidth="1"/>
    <col min="14550" max="14550" width="24.7109375" style="1" customWidth="1"/>
    <col min="14551" max="14551" width="12.28515625" style="1" customWidth="1"/>
    <col min="14552" max="14552" width="0" style="1" hidden="1" customWidth="1"/>
    <col min="14553" max="14553" width="3.42578125" style="1" customWidth="1"/>
    <col min="14554" max="14554" width="0" style="1" hidden="1" customWidth="1"/>
    <col min="14555" max="14555" width="17.7109375" style="1" customWidth="1"/>
    <col min="14556" max="14556" width="3.42578125" style="1" customWidth="1"/>
    <col min="14557" max="14557" width="0" style="1" hidden="1" customWidth="1"/>
    <col min="14558" max="14558" width="23.7109375" style="1" customWidth="1"/>
    <col min="14559" max="14559" width="10" style="1" customWidth="1"/>
    <col min="14560" max="14560" width="0" style="1" hidden="1" customWidth="1"/>
    <col min="14561" max="14562" width="14.7109375" style="1" customWidth="1"/>
    <col min="14563" max="14563" width="12.85546875" style="1" customWidth="1"/>
    <col min="14564" max="14564" width="3.28515625" style="1" customWidth="1"/>
    <col min="14565" max="14565" width="30.28515625" style="1" customWidth="1"/>
    <col min="14566" max="14566" width="5" style="1" customWidth="1"/>
    <col min="14567" max="14567" width="0" style="1" hidden="1" customWidth="1"/>
    <col min="14568" max="14568" width="14.28515625" style="1" customWidth="1"/>
    <col min="14569" max="14569" width="5.7109375" style="1" customWidth="1"/>
    <col min="14570" max="14570" width="0" style="1" hidden="1" customWidth="1"/>
    <col min="14571" max="14571" width="17.28515625" style="1" customWidth="1"/>
    <col min="14572" max="14572" width="12.7109375" style="1" customWidth="1"/>
    <col min="14573" max="14573" width="0" style="1" hidden="1" customWidth="1"/>
    <col min="14574" max="14574" width="5.28515625" style="1" customWidth="1"/>
    <col min="14575" max="14575" width="0" style="1" hidden="1" customWidth="1"/>
    <col min="14576" max="14576" width="17" style="1" customWidth="1"/>
    <col min="14577" max="14577" width="6.28515625" style="1" customWidth="1"/>
    <col min="14578" max="14578" width="0" style="1" hidden="1" customWidth="1"/>
    <col min="14579" max="14579" width="14.28515625" style="1" customWidth="1"/>
    <col min="14580" max="14580" width="7.5703125" style="1" customWidth="1"/>
    <col min="14581" max="14581" width="0" style="1" hidden="1" customWidth="1"/>
    <col min="14582" max="14583" width="14.28515625" style="1" customWidth="1"/>
    <col min="14584" max="14584" width="20.85546875" style="1" customWidth="1"/>
    <col min="14585" max="14585" width="14.42578125" style="1" customWidth="1"/>
    <col min="14586" max="14586" width="15" style="1" customWidth="1"/>
    <col min="14587" max="14587" width="2.7109375" style="1" customWidth="1"/>
    <col min="14588" max="14588" width="11.7109375" style="1" customWidth="1"/>
    <col min="14589" max="14589" width="11.5703125" style="1" customWidth="1"/>
    <col min="14590" max="14590" width="2.28515625" style="1" customWidth="1"/>
    <col min="14591" max="14591" width="41" style="1" customWidth="1"/>
    <col min="14592" max="14592" width="14.28515625" style="1" customWidth="1"/>
    <col min="14593" max="14594" width="11.5703125" style="1" customWidth="1"/>
    <col min="14595" max="14595" width="21.85546875" style="1" customWidth="1"/>
    <col min="14596" max="14787" width="11.42578125" style="1"/>
    <col min="14788" max="14788" width="21.85546875" style="1" customWidth="1"/>
    <col min="14789" max="14789" width="13.85546875" style="1" customWidth="1"/>
    <col min="14790" max="14790" width="38.7109375" style="1" customWidth="1"/>
    <col min="14791" max="14791" width="3" style="1" bestFit="1" customWidth="1"/>
    <col min="14792" max="14792" width="32.28515625" style="1" customWidth="1"/>
    <col min="14793" max="14793" width="46.28515625" style="1" customWidth="1"/>
    <col min="14794" max="14794" width="19" style="1" customWidth="1"/>
    <col min="14795" max="14795" width="0" style="1" hidden="1" customWidth="1"/>
    <col min="14796" max="14796" width="17.7109375" style="1" customWidth="1"/>
    <col min="14797" max="14797" width="0" style="1" hidden="1" customWidth="1"/>
    <col min="14798" max="14798" width="22.28515625" style="1" customWidth="1"/>
    <col min="14799" max="14799" width="5.28515625" style="1" customWidth="1"/>
    <col min="14800" max="14800" width="36.28515625" style="1" customWidth="1"/>
    <col min="14801" max="14801" width="5.7109375" style="1" customWidth="1"/>
    <col min="14802" max="14802" width="0" style="1" hidden="1" customWidth="1"/>
    <col min="14803" max="14803" width="20.7109375" style="1" customWidth="1"/>
    <col min="14804" max="14804" width="4.85546875" style="1" customWidth="1"/>
    <col min="14805" max="14805" width="0" style="1" hidden="1" customWidth="1"/>
    <col min="14806" max="14806" width="24.7109375" style="1" customWidth="1"/>
    <col min="14807" max="14807" width="12.28515625" style="1" customWidth="1"/>
    <col min="14808" max="14808" width="0" style="1" hidden="1" customWidth="1"/>
    <col min="14809" max="14809" width="3.42578125" style="1" customWidth="1"/>
    <col min="14810" max="14810" width="0" style="1" hidden="1" customWidth="1"/>
    <col min="14811" max="14811" width="17.7109375" style="1" customWidth="1"/>
    <col min="14812" max="14812" width="3.42578125" style="1" customWidth="1"/>
    <col min="14813" max="14813" width="0" style="1" hidden="1" customWidth="1"/>
    <col min="14814" max="14814" width="23.7109375" style="1" customWidth="1"/>
    <col min="14815" max="14815" width="10" style="1" customWidth="1"/>
    <col min="14816" max="14816" width="0" style="1" hidden="1" customWidth="1"/>
    <col min="14817" max="14818" width="14.7109375" style="1" customWidth="1"/>
    <col min="14819" max="14819" width="12.85546875" style="1" customWidth="1"/>
    <col min="14820" max="14820" width="3.28515625" style="1" customWidth="1"/>
    <col min="14821" max="14821" width="30.28515625" style="1" customWidth="1"/>
    <col min="14822" max="14822" width="5" style="1" customWidth="1"/>
    <col min="14823" max="14823" width="0" style="1" hidden="1" customWidth="1"/>
    <col min="14824" max="14824" width="14.28515625" style="1" customWidth="1"/>
    <col min="14825" max="14825" width="5.7109375" style="1" customWidth="1"/>
    <col min="14826" max="14826" width="0" style="1" hidden="1" customWidth="1"/>
    <col min="14827" max="14827" width="17.28515625" style="1" customWidth="1"/>
    <col min="14828" max="14828" width="12.7109375" style="1" customWidth="1"/>
    <col min="14829" max="14829" width="0" style="1" hidden="1" customWidth="1"/>
    <col min="14830" max="14830" width="5.28515625" style="1" customWidth="1"/>
    <col min="14831" max="14831" width="0" style="1" hidden="1" customWidth="1"/>
    <col min="14832" max="14832" width="17" style="1" customWidth="1"/>
    <col min="14833" max="14833" width="6.28515625" style="1" customWidth="1"/>
    <col min="14834" max="14834" width="0" style="1" hidden="1" customWidth="1"/>
    <col min="14835" max="14835" width="14.28515625" style="1" customWidth="1"/>
    <col min="14836" max="14836" width="7.5703125" style="1" customWidth="1"/>
    <col min="14837" max="14837" width="0" style="1" hidden="1" customWidth="1"/>
    <col min="14838" max="14839" width="14.28515625" style="1" customWidth="1"/>
    <col min="14840" max="14840" width="20.85546875" style="1" customWidth="1"/>
    <col min="14841" max="14841" width="14.42578125" style="1" customWidth="1"/>
    <col min="14842" max="14842" width="15" style="1" customWidth="1"/>
    <col min="14843" max="14843" width="2.7109375" style="1" customWidth="1"/>
    <col min="14844" max="14844" width="11.7109375" style="1" customWidth="1"/>
    <col min="14845" max="14845" width="11.5703125" style="1" customWidth="1"/>
    <col min="14846" max="14846" width="2.28515625" style="1" customWidth="1"/>
    <col min="14847" max="14847" width="41" style="1" customWidth="1"/>
    <col min="14848" max="14848" width="14.28515625" style="1" customWidth="1"/>
    <col min="14849" max="14850" width="11.5703125" style="1" customWidth="1"/>
    <col min="14851" max="14851" width="21.85546875" style="1" customWidth="1"/>
    <col min="14852" max="15043" width="11.42578125" style="1"/>
    <col min="15044" max="15044" width="21.85546875" style="1" customWidth="1"/>
    <col min="15045" max="15045" width="13.85546875" style="1" customWidth="1"/>
    <col min="15046" max="15046" width="38.7109375" style="1" customWidth="1"/>
    <col min="15047" max="15047" width="3" style="1" bestFit="1" customWidth="1"/>
    <col min="15048" max="15048" width="32.28515625" style="1" customWidth="1"/>
    <col min="15049" max="15049" width="46.28515625" style="1" customWidth="1"/>
    <col min="15050" max="15050" width="19" style="1" customWidth="1"/>
    <col min="15051" max="15051" width="0" style="1" hidden="1" customWidth="1"/>
    <col min="15052" max="15052" width="17.7109375" style="1" customWidth="1"/>
    <col min="15053" max="15053" width="0" style="1" hidden="1" customWidth="1"/>
    <col min="15054" max="15054" width="22.28515625" style="1" customWidth="1"/>
    <col min="15055" max="15055" width="5.28515625" style="1" customWidth="1"/>
    <col min="15056" max="15056" width="36.28515625" style="1" customWidth="1"/>
    <col min="15057" max="15057" width="5.7109375" style="1" customWidth="1"/>
    <col min="15058" max="15058" width="0" style="1" hidden="1" customWidth="1"/>
    <col min="15059" max="15059" width="20.7109375" style="1" customWidth="1"/>
    <col min="15060" max="15060" width="4.85546875" style="1" customWidth="1"/>
    <col min="15061" max="15061" width="0" style="1" hidden="1" customWidth="1"/>
    <col min="15062" max="15062" width="24.7109375" style="1" customWidth="1"/>
    <col min="15063" max="15063" width="12.28515625" style="1" customWidth="1"/>
    <col min="15064" max="15064" width="0" style="1" hidden="1" customWidth="1"/>
    <col min="15065" max="15065" width="3.42578125" style="1" customWidth="1"/>
    <col min="15066" max="15066" width="0" style="1" hidden="1" customWidth="1"/>
    <col min="15067" max="15067" width="17.7109375" style="1" customWidth="1"/>
    <col min="15068" max="15068" width="3.42578125" style="1" customWidth="1"/>
    <col min="15069" max="15069" width="0" style="1" hidden="1" customWidth="1"/>
    <col min="15070" max="15070" width="23.7109375" style="1" customWidth="1"/>
    <col min="15071" max="15071" width="10" style="1" customWidth="1"/>
    <col min="15072" max="15072" width="0" style="1" hidden="1" customWidth="1"/>
    <col min="15073" max="15074" width="14.7109375" style="1" customWidth="1"/>
    <col min="15075" max="15075" width="12.85546875" style="1" customWidth="1"/>
    <col min="15076" max="15076" width="3.28515625" style="1" customWidth="1"/>
    <col min="15077" max="15077" width="30.28515625" style="1" customWidth="1"/>
    <col min="15078" max="15078" width="5" style="1" customWidth="1"/>
    <col min="15079" max="15079" width="0" style="1" hidden="1" customWidth="1"/>
    <col min="15080" max="15080" width="14.28515625" style="1" customWidth="1"/>
    <col min="15081" max="15081" width="5.7109375" style="1" customWidth="1"/>
    <col min="15082" max="15082" width="0" style="1" hidden="1" customWidth="1"/>
    <col min="15083" max="15083" width="17.28515625" style="1" customWidth="1"/>
    <col min="15084" max="15084" width="12.7109375" style="1" customWidth="1"/>
    <col min="15085" max="15085" width="0" style="1" hidden="1" customWidth="1"/>
    <col min="15086" max="15086" width="5.28515625" style="1" customWidth="1"/>
    <col min="15087" max="15087" width="0" style="1" hidden="1" customWidth="1"/>
    <col min="15088" max="15088" width="17" style="1" customWidth="1"/>
    <col min="15089" max="15089" width="6.28515625" style="1" customWidth="1"/>
    <col min="15090" max="15090" width="0" style="1" hidden="1" customWidth="1"/>
    <col min="15091" max="15091" width="14.28515625" style="1" customWidth="1"/>
    <col min="15092" max="15092" width="7.5703125" style="1" customWidth="1"/>
    <col min="15093" max="15093" width="0" style="1" hidden="1" customWidth="1"/>
    <col min="15094" max="15095" width="14.28515625" style="1" customWidth="1"/>
    <col min="15096" max="15096" width="20.85546875" style="1" customWidth="1"/>
    <col min="15097" max="15097" width="14.42578125" style="1" customWidth="1"/>
    <col min="15098" max="15098" width="15" style="1" customWidth="1"/>
    <col min="15099" max="15099" width="2.7109375" style="1" customWidth="1"/>
    <col min="15100" max="15100" width="11.7109375" style="1" customWidth="1"/>
    <col min="15101" max="15101" width="11.5703125" style="1" customWidth="1"/>
    <col min="15102" max="15102" width="2.28515625" style="1" customWidth="1"/>
    <col min="15103" max="15103" width="41" style="1" customWidth="1"/>
    <col min="15104" max="15104" width="14.28515625" style="1" customWidth="1"/>
    <col min="15105" max="15106" width="11.5703125" style="1" customWidth="1"/>
    <col min="15107" max="15107" width="21.85546875" style="1" customWidth="1"/>
    <col min="15108" max="15299" width="11.42578125" style="1"/>
    <col min="15300" max="15300" width="21.85546875" style="1" customWidth="1"/>
    <col min="15301" max="15301" width="13.85546875" style="1" customWidth="1"/>
    <col min="15302" max="15302" width="38.7109375" style="1" customWidth="1"/>
    <col min="15303" max="15303" width="3" style="1" bestFit="1" customWidth="1"/>
    <col min="15304" max="15304" width="32.28515625" style="1" customWidth="1"/>
    <col min="15305" max="15305" width="46.28515625" style="1" customWidth="1"/>
    <col min="15306" max="15306" width="19" style="1" customWidth="1"/>
    <col min="15307" max="15307" width="0" style="1" hidden="1" customWidth="1"/>
    <col min="15308" max="15308" width="17.7109375" style="1" customWidth="1"/>
    <col min="15309" max="15309" width="0" style="1" hidden="1" customWidth="1"/>
    <col min="15310" max="15310" width="22.28515625" style="1" customWidth="1"/>
    <col min="15311" max="15311" width="5.28515625" style="1" customWidth="1"/>
    <col min="15312" max="15312" width="36.28515625" style="1" customWidth="1"/>
    <col min="15313" max="15313" width="5.7109375" style="1" customWidth="1"/>
    <col min="15314" max="15314" width="0" style="1" hidden="1" customWidth="1"/>
    <col min="15315" max="15315" width="20.7109375" style="1" customWidth="1"/>
    <col min="15316" max="15316" width="4.85546875" style="1" customWidth="1"/>
    <col min="15317" max="15317" width="0" style="1" hidden="1" customWidth="1"/>
    <col min="15318" max="15318" width="24.7109375" style="1" customWidth="1"/>
    <col min="15319" max="15319" width="12.28515625" style="1" customWidth="1"/>
    <col min="15320" max="15320" width="0" style="1" hidden="1" customWidth="1"/>
    <col min="15321" max="15321" width="3.42578125" style="1" customWidth="1"/>
    <col min="15322" max="15322" width="0" style="1" hidden="1" customWidth="1"/>
    <col min="15323" max="15323" width="17.7109375" style="1" customWidth="1"/>
    <col min="15324" max="15324" width="3.42578125" style="1" customWidth="1"/>
    <col min="15325" max="15325" width="0" style="1" hidden="1" customWidth="1"/>
    <col min="15326" max="15326" width="23.7109375" style="1" customWidth="1"/>
    <col min="15327" max="15327" width="10" style="1" customWidth="1"/>
    <col min="15328" max="15328" width="0" style="1" hidden="1" customWidth="1"/>
    <col min="15329" max="15330" width="14.7109375" style="1" customWidth="1"/>
    <col min="15331" max="15331" width="12.85546875" style="1" customWidth="1"/>
    <col min="15332" max="15332" width="3.28515625" style="1" customWidth="1"/>
    <col min="15333" max="15333" width="30.28515625" style="1" customWidth="1"/>
    <col min="15334" max="15334" width="5" style="1" customWidth="1"/>
    <col min="15335" max="15335" width="0" style="1" hidden="1" customWidth="1"/>
    <col min="15336" max="15336" width="14.28515625" style="1" customWidth="1"/>
    <col min="15337" max="15337" width="5.7109375" style="1" customWidth="1"/>
    <col min="15338" max="15338" width="0" style="1" hidden="1" customWidth="1"/>
    <col min="15339" max="15339" width="17.28515625" style="1" customWidth="1"/>
    <col min="15340" max="15340" width="12.7109375" style="1" customWidth="1"/>
    <col min="15341" max="15341" width="0" style="1" hidden="1" customWidth="1"/>
    <col min="15342" max="15342" width="5.28515625" style="1" customWidth="1"/>
    <col min="15343" max="15343" width="0" style="1" hidden="1" customWidth="1"/>
    <col min="15344" max="15344" width="17" style="1" customWidth="1"/>
    <col min="15345" max="15345" width="6.28515625" style="1" customWidth="1"/>
    <col min="15346" max="15346" width="0" style="1" hidden="1" customWidth="1"/>
    <col min="15347" max="15347" width="14.28515625" style="1" customWidth="1"/>
    <col min="15348" max="15348" width="7.5703125" style="1" customWidth="1"/>
    <col min="15349" max="15349" width="0" style="1" hidden="1" customWidth="1"/>
    <col min="15350" max="15351" width="14.28515625" style="1" customWidth="1"/>
    <col min="15352" max="15352" width="20.85546875" style="1" customWidth="1"/>
    <col min="15353" max="15353" width="14.42578125" style="1" customWidth="1"/>
    <col min="15354" max="15354" width="15" style="1" customWidth="1"/>
    <col min="15355" max="15355" width="2.7109375" style="1" customWidth="1"/>
    <col min="15356" max="15356" width="11.7109375" style="1" customWidth="1"/>
    <col min="15357" max="15357" width="11.5703125" style="1" customWidth="1"/>
    <col min="15358" max="15358" width="2.28515625" style="1" customWidth="1"/>
    <col min="15359" max="15359" width="41" style="1" customWidth="1"/>
    <col min="15360" max="15360" width="14.28515625" style="1" customWidth="1"/>
    <col min="15361" max="15362" width="11.5703125" style="1" customWidth="1"/>
    <col min="15363" max="15363" width="21.85546875" style="1" customWidth="1"/>
    <col min="15364" max="15555" width="11.42578125" style="1"/>
    <col min="15556" max="15556" width="21.85546875" style="1" customWidth="1"/>
    <col min="15557" max="15557" width="13.85546875" style="1" customWidth="1"/>
    <col min="15558" max="15558" width="38.7109375" style="1" customWidth="1"/>
    <col min="15559" max="15559" width="3" style="1" bestFit="1" customWidth="1"/>
    <col min="15560" max="15560" width="32.28515625" style="1" customWidth="1"/>
    <col min="15561" max="15561" width="46.28515625" style="1" customWidth="1"/>
    <col min="15562" max="15562" width="19" style="1" customWidth="1"/>
    <col min="15563" max="15563" width="0" style="1" hidden="1" customWidth="1"/>
    <col min="15564" max="15564" width="17.7109375" style="1" customWidth="1"/>
    <col min="15565" max="15565" width="0" style="1" hidden="1" customWidth="1"/>
    <col min="15566" max="15566" width="22.28515625" style="1" customWidth="1"/>
    <col min="15567" max="15567" width="5.28515625" style="1" customWidth="1"/>
    <col min="15568" max="15568" width="36.28515625" style="1" customWidth="1"/>
    <col min="15569" max="15569" width="5.7109375" style="1" customWidth="1"/>
    <col min="15570" max="15570" width="0" style="1" hidden="1" customWidth="1"/>
    <col min="15571" max="15571" width="20.7109375" style="1" customWidth="1"/>
    <col min="15572" max="15572" width="4.85546875" style="1" customWidth="1"/>
    <col min="15573" max="15573" width="0" style="1" hidden="1" customWidth="1"/>
    <col min="15574" max="15574" width="24.7109375" style="1" customWidth="1"/>
    <col min="15575" max="15575" width="12.28515625" style="1" customWidth="1"/>
    <col min="15576" max="15576" width="0" style="1" hidden="1" customWidth="1"/>
    <col min="15577" max="15577" width="3.42578125" style="1" customWidth="1"/>
    <col min="15578" max="15578" width="0" style="1" hidden="1" customWidth="1"/>
    <col min="15579" max="15579" width="17.7109375" style="1" customWidth="1"/>
    <col min="15580" max="15580" width="3.42578125" style="1" customWidth="1"/>
    <col min="15581" max="15581" width="0" style="1" hidden="1" customWidth="1"/>
    <col min="15582" max="15582" width="23.7109375" style="1" customWidth="1"/>
    <col min="15583" max="15583" width="10" style="1" customWidth="1"/>
    <col min="15584" max="15584" width="0" style="1" hidden="1" customWidth="1"/>
    <col min="15585" max="15586" width="14.7109375" style="1" customWidth="1"/>
    <col min="15587" max="15587" width="12.85546875" style="1" customWidth="1"/>
    <col min="15588" max="15588" width="3.28515625" style="1" customWidth="1"/>
    <col min="15589" max="15589" width="30.28515625" style="1" customWidth="1"/>
    <col min="15590" max="15590" width="5" style="1" customWidth="1"/>
    <col min="15591" max="15591" width="0" style="1" hidden="1" customWidth="1"/>
    <col min="15592" max="15592" width="14.28515625" style="1" customWidth="1"/>
    <col min="15593" max="15593" width="5.7109375" style="1" customWidth="1"/>
    <col min="15594" max="15594" width="0" style="1" hidden="1" customWidth="1"/>
    <col min="15595" max="15595" width="17.28515625" style="1" customWidth="1"/>
    <col min="15596" max="15596" width="12.7109375" style="1" customWidth="1"/>
    <col min="15597" max="15597" width="0" style="1" hidden="1" customWidth="1"/>
    <col min="15598" max="15598" width="5.28515625" style="1" customWidth="1"/>
    <col min="15599" max="15599" width="0" style="1" hidden="1" customWidth="1"/>
    <col min="15600" max="15600" width="17" style="1" customWidth="1"/>
    <col min="15601" max="15601" width="6.28515625" style="1" customWidth="1"/>
    <col min="15602" max="15602" width="0" style="1" hidden="1" customWidth="1"/>
    <col min="15603" max="15603" width="14.28515625" style="1" customWidth="1"/>
    <col min="15604" max="15604" width="7.5703125" style="1" customWidth="1"/>
    <col min="15605" max="15605" width="0" style="1" hidden="1" customWidth="1"/>
    <col min="15606" max="15607" width="14.28515625" style="1" customWidth="1"/>
    <col min="15608" max="15608" width="20.85546875" style="1" customWidth="1"/>
    <col min="15609" max="15609" width="14.42578125" style="1" customWidth="1"/>
    <col min="15610" max="15610" width="15" style="1" customWidth="1"/>
    <col min="15611" max="15611" width="2.7109375" style="1" customWidth="1"/>
    <col min="15612" max="15612" width="11.7109375" style="1" customWidth="1"/>
    <col min="15613" max="15613" width="11.5703125" style="1" customWidth="1"/>
    <col min="15614" max="15614" width="2.28515625" style="1" customWidth="1"/>
    <col min="15615" max="15615" width="41" style="1" customWidth="1"/>
    <col min="15616" max="15616" width="14.28515625" style="1" customWidth="1"/>
    <col min="15617" max="15618" width="11.5703125" style="1" customWidth="1"/>
    <col min="15619" max="15619" width="21.85546875" style="1" customWidth="1"/>
    <col min="15620" max="15811" width="11.42578125" style="1"/>
    <col min="15812" max="15812" width="21.85546875" style="1" customWidth="1"/>
    <col min="15813" max="15813" width="13.85546875" style="1" customWidth="1"/>
    <col min="15814" max="15814" width="38.7109375" style="1" customWidth="1"/>
    <col min="15815" max="15815" width="3" style="1" bestFit="1" customWidth="1"/>
    <col min="15816" max="15816" width="32.28515625" style="1" customWidth="1"/>
    <col min="15817" max="15817" width="46.28515625" style="1" customWidth="1"/>
    <col min="15818" max="15818" width="19" style="1" customWidth="1"/>
    <col min="15819" max="15819" width="0" style="1" hidden="1" customWidth="1"/>
    <col min="15820" max="15820" width="17.7109375" style="1" customWidth="1"/>
    <col min="15821" max="15821" width="0" style="1" hidden="1" customWidth="1"/>
    <col min="15822" max="15822" width="22.28515625" style="1" customWidth="1"/>
    <col min="15823" max="15823" width="5.28515625" style="1" customWidth="1"/>
    <col min="15824" max="15824" width="36.28515625" style="1" customWidth="1"/>
    <col min="15825" max="15825" width="5.7109375" style="1" customWidth="1"/>
    <col min="15826" max="15826" width="0" style="1" hidden="1" customWidth="1"/>
    <col min="15827" max="15827" width="20.7109375" style="1" customWidth="1"/>
    <col min="15828" max="15828" width="4.85546875" style="1" customWidth="1"/>
    <col min="15829" max="15829" width="0" style="1" hidden="1" customWidth="1"/>
    <col min="15830" max="15830" width="24.7109375" style="1" customWidth="1"/>
    <col min="15831" max="15831" width="12.28515625" style="1" customWidth="1"/>
    <col min="15832" max="15832" width="0" style="1" hidden="1" customWidth="1"/>
    <col min="15833" max="15833" width="3.42578125" style="1" customWidth="1"/>
    <col min="15834" max="15834" width="0" style="1" hidden="1" customWidth="1"/>
    <col min="15835" max="15835" width="17.7109375" style="1" customWidth="1"/>
    <col min="15836" max="15836" width="3.42578125" style="1" customWidth="1"/>
    <col min="15837" max="15837" width="0" style="1" hidden="1" customWidth="1"/>
    <col min="15838" max="15838" width="23.7109375" style="1" customWidth="1"/>
    <col min="15839" max="15839" width="10" style="1" customWidth="1"/>
    <col min="15840" max="15840" width="0" style="1" hidden="1" customWidth="1"/>
    <col min="15841" max="15842" width="14.7109375" style="1" customWidth="1"/>
    <col min="15843" max="15843" width="12.85546875" style="1" customWidth="1"/>
    <col min="15844" max="15844" width="3.28515625" style="1" customWidth="1"/>
    <col min="15845" max="15845" width="30.28515625" style="1" customWidth="1"/>
    <col min="15846" max="15846" width="5" style="1" customWidth="1"/>
    <col min="15847" max="15847" width="0" style="1" hidden="1" customWidth="1"/>
    <col min="15848" max="15848" width="14.28515625" style="1" customWidth="1"/>
    <col min="15849" max="15849" width="5.7109375" style="1" customWidth="1"/>
    <col min="15850" max="15850" width="0" style="1" hidden="1" customWidth="1"/>
    <col min="15851" max="15851" width="17.28515625" style="1" customWidth="1"/>
    <col min="15852" max="15852" width="12.7109375" style="1" customWidth="1"/>
    <col min="15853" max="15853" width="0" style="1" hidden="1" customWidth="1"/>
    <col min="15854" max="15854" width="5.28515625" style="1" customWidth="1"/>
    <col min="15855" max="15855" width="0" style="1" hidden="1" customWidth="1"/>
    <col min="15856" max="15856" width="17" style="1" customWidth="1"/>
    <col min="15857" max="15857" width="6.28515625" style="1" customWidth="1"/>
    <col min="15858" max="15858" width="0" style="1" hidden="1" customWidth="1"/>
    <col min="15859" max="15859" width="14.28515625" style="1" customWidth="1"/>
    <col min="15860" max="15860" width="7.5703125" style="1" customWidth="1"/>
    <col min="15861" max="15861" width="0" style="1" hidden="1" customWidth="1"/>
    <col min="15862" max="15863" width="14.28515625" style="1" customWidth="1"/>
    <col min="15864" max="15864" width="20.85546875" style="1" customWidth="1"/>
    <col min="15865" max="15865" width="14.42578125" style="1" customWidth="1"/>
    <col min="15866" max="15866" width="15" style="1" customWidth="1"/>
    <col min="15867" max="15867" width="2.7109375" style="1" customWidth="1"/>
    <col min="15868" max="15868" width="11.7109375" style="1" customWidth="1"/>
    <col min="15869" max="15869" width="11.5703125" style="1" customWidth="1"/>
    <col min="15870" max="15870" width="2.28515625" style="1" customWidth="1"/>
    <col min="15871" max="15871" width="41" style="1" customWidth="1"/>
    <col min="15872" max="15872" width="14.28515625" style="1" customWidth="1"/>
    <col min="15873" max="15874" width="11.5703125" style="1" customWidth="1"/>
    <col min="15875" max="15875" width="21.85546875" style="1" customWidth="1"/>
    <col min="15876" max="16067" width="11.42578125" style="1"/>
    <col min="16068" max="16068" width="21.85546875" style="1" customWidth="1"/>
    <col min="16069" max="16069" width="13.85546875" style="1" customWidth="1"/>
    <col min="16070" max="16070" width="38.7109375" style="1" customWidth="1"/>
    <col min="16071" max="16071" width="3" style="1" bestFit="1" customWidth="1"/>
    <col min="16072" max="16072" width="32.28515625" style="1" customWidth="1"/>
    <col min="16073" max="16073" width="46.28515625" style="1" customWidth="1"/>
    <col min="16074" max="16074" width="19" style="1" customWidth="1"/>
    <col min="16075" max="16075" width="0" style="1" hidden="1" customWidth="1"/>
    <col min="16076" max="16076" width="17.7109375" style="1" customWidth="1"/>
    <col min="16077" max="16077" width="0" style="1" hidden="1" customWidth="1"/>
    <col min="16078" max="16078" width="22.28515625" style="1" customWidth="1"/>
    <col min="16079" max="16079" width="5.28515625" style="1" customWidth="1"/>
    <col min="16080" max="16080" width="36.28515625" style="1" customWidth="1"/>
    <col min="16081" max="16081" width="5.7109375" style="1" customWidth="1"/>
    <col min="16082" max="16082" width="0" style="1" hidden="1" customWidth="1"/>
    <col min="16083" max="16083" width="20.7109375" style="1" customWidth="1"/>
    <col min="16084" max="16084" width="4.85546875" style="1" customWidth="1"/>
    <col min="16085" max="16085" width="0" style="1" hidden="1" customWidth="1"/>
    <col min="16086" max="16086" width="24.7109375" style="1" customWidth="1"/>
    <col min="16087" max="16087" width="12.28515625" style="1" customWidth="1"/>
    <col min="16088" max="16088" width="0" style="1" hidden="1" customWidth="1"/>
    <col min="16089" max="16089" width="3.42578125" style="1" customWidth="1"/>
    <col min="16090" max="16090" width="0" style="1" hidden="1" customWidth="1"/>
    <col min="16091" max="16091" width="17.7109375" style="1" customWidth="1"/>
    <col min="16092" max="16092" width="3.42578125" style="1" customWidth="1"/>
    <col min="16093" max="16093" width="0" style="1" hidden="1" customWidth="1"/>
    <col min="16094" max="16094" width="23.7109375" style="1" customWidth="1"/>
    <col min="16095" max="16095" width="10" style="1" customWidth="1"/>
    <col min="16096" max="16096" width="0" style="1" hidden="1" customWidth="1"/>
    <col min="16097" max="16098" width="14.7109375" style="1" customWidth="1"/>
    <col min="16099" max="16099" width="12.85546875" style="1" customWidth="1"/>
    <col min="16100" max="16100" width="3.28515625" style="1" customWidth="1"/>
    <col min="16101" max="16101" width="30.28515625" style="1" customWidth="1"/>
    <col min="16102" max="16102" width="5" style="1" customWidth="1"/>
    <col min="16103" max="16103" width="0" style="1" hidden="1" customWidth="1"/>
    <col min="16104" max="16104" width="14.28515625" style="1" customWidth="1"/>
    <col min="16105" max="16105" width="5.7109375" style="1" customWidth="1"/>
    <col min="16106" max="16106" width="0" style="1" hidden="1" customWidth="1"/>
    <col min="16107" max="16107" width="17.28515625" style="1" customWidth="1"/>
    <col min="16108" max="16108" width="12.7109375" style="1" customWidth="1"/>
    <col min="16109" max="16109" width="0" style="1" hidden="1" customWidth="1"/>
    <col min="16110" max="16110" width="5.28515625" style="1" customWidth="1"/>
    <col min="16111" max="16111" width="0" style="1" hidden="1" customWidth="1"/>
    <col min="16112" max="16112" width="17" style="1" customWidth="1"/>
    <col min="16113" max="16113" width="6.28515625" style="1" customWidth="1"/>
    <col min="16114" max="16114" width="0" style="1" hidden="1" customWidth="1"/>
    <col min="16115" max="16115" width="14.28515625" style="1" customWidth="1"/>
    <col min="16116" max="16116" width="7.5703125" style="1" customWidth="1"/>
    <col min="16117" max="16117" width="0" style="1" hidden="1" customWidth="1"/>
    <col min="16118" max="16119" width="14.28515625" style="1" customWidth="1"/>
    <col min="16120" max="16120" width="20.85546875" style="1" customWidth="1"/>
    <col min="16121" max="16121" width="14.42578125" style="1" customWidth="1"/>
    <col min="16122" max="16122" width="15" style="1" customWidth="1"/>
    <col min="16123" max="16123" width="2.7109375" style="1" customWidth="1"/>
    <col min="16124" max="16124" width="11.7109375" style="1" customWidth="1"/>
    <col min="16125" max="16125" width="11.5703125" style="1" customWidth="1"/>
    <col min="16126" max="16126" width="2.28515625" style="1" customWidth="1"/>
    <col min="16127" max="16127" width="41" style="1" customWidth="1"/>
    <col min="16128" max="16128" width="14.28515625" style="1" customWidth="1"/>
    <col min="16129" max="16130" width="11.5703125" style="1" customWidth="1"/>
    <col min="16131" max="16131" width="21.85546875" style="1" customWidth="1"/>
    <col min="16132" max="16325" width="11.42578125" style="1"/>
    <col min="16326" max="16384" width="11.5703125" style="1" customWidth="1"/>
  </cols>
  <sheetData>
    <row r="1" spans="1:45"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641" t="s">
        <v>1331</v>
      </c>
      <c r="AS1" s="641" t="s">
        <v>1332</v>
      </c>
    </row>
    <row r="2" spans="1:45"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row>
    <row r="3" spans="1:45"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c r="AP3" s="753" t="s">
        <v>183</v>
      </c>
      <c r="AQ3" s="747"/>
    </row>
    <row r="4" spans="1:45"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row>
    <row r="5" spans="1:45" ht="272.45" customHeight="1" x14ac:dyDescent="0.25">
      <c r="A5" s="306" t="s">
        <v>51</v>
      </c>
      <c r="B5" s="296" t="s">
        <v>46</v>
      </c>
      <c r="C5" s="296" t="s">
        <v>92</v>
      </c>
      <c r="D5" s="296" t="s">
        <v>12</v>
      </c>
      <c r="E5" s="296" t="s">
        <v>36</v>
      </c>
      <c r="F5" s="336" t="s">
        <v>1166</v>
      </c>
      <c r="G5" s="311" t="s">
        <v>1319</v>
      </c>
      <c r="H5" s="311" t="s">
        <v>1273</v>
      </c>
      <c r="I5" s="308" t="s">
        <v>1274</v>
      </c>
      <c r="J5" s="296" t="s">
        <v>78</v>
      </c>
      <c r="K5" s="296">
        <v>2</v>
      </c>
      <c r="L5" s="304">
        <f>IF(J5="Diaria",+(K5/360),IF(J5="Mensual",+(K5/12),IF(J5="Bimestral",+(K5/6),IF(J5="Trimestral",+(K5/4),IF(J5="Semestral",+(K5/2),IF(J5="Anual",+(K5/1),""))))))</f>
        <v>0.33333333333333331</v>
      </c>
      <c r="M5" s="296" t="s">
        <v>73</v>
      </c>
      <c r="N5" s="29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6" t="s">
        <v>48</v>
      </c>
      <c r="P5" s="29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0.4</v>
      </c>
      <c r="Q5" s="296" t="s">
        <v>73</v>
      </c>
      <c r="R5" s="29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1" t="s">
        <v>73</v>
      </c>
      <c r="T5" s="291" t="s">
        <v>73</v>
      </c>
      <c r="U5" s="291">
        <f>+MAX(N5,P5,R5)</f>
        <v>0.4</v>
      </c>
      <c r="V5" s="293" t="str">
        <f>IF(L5&lt;=20%,"Muy baja",IF(L5&lt;=40%,"Baja",IF(L5&lt;=60%,"Media",IF(L5&lt;=80%,"Alta",IF(L5&lt;=100%,"Muy alta",IF(L5&gt;=100%,"Muy alta",""))))))</f>
        <v>Baja</v>
      </c>
      <c r="W5" s="294">
        <f>+IFERROR(VLOOKUP(V5,[18]Fórmula!$F$1:$G$6,2,FALSE),"")</f>
        <v>0.4</v>
      </c>
      <c r="X5" s="313" t="str">
        <f>IF(U5=20%,"Leve",IF(U5=40%,"Menor",IF(U5=60%,"Moderado",IF(U5=80%,"Mayor",IF(U5=100%,"Catastrófico","")))))</f>
        <v>Menor</v>
      </c>
      <c r="Y5" s="294">
        <f>+IFERROR(VLOOKUP(X5,[18]Fórmula!$H$1:$I$6,2,FALSE),"")</f>
        <v>0.4</v>
      </c>
      <c r="Z5" s="312" t="str">
        <f>+IFERROR(VLOOKUP(V5&amp;X5,[18]Fórmula!$C$2:$D$26,2,FALSE),"")</f>
        <v>Moderado</v>
      </c>
      <c r="AA5" s="294">
        <f>IF(Z5="Bajo",25%,IF(Z5="Moderado",50%,IF(Z5="Alto",75%,IF(Z5="Extremo",100%,""))))</f>
        <v>0.5</v>
      </c>
      <c r="AB5" s="159" t="s">
        <v>1167</v>
      </c>
      <c r="AC5" s="396" t="s">
        <v>1275</v>
      </c>
      <c r="AD5" s="49" t="s">
        <v>57</v>
      </c>
      <c r="AE5" s="31">
        <f>IF(AD5="Preventivo",25%,IF(AD5="Detectivo",15%,IF(AD5="Correctivo",10%,"")))</f>
        <v>0.25</v>
      </c>
      <c r="AF5" s="308" t="s">
        <v>216</v>
      </c>
      <c r="AG5" s="31">
        <f>IF(AF5="Manual",15%,IF(AF5="Automático",25%,""))</f>
        <v>0.15</v>
      </c>
      <c r="AH5" s="31">
        <f>+AG5+AE5</f>
        <v>0.4</v>
      </c>
      <c r="AI5" s="296" t="s">
        <v>24</v>
      </c>
      <c r="AJ5" s="308" t="s">
        <v>1168</v>
      </c>
      <c r="AK5" s="308">
        <f>+AA5*AH5</f>
        <v>0.2</v>
      </c>
      <c r="AL5" s="32">
        <f>+AA5-AK5</f>
        <v>0.3</v>
      </c>
      <c r="AM5" s="302" t="str">
        <f>+IF(C5="Corrupción","Moderado",IF(AL5&lt;=25%,"Bajo",IF(AL5&lt;=50%,"Moderado",IF(AL5&lt;=75%,"Alto",IF(AL5&gt;75%,"Extremo","")))))</f>
        <v>Moderado</v>
      </c>
      <c r="AN5" s="303" t="s">
        <v>59</v>
      </c>
      <c r="AO5" s="135">
        <v>1</v>
      </c>
      <c r="AP5" s="33" t="s">
        <v>1235</v>
      </c>
      <c r="AQ5" s="299" t="s">
        <v>1169</v>
      </c>
    </row>
    <row r="6" spans="1:45" ht="238.15" customHeight="1" thickBot="1" x14ac:dyDescent="0.3">
      <c r="A6" s="321" t="s">
        <v>51</v>
      </c>
      <c r="B6" s="286" t="s">
        <v>46</v>
      </c>
      <c r="C6" s="286" t="s">
        <v>58</v>
      </c>
      <c r="D6" s="286" t="s">
        <v>79</v>
      </c>
      <c r="E6" s="286" t="s">
        <v>36</v>
      </c>
      <c r="F6" s="157" t="s">
        <v>533</v>
      </c>
      <c r="G6" s="363" t="s">
        <v>501</v>
      </c>
      <c r="H6" s="363" t="s">
        <v>1170</v>
      </c>
      <c r="I6" s="322" t="s">
        <v>1250</v>
      </c>
      <c r="J6" s="286" t="s">
        <v>33</v>
      </c>
      <c r="K6" s="286">
        <v>0</v>
      </c>
      <c r="L6" s="289">
        <f>IF(J6="Diaria",+(K6/360),IF(J6="Mensual",+(K6/12),IF(J6="Bimestral",+(K6/6),IF(J6="Trimestral",+(K6/4),IF(J6="Semestral",+(K6/2),IF(J6="Anual",+(K6/1),""))))))</f>
        <v>0</v>
      </c>
      <c r="M6" s="286" t="s">
        <v>73</v>
      </c>
      <c r="N6" s="286">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286" t="s">
        <v>76</v>
      </c>
      <c r="P6" s="296">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0.8</v>
      </c>
      <c r="Q6" s="286" t="s">
        <v>73</v>
      </c>
      <c r="R6" s="28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82" t="s">
        <v>73</v>
      </c>
      <c r="T6" s="282" t="s">
        <v>73</v>
      </c>
      <c r="U6" s="282">
        <f>+MAX(N6,P6,R6)</f>
        <v>0.8</v>
      </c>
      <c r="V6" s="320" t="str">
        <f>IF(L6&lt;=20%,"Muy baja",IF(L6&lt;=40%,"Baja",IF(L6&lt;=60%,"Media",IF(L6&lt;=80%,"Alta",IF(L6&lt;=100%,"Muy alta",IF(L6&gt;=100%,"Muy alta",""))))))</f>
        <v>Muy baja</v>
      </c>
      <c r="W6" s="275">
        <f>+IFERROR(VLOOKUP(V6,[18]Fórmula!$F$1:$G$6,2,FALSE),"")</f>
        <v>0.2</v>
      </c>
      <c r="X6" s="132" t="str">
        <f>IF(U6=20%,"Leve",IF(U6=40%,"Menor",IF(U6=60%,"Moderado",IF(U6=80%,"Mayor",IF(U6=100%,"Catastrófico","")))))</f>
        <v>Mayor</v>
      </c>
      <c r="Y6" s="275">
        <f>+IFERROR(VLOOKUP(X6,[18]Fórmula!$H$1:$I$6,2,FALSE),"")</f>
        <v>0.8</v>
      </c>
      <c r="Z6" s="133" t="str">
        <f>+IFERROR(VLOOKUP(V6&amp;X6,[18]Fórmula!$C$2:$D$26,2,FALSE),"")</f>
        <v>Alto</v>
      </c>
      <c r="AA6" s="275">
        <f>IF(Z6="Bajo",25%,IF(Z6="Moderado",50%,IF(Z6="Alto",75%,IF(Z6="Extremo",100%,""))))</f>
        <v>0.75</v>
      </c>
      <c r="AB6" s="159" t="s">
        <v>1171</v>
      </c>
      <c r="AC6" s="397" t="s">
        <v>1251</v>
      </c>
      <c r="AD6" s="28" t="s">
        <v>22</v>
      </c>
      <c r="AE6" s="37">
        <f>IF(AD6="Preventivo",25%,IF(AD6="Detectivo",15%,IF(AD6="Correctivo",10%,"")))</f>
        <v>0.1</v>
      </c>
      <c r="AF6" s="322" t="s">
        <v>216</v>
      </c>
      <c r="AG6" s="37">
        <f>IF(AF6="Manual",15%,IF(AF6="Automático",25%,""))</f>
        <v>0.15</v>
      </c>
      <c r="AH6" s="37">
        <f>+AG6+AE6</f>
        <v>0.25</v>
      </c>
      <c r="AI6" s="286" t="s">
        <v>24</v>
      </c>
      <c r="AJ6" s="308" t="s">
        <v>1172</v>
      </c>
      <c r="AK6" s="322">
        <f>+AH6*AA6</f>
        <v>0.1875</v>
      </c>
      <c r="AL6" s="369">
        <f>+AA6-AK6</f>
        <v>0.5625</v>
      </c>
      <c r="AM6" s="134" t="str">
        <f>+IF(C6="Corrupción","Alto",IF(AL6&lt;=25%,"Bajo",IF(AL6&lt;=50%,"Moderado",IF(AL6&lt;=75%,"Alto",IF(AL6&gt;75%,"Extremo","")))))</f>
        <v>Alto</v>
      </c>
      <c r="AN6" s="319" t="s">
        <v>59</v>
      </c>
      <c r="AO6" s="137">
        <v>1</v>
      </c>
      <c r="AP6" s="13" t="s">
        <v>1173</v>
      </c>
      <c r="AQ6" s="299" t="s">
        <v>1169</v>
      </c>
    </row>
    <row r="7" spans="1:45" ht="279" customHeight="1" thickBot="1" x14ac:dyDescent="0.3">
      <c r="A7" s="306" t="s">
        <v>51</v>
      </c>
      <c r="B7" s="296" t="s">
        <v>46</v>
      </c>
      <c r="C7" s="296" t="s">
        <v>92</v>
      </c>
      <c r="D7" s="296" t="s">
        <v>12</v>
      </c>
      <c r="E7" s="296" t="s">
        <v>36</v>
      </c>
      <c r="F7" s="336" t="s">
        <v>1252</v>
      </c>
      <c r="G7" s="311" t="s">
        <v>1320</v>
      </c>
      <c r="H7" s="311" t="s">
        <v>1174</v>
      </c>
      <c r="I7" s="308" t="s">
        <v>1175</v>
      </c>
      <c r="J7" s="296" t="s">
        <v>33</v>
      </c>
      <c r="K7" s="296">
        <v>0</v>
      </c>
      <c r="L7" s="304">
        <f>IF(J7="Diaria",+(K7/360),IF(J7="Mensual",+(K7/12),IF(J7="Bimestral",+(K7/6),IF(J7="Trimestral",+(K7/4),IF(J7="Semestral",+(K7/2),IF(J7="Anual",+(K7/1),""))))))</f>
        <v>0</v>
      </c>
      <c r="M7" s="296" t="s">
        <v>73</v>
      </c>
      <c r="N7" s="29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296" t="s">
        <v>31</v>
      </c>
      <c r="P7" s="29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0.2</v>
      </c>
      <c r="Q7" s="296"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91" t="s">
        <v>73</v>
      </c>
      <c r="T7" s="291" t="s">
        <v>73</v>
      </c>
      <c r="U7" s="291">
        <f>+MAX(N7,P7,R7)</f>
        <v>0.2</v>
      </c>
      <c r="V7" s="293" t="str">
        <f>IF(L7&lt;=20%,"Muy baja",IF(L7&lt;=40%,"Baja",IF(L7&lt;=60%,"Media",IF(L7&lt;=80%,"Alta",IF(L7&lt;=100%,"Muy alta",IF(L7&gt;=100%,"Muy alta",""))))))</f>
        <v>Muy baja</v>
      </c>
      <c r="W7" s="294">
        <f>+IFERROR(VLOOKUP(V7,[18]Fórmula!$F$1:$G$6,2,FALSE),"")</f>
        <v>0.2</v>
      </c>
      <c r="X7" s="313" t="str">
        <f>IF(U7=20%,"Leve",IF(U7=40%,"Menor",IF(U7=60%,"Moderado",IF(U7=80%,"Mayor",IF(U7=100%,"Catastrófico","")))))</f>
        <v>Leve</v>
      </c>
      <c r="Y7" s="294">
        <f>+IFERROR(VLOOKUP(X7,[18]Fórmula!$H$1:$I$6,2,FALSE),"")</f>
        <v>0.2</v>
      </c>
      <c r="Z7" s="312" t="str">
        <f>+IFERROR(VLOOKUP(V7&amp;X7,[18]Fórmula!$C$2:$D$26,2,FALSE),"")</f>
        <v>Bajo</v>
      </c>
      <c r="AA7" s="294">
        <f>IF(Z7="Bajo",25%,IF(Z7="Moderado",50%,IF(Z7="Alto",75%,IF(Z7="Extremo",100%,""))))</f>
        <v>0.25</v>
      </c>
      <c r="AB7" s="159" t="s">
        <v>1176</v>
      </c>
      <c r="AC7" s="396" t="s">
        <v>1177</v>
      </c>
      <c r="AD7" s="49" t="s">
        <v>57</v>
      </c>
      <c r="AE7" s="31">
        <f>IF(AD7="Preventivo",25%,IF(AD7="Detectivo",15%,IF(AD7="Correctivo",10%,"")))</f>
        <v>0.25</v>
      </c>
      <c r="AF7" s="308" t="s">
        <v>216</v>
      </c>
      <c r="AG7" s="31">
        <f>IF(AF7="Manual",15%,IF(AF7="Automático",25%,""))</f>
        <v>0.15</v>
      </c>
      <c r="AH7" s="31">
        <f>+AG7+AE7</f>
        <v>0.4</v>
      </c>
      <c r="AI7" s="296" t="s">
        <v>24</v>
      </c>
      <c r="AJ7" s="308" t="s">
        <v>1178</v>
      </c>
      <c r="AK7" s="308">
        <f>+AA7*AH7</f>
        <v>0.1</v>
      </c>
      <c r="AL7" s="32">
        <f>+AA7-AK7</f>
        <v>0.15</v>
      </c>
      <c r="AM7" s="302" t="str">
        <f>+IF(C7="Corrupción","Moderado",IF(AL7&lt;=25%,"Bajo",IF(AL7&lt;=50%,"Moderado",IF(AL7&lt;=75%,"Alto",IF(AL7&gt;75%,"Extremo","")))))</f>
        <v>Bajo</v>
      </c>
      <c r="AN7" s="303" t="s">
        <v>59</v>
      </c>
      <c r="AO7" s="135">
        <v>1</v>
      </c>
      <c r="AP7" s="33" t="s">
        <v>1179</v>
      </c>
      <c r="AQ7" s="299" t="s">
        <v>1169</v>
      </c>
    </row>
    <row r="8" spans="1:45" ht="360.75" thickBot="1" x14ac:dyDescent="0.3">
      <c r="A8" s="305" t="s">
        <v>218</v>
      </c>
      <c r="B8" s="351" t="s">
        <v>46</v>
      </c>
      <c r="C8" s="285" t="s">
        <v>92</v>
      </c>
      <c r="D8" s="285" t="s">
        <v>79</v>
      </c>
      <c r="E8" s="285" t="s">
        <v>36</v>
      </c>
      <c r="F8" s="256" t="s">
        <v>598</v>
      </c>
      <c r="G8" s="311" t="s">
        <v>599</v>
      </c>
      <c r="H8" s="311" t="s">
        <v>1236</v>
      </c>
      <c r="I8" s="307" t="s">
        <v>1276</v>
      </c>
      <c r="J8" s="285" t="s">
        <v>66</v>
      </c>
      <c r="K8" s="285">
        <v>1</v>
      </c>
      <c r="L8" s="288">
        <v>2.7777777777777779E-3</v>
      </c>
      <c r="M8" s="285" t="s">
        <v>305</v>
      </c>
      <c r="N8" s="285" t="str">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
      </c>
      <c r="O8" s="285" t="s">
        <v>64</v>
      </c>
      <c r="P8" s="28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5" t="s">
        <v>73</v>
      </c>
      <c r="R8" s="28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81" t="s">
        <v>60</v>
      </c>
      <c r="T8" s="281" t="s">
        <v>45</v>
      </c>
      <c r="U8" s="281">
        <f>+MAX(N8,P8,R8)</f>
        <v>0.6</v>
      </c>
      <c r="V8" s="292" t="str">
        <f>IF(L8&lt;=20%,"Muy baja",IF(L8&lt;=40%,"Baja",IF(L8&lt;=60%,"Media",IF(L8&lt;=80%,"Alta",IF(L8&lt;=100%,"Muy alta",IF(L8&gt;=100%,"Muy alta",""))))))</f>
        <v>Muy baja</v>
      </c>
      <c r="W8" s="274">
        <f>+IFERROR(VLOOKUP(V8,Fórmula!$F$1:$G$6,2,FALSE),"")</f>
        <v>0.2</v>
      </c>
      <c r="X8" s="283" t="str">
        <f>IF(U8=20%,"Leve",IF(U8=40%,"Menor",IF(U8=60%,"Moderado",IF(U8=80%,"Mayor",IF(U8=100%,"Catastrófico","")))))</f>
        <v>Moderado</v>
      </c>
      <c r="Y8" s="300" t="s">
        <v>56</v>
      </c>
      <c r="Z8" s="278" t="str">
        <f>+IFERROR(VLOOKUP(V8&amp;X8,Fórmula!$C$2:$D$26,2,FALSE),"")</f>
        <v>Moderado</v>
      </c>
      <c r="AA8" s="300" t="s">
        <v>56</v>
      </c>
      <c r="AB8" s="557" t="s">
        <v>602</v>
      </c>
      <c r="AC8" s="58" t="s">
        <v>1221</v>
      </c>
      <c r="AD8" s="50" t="s">
        <v>57</v>
      </c>
      <c r="AE8" s="260">
        <f t="shared" ref="AE8:AE12" si="0">IF(AD8="Preventivo",25%,IF(AD8="Detectivo",15%,IF(AD8="Correctivo",10%,"")))</f>
        <v>0.25</v>
      </c>
      <c r="AF8" s="73" t="s">
        <v>216</v>
      </c>
      <c r="AG8" s="260">
        <f t="shared" ref="AG8:AG12" si="1">IF(AF8="Manual",15%,IF(AF8="Automático",25%,""))</f>
        <v>0.15</v>
      </c>
      <c r="AH8" s="260">
        <f t="shared" ref="AH8:AH12" si="2">+AG8+AE8</f>
        <v>0.4</v>
      </c>
      <c r="AI8" s="307" t="s">
        <v>24</v>
      </c>
      <c r="AJ8" s="307" t="s">
        <v>643</v>
      </c>
      <c r="AK8" s="285" t="s">
        <v>24</v>
      </c>
      <c r="AL8" s="368">
        <v>0.3</v>
      </c>
      <c r="AM8" s="424" t="s">
        <v>56</v>
      </c>
      <c r="AN8" s="417" t="s">
        <v>59</v>
      </c>
      <c r="AO8" s="425">
        <v>1</v>
      </c>
      <c r="AP8" s="290" t="s">
        <v>1180</v>
      </c>
      <c r="AQ8" s="30" t="s">
        <v>164</v>
      </c>
    </row>
    <row r="9" spans="1:45" ht="248.25" customHeight="1" thickBot="1" x14ac:dyDescent="0.3">
      <c r="A9" s="777" t="s">
        <v>51</v>
      </c>
      <c r="B9" s="780" t="s">
        <v>46</v>
      </c>
      <c r="C9" s="780"/>
      <c r="D9" s="780" t="s">
        <v>645</v>
      </c>
      <c r="E9" s="780" t="s">
        <v>80</v>
      </c>
      <c r="F9" s="256" t="s">
        <v>1181</v>
      </c>
      <c r="G9" s="1073" t="s">
        <v>1182</v>
      </c>
      <c r="H9" s="1088" t="s">
        <v>1183</v>
      </c>
      <c r="I9" s="922" t="s">
        <v>1184</v>
      </c>
      <c r="J9" s="780" t="s">
        <v>33</v>
      </c>
      <c r="K9" s="780">
        <v>0</v>
      </c>
      <c r="L9" s="833">
        <f t="shared" ref="L9" si="3">IF(J9="Diaria",+(K9/360),IF(J9="Mensual",+(K9/12),IF(J9="Bimestral",+(K9/6),IF(J9="Trimestral",+(K9/4),IF(J9="Semestral",+(K9/2),IF(J9="Anual",+(K9/1),""))))))</f>
        <v>0</v>
      </c>
      <c r="M9" s="829" t="s">
        <v>73</v>
      </c>
      <c r="N9" s="285">
        <f t="shared" ref="N9:N12"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829" t="s">
        <v>64</v>
      </c>
      <c r="P9" s="285">
        <f t="shared" ref="P9:P12"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29" t="s">
        <v>73</v>
      </c>
      <c r="R9" s="285">
        <f t="shared" ref="R9:R11" si="6">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93" t="s">
        <v>72</v>
      </c>
      <c r="T9" s="793" t="s">
        <v>28</v>
      </c>
      <c r="U9" s="281">
        <f t="shared" ref="U9:U11" si="7">+MAX(N9,P9,R9)</f>
        <v>0.6</v>
      </c>
      <c r="V9" s="835" t="str">
        <f t="shared" ref="V9" si="8">IF(L9&lt;=20%,"Muy baja",IF(L9&lt;=40%,"Baja",IF(L9&lt;=60%,"Media",IF(L9&lt;=80%,"Alta",IF(L9&lt;=100%,"Muy alta",IF(L9&gt;=100%,"Muy alta",""))))))</f>
        <v>Muy baja</v>
      </c>
      <c r="W9" s="453">
        <f>+IFERROR(VLOOKUP(V9,[5]Fórmula!$F$1:$G$6,2,FALSE),"")</f>
        <v>0.2</v>
      </c>
      <c r="X9" s="835" t="str">
        <f t="shared" ref="X9" si="9">IF(U9=20%,"Leve",IF(U9=40%,"Menor",IF(U9=60%,"Moderado",IF(U9=80%,"Mayor",IF(U9=100%,"Catastrófico","")))))</f>
        <v>Moderado</v>
      </c>
      <c r="Y9" s="453">
        <f>+IFERROR(VLOOKUP(X9,[5]Fórmula!$H$1:$I$6,2,FALSE),"")</f>
        <v>0.6</v>
      </c>
      <c r="Z9" s="837" t="str">
        <f>+IFERROR(VLOOKUP(V9&amp;X9,[5]Fórmula!$C$2:$D$26,2,FALSE),"")</f>
        <v>Moderado</v>
      </c>
      <c r="AA9" s="453">
        <f t="shared" ref="AA9:AA11" si="10">IF(Z9="Bajo",25%,IF(Z9="Moderado",50%,IF(Z9="Alto",75%,IF(Z9="Extremo",100%,""))))</f>
        <v>0.5</v>
      </c>
      <c r="AB9" s="1090" t="s">
        <v>1185</v>
      </c>
      <c r="AC9" s="50" t="s">
        <v>1277</v>
      </c>
      <c r="AD9" s="50" t="s">
        <v>57</v>
      </c>
      <c r="AE9" s="455">
        <f t="shared" si="0"/>
        <v>0.25</v>
      </c>
      <c r="AF9" s="307" t="s">
        <v>216</v>
      </c>
      <c r="AG9" s="455">
        <f t="shared" si="1"/>
        <v>0.15</v>
      </c>
      <c r="AH9" s="455">
        <f t="shared" si="2"/>
        <v>0.4</v>
      </c>
      <c r="AI9" s="459"/>
      <c r="AJ9" s="458"/>
      <c r="AL9" s="456">
        <v>0.3</v>
      </c>
      <c r="AM9" s="786" t="str">
        <f>+IF(B9="Corrupción","Moderado",IF(AL11&lt;=25%,"Bajo",IF(AL11&lt;=50%,"Moderado",IF(AL11&lt;=75%,"Alto",IF(AL11&gt;75%,"Extremo","")))))</f>
        <v>Bajo</v>
      </c>
      <c r="AN9" s="788" t="s">
        <v>59</v>
      </c>
      <c r="AO9" s="84"/>
      <c r="AP9" s="84"/>
      <c r="AQ9" s="85"/>
    </row>
    <row r="10" spans="1:45" ht="128.25" thickBot="1" x14ac:dyDescent="0.3">
      <c r="A10" s="778"/>
      <c r="B10" s="781"/>
      <c r="C10" s="781"/>
      <c r="D10" s="781"/>
      <c r="E10" s="781"/>
      <c r="F10" s="256" t="s">
        <v>1186</v>
      </c>
      <c r="G10" s="1073"/>
      <c r="H10" s="1088"/>
      <c r="I10" s="1089"/>
      <c r="J10" s="781"/>
      <c r="K10" s="781"/>
      <c r="L10" s="1086"/>
      <c r="M10" s="1087"/>
      <c r="N10" s="285" t="str">
        <f t="shared" si="4"/>
        <v/>
      </c>
      <c r="O10" s="1087"/>
      <c r="P10" s="285" t="str">
        <f t="shared" si="5"/>
        <v/>
      </c>
      <c r="Q10" s="1087"/>
      <c r="R10" s="285" t="str">
        <f t="shared" si="6"/>
        <v/>
      </c>
      <c r="S10" s="794"/>
      <c r="T10" s="794"/>
      <c r="U10" s="281">
        <f t="shared" si="7"/>
        <v>0</v>
      </c>
      <c r="V10" s="961"/>
      <c r="W10" s="453" t="str">
        <f>+IFERROR(VLOOKUP(V10,[5]Fórmula!$F$1:$G$6,2,FALSE),"")</f>
        <v/>
      </c>
      <c r="X10" s="961"/>
      <c r="Y10" s="453" t="str">
        <f>+IFERROR(VLOOKUP(X10,[5]Fórmula!$H$1:$I$6,2,FALSE),"")</f>
        <v/>
      </c>
      <c r="Z10" s="947"/>
      <c r="AA10" s="453" t="str">
        <f t="shared" si="10"/>
        <v/>
      </c>
      <c r="AB10" s="1091"/>
      <c r="AC10" s="254" t="s">
        <v>1326</v>
      </c>
      <c r="AD10" s="50" t="s">
        <v>39</v>
      </c>
      <c r="AE10" s="455">
        <f t="shared" si="0"/>
        <v>0.15</v>
      </c>
      <c r="AF10" s="307" t="s">
        <v>216</v>
      </c>
      <c r="AG10" s="455">
        <f t="shared" si="1"/>
        <v>0.15</v>
      </c>
      <c r="AH10" s="455">
        <f t="shared" si="2"/>
        <v>0.3</v>
      </c>
      <c r="AI10" s="459" t="s">
        <v>41</v>
      </c>
      <c r="AJ10" s="458" t="s">
        <v>305</v>
      </c>
      <c r="AL10" s="456">
        <f t="shared" ref="AL10:AL11" si="11">+Z10-AK10</f>
        <v>0</v>
      </c>
      <c r="AM10" s="787"/>
      <c r="AN10" s="789"/>
      <c r="AO10" s="84"/>
      <c r="AP10" s="84"/>
      <c r="AQ10" s="85"/>
    </row>
    <row r="11" spans="1:45" ht="128.25" thickBot="1" x14ac:dyDescent="0.3">
      <c r="A11" s="779"/>
      <c r="B11" s="782"/>
      <c r="C11" s="782"/>
      <c r="D11" s="782"/>
      <c r="E11" s="782"/>
      <c r="F11" s="256" t="s">
        <v>1187</v>
      </c>
      <c r="G11" s="1073"/>
      <c r="H11" s="1088"/>
      <c r="I11" s="890"/>
      <c r="J11" s="782"/>
      <c r="K11" s="782"/>
      <c r="L11" s="834"/>
      <c r="M11" s="830"/>
      <c r="N11" s="285" t="str">
        <f t="shared" si="4"/>
        <v/>
      </c>
      <c r="O11" s="830"/>
      <c r="P11" s="285" t="str">
        <f t="shared" si="5"/>
        <v/>
      </c>
      <c r="Q11" s="830"/>
      <c r="R11" s="285" t="str">
        <f t="shared" si="6"/>
        <v/>
      </c>
      <c r="S11" s="795"/>
      <c r="T11" s="795"/>
      <c r="U11" s="281">
        <f t="shared" si="7"/>
        <v>0</v>
      </c>
      <c r="V11" s="836"/>
      <c r="W11" s="453" t="str">
        <f>+IFERROR(VLOOKUP(V11,[5]Fórmula!$F$1:$G$6,2,FALSE),"")</f>
        <v/>
      </c>
      <c r="X11" s="836"/>
      <c r="Y11" s="453" t="str">
        <f>+IFERROR(VLOOKUP(X11,[5]Fórmula!$H$1:$I$6,2,FALSE),"")</f>
        <v/>
      </c>
      <c r="Z11" s="838"/>
      <c r="AA11" s="453" t="str">
        <f t="shared" si="10"/>
        <v/>
      </c>
      <c r="AB11" s="1092"/>
      <c r="AC11" s="254" t="s">
        <v>1327</v>
      </c>
      <c r="AD11" s="50" t="s">
        <v>57</v>
      </c>
      <c r="AE11" s="455">
        <f t="shared" si="0"/>
        <v>0.25</v>
      </c>
      <c r="AF11" s="307" t="s">
        <v>216</v>
      </c>
      <c r="AG11" s="455">
        <f t="shared" si="1"/>
        <v>0.15</v>
      </c>
      <c r="AH11" s="455">
        <f t="shared" si="2"/>
        <v>0.4</v>
      </c>
      <c r="AI11" s="459" t="s">
        <v>41</v>
      </c>
      <c r="AJ11" s="458" t="s">
        <v>305</v>
      </c>
      <c r="AL11" s="456">
        <f t="shared" si="11"/>
        <v>0</v>
      </c>
      <c r="AM11" s="768"/>
      <c r="AN11" s="839"/>
      <c r="AO11" s="84"/>
      <c r="AP11" s="84"/>
      <c r="AQ11" s="85"/>
    </row>
    <row r="12" spans="1:45" s="621" customFormat="1" ht="409.5" x14ac:dyDescent="0.2">
      <c r="A12" s="606" t="s">
        <v>51</v>
      </c>
      <c r="B12" s="29" t="s">
        <v>1281</v>
      </c>
      <c r="C12" s="29" t="s">
        <v>58</v>
      </c>
      <c r="D12" s="29" t="s">
        <v>79</v>
      </c>
      <c r="E12" s="29" t="s">
        <v>80</v>
      </c>
      <c r="F12" s="41" t="s">
        <v>1278</v>
      </c>
      <c r="G12" s="185" t="s">
        <v>534</v>
      </c>
      <c r="H12" s="626" t="s">
        <v>1279</v>
      </c>
      <c r="I12" s="41" t="s">
        <v>1280</v>
      </c>
      <c r="J12" s="607" t="s">
        <v>95</v>
      </c>
      <c r="K12" s="608">
        <v>1</v>
      </c>
      <c r="L12" s="609">
        <f>IF(J12="Diaria",+(K12/360),IF(J12="Mensual",+(K12/12),IF(J12="Bimestral",+(K12/6),IF(J12="Trimestral",+(K12/4),IF(J12="Semestral",+(K12/2),IF(J12="Anual",+(K12/1),""))))))</f>
        <v>0.5</v>
      </c>
      <c r="M12" s="608" t="s">
        <v>47</v>
      </c>
      <c r="N12" s="592">
        <f t="shared" si="4"/>
        <v>0.4</v>
      </c>
      <c r="O12" s="610" t="s">
        <v>76</v>
      </c>
      <c r="P12" s="592" t="str">
        <f t="shared" si="5"/>
        <v/>
      </c>
      <c r="Q12" s="608" t="s">
        <v>73</v>
      </c>
      <c r="R12" s="592">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11" t="s">
        <v>60</v>
      </c>
      <c r="T12" s="611" t="s">
        <v>73</v>
      </c>
      <c r="U12" s="612">
        <f>+MAX(N12,P12,R12)</f>
        <v>0.4</v>
      </c>
      <c r="V12" s="613" t="str">
        <f>IF(L12&lt;=20%,"Muy baja",IF(L12&lt;=40%,"Baja",IF(L12&lt;=60%,"Media",IF(L12&lt;=80%,"Alta",IF(L12&lt;=100%,"Muy alta",IF(L12&gt;=100%,"Muy alta",""))))))</f>
        <v>Media</v>
      </c>
      <c r="W12" s="614">
        <f>+IFERROR(VLOOKUP(V12,[3]Fórmula!$F$1:$G$6,2,FALSE),"")</f>
        <v>0.6</v>
      </c>
      <c r="X12" s="615" t="s">
        <v>56</v>
      </c>
      <c r="Y12" s="614">
        <f>+IFERROR(VLOOKUP(X12,[3]Fórmula!$H$1:$I$6,2,FALSE),"")</f>
        <v>0.6</v>
      </c>
      <c r="Z12" s="615" t="str">
        <f>+IFERROR(VLOOKUP(V12&amp;X12,[3]Fórmula!$C$2:$D$26,2,FALSE),"")</f>
        <v>Moderado</v>
      </c>
      <c r="AA12" s="616">
        <f>IF(Z12="Bajo",25%,IF(Z12="Moderado",50%,IF(Z12="Alto",75%,IF(Z12="Extremo",100%,""))))</f>
        <v>0.5</v>
      </c>
      <c r="AB12" s="617"/>
      <c r="AC12" s="607" t="s">
        <v>1328</v>
      </c>
      <c r="AD12" s="41" t="s">
        <v>57</v>
      </c>
      <c r="AE12" s="593">
        <f t="shared" si="0"/>
        <v>0.25</v>
      </c>
      <c r="AF12" s="41" t="s">
        <v>216</v>
      </c>
      <c r="AG12" s="593">
        <f t="shared" si="1"/>
        <v>0.15</v>
      </c>
      <c r="AH12" s="593">
        <f t="shared" si="2"/>
        <v>0.4</v>
      </c>
      <c r="AI12" s="41" t="s">
        <v>217</v>
      </c>
      <c r="AJ12" s="41" t="s">
        <v>24</v>
      </c>
      <c r="AK12" s="41" t="s">
        <v>1329</v>
      </c>
      <c r="AL12" s="29">
        <f>+AA12*AH12</f>
        <v>0.2</v>
      </c>
      <c r="AM12" s="618">
        <f>+AA12-AL12</f>
        <v>0.3</v>
      </c>
      <c r="AN12" s="619" t="str">
        <f>IF(AM12&lt;=25%,"Bajo",IF(AM12&lt;=50%,"Moderado",IF(AM12&lt;=75%,"Alto",IF(AM12&gt;75%,"Extremo",""))))</f>
        <v>Moderado</v>
      </c>
      <c r="AO12" s="620" t="s">
        <v>59</v>
      </c>
      <c r="AP12" s="185"/>
      <c r="AQ12" s="47"/>
    </row>
  </sheetData>
  <sheetProtection formatCells="0" formatColumns="0" formatRows="0"/>
  <autoFilter ref="A1:AQ6"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autoFilter>
  <mergeCells count="37">
    <mergeCell ref="G4:H4"/>
    <mergeCell ref="AJ4:AK4"/>
    <mergeCell ref="A1:AQ1"/>
    <mergeCell ref="A2:T3"/>
    <mergeCell ref="U2:AB3"/>
    <mergeCell ref="AC2:AK2"/>
    <mergeCell ref="AM2:AO2"/>
    <mergeCell ref="AP2:AQ2"/>
    <mergeCell ref="AC3:AC4"/>
    <mergeCell ref="AD3:AG3"/>
    <mergeCell ref="AH3:AH4"/>
    <mergeCell ref="AI3:AK3"/>
    <mergeCell ref="AL3:AN4"/>
    <mergeCell ref="AO3:AO4"/>
    <mergeCell ref="AP3:AQ4"/>
    <mergeCell ref="Q9:Q11"/>
    <mergeCell ref="S9:S11"/>
    <mergeCell ref="AN9:AN11"/>
    <mergeCell ref="T9:T11"/>
    <mergeCell ref="V9:V11"/>
    <mergeCell ref="X9:X11"/>
    <mergeCell ref="Z9:Z11"/>
    <mergeCell ref="AB9:AB11"/>
    <mergeCell ref="AM9:AM11"/>
    <mergeCell ref="A9:A11"/>
    <mergeCell ref="B9:B11"/>
    <mergeCell ref="C9:C11"/>
    <mergeCell ref="D9:D11"/>
    <mergeCell ref="E9:E11"/>
    <mergeCell ref="L9:L11"/>
    <mergeCell ref="M9:M11"/>
    <mergeCell ref="O9:O11"/>
    <mergeCell ref="G9:G11"/>
    <mergeCell ref="H9:H11"/>
    <mergeCell ref="I9:I11"/>
    <mergeCell ref="J9:J11"/>
    <mergeCell ref="K9:K11"/>
  </mergeCells>
  <conditionalFormatting sqref="AC6 AK8:AL8 AO8">
    <cfRule type="containsText" dxfId="53" priority="79" operator="containsText" text="ALTA">
      <formula>NOT(ISERROR(SEARCH("ALTA",AC6)))</formula>
    </cfRule>
    <cfRule type="containsText" dxfId="52" priority="78" operator="containsText" text="MEDIA">
      <formula>NOT(ISERROR(SEARCH("MEDIA",AC6)))</formula>
    </cfRule>
  </conditionalFormatting>
  <conditionalFormatting sqref="AI12">
    <cfRule type="containsText" dxfId="51" priority="1" operator="containsText" text="BAJA">
      <formula>NOT(ISERROR(SEARCH("BAJA",AI12)))</formula>
    </cfRule>
    <cfRule type="containsText" dxfId="50" priority="2" operator="containsText" text="MEDIA">
      <formula>NOT(ISERROR(SEARCH("MEDIA",AI12)))</formula>
    </cfRule>
    <cfRule type="containsText" dxfId="49" priority="3" operator="containsText" text="ALTA">
      <formula>NOT(ISERROR(SEARCH("ALTA",AI12)))</formula>
    </cfRule>
  </conditionalFormatting>
  <conditionalFormatting sqref="AI8:AJ8">
    <cfRule type="containsText" dxfId="48" priority="47" operator="containsText" text="BAJA">
      <formula>NOT(ISERROR(SEARCH("BAJA",AI8)))</formula>
    </cfRule>
    <cfRule type="containsText" dxfId="47" priority="48" operator="containsText" text="MEDIA">
      <formula>NOT(ISERROR(SEARCH("MEDIA",AI8)))</formula>
    </cfRule>
    <cfRule type="containsText" dxfId="46" priority="49" operator="containsText" text="ALTA">
      <formula>NOT(ISERROR(SEARCH("ALTA",AI8)))</formula>
    </cfRule>
  </conditionalFormatting>
  <conditionalFormatting sqref="AK5:AL5">
    <cfRule type="cellIs" dxfId="45" priority="74" operator="between">
      <formula>51%</formula>
      <formula>75%</formula>
    </cfRule>
    <cfRule type="cellIs" dxfId="44" priority="75" operator="between">
      <formula>26%</formula>
      <formula>50%</formula>
    </cfRule>
    <cfRule type="cellIs" dxfId="43" priority="76" operator="between">
      <formula>0%</formula>
      <formula>25%</formula>
    </cfRule>
    <cfRule type="containsText" dxfId="42" priority="83" operator="containsText" text="BAJA">
      <formula>NOT(ISERROR(SEARCH("BAJA",AK5)))</formula>
    </cfRule>
    <cfRule type="containsText" dxfId="41" priority="84" operator="containsText" text="MEDIA">
      <formula>NOT(ISERROR(SEARCH("MEDIA",AK5)))</formula>
    </cfRule>
    <cfRule type="containsText" dxfId="40" priority="85" operator="containsText" text="ALTA">
      <formula>NOT(ISERROR(SEARCH("ALTA",AK5)))</formula>
    </cfRule>
    <cfRule type="cellIs" dxfId="39" priority="73" operator="greaterThan">
      <formula>75%</formula>
    </cfRule>
  </conditionalFormatting>
  <conditionalFormatting sqref="AK6:AL6">
    <cfRule type="containsText" dxfId="38" priority="70" operator="containsText" text="BAJA">
      <formula>NOT(ISERROR(SEARCH("BAJA",AK6)))</formula>
    </cfRule>
    <cfRule type="containsText" dxfId="37" priority="71" operator="containsText" text="MEDIA">
      <formula>NOT(ISERROR(SEARCH("MEDIA",AK6)))</formula>
    </cfRule>
    <cfRule type="containsText" dxfId="36" priority="72" operator="containsText" text="ALTA">
      <formula>NOT(ISERROR(SEARCH("ALTA",AK6)))</formula>
    </cfRule>
  </conditionalFormatting>
  <conditionalFormatting sqref="AK7:AL7">
    <cfRule type="cellIs" dxfId="35" priority="56" operator="greaterThan">
      <formula>75%</formula>
    </cfRule>
    <cfRule type="cellIs" dxfId="34" priority="57" operator="between">
      <formula>51%</formula>
      <formula>75%</formula>
    </cfRule>
    <cfRule type="containsText" dxfId="33" priority="64" operator="containsText" text="MEDIA">
      <formula>NOT(ISERROR(SEARCH("MEDIA",AK7)))</formula>
    </cfRule>
    <cfRule type="containsText" dxfId="32" priority="65" operator="containsText" text="ALTA">
      <formula>NOT(ISERROR(SEARCH("ALTA",AK7)))</formula>
    </cfRule>
    <cfRule type="cellIs" dxfId="31" priority="59" operator="between">
      <formula>0%</formula>
      <formula>25%</formula>
    </cfRule>
    <cfRule type="cellIs" dxfId="30" priority="58" operator="between">
      <formula>26%</formula>
      <formula>50%</formula>
    </cfRule>
    <cfRule type="containsText" dxfId="29" priority="63" operator="containsText" text="BAJA">
      <formula>NOT(ISERROR(SEARCH("BAJA",AK7)))</formula>
    </cfRule>
  </conditionalFormatting>
  <conditionalFormatting sqref="AK8:AL8 AC6 AO8">
    <cfRule type="containsText" dxfId="28" priority="77" operator="containsText" text="BAJA">
      <formula>NOT(ISERROR(SEARCH("BAJA",AC6)))</formula>
    </cfRule>
  </conditionalFormatting>
  <conditionalFormatting sqref="AL6 AL8:AL11">
    <cfRule type="cellIs" dxfId="27" priority="68" operator="between">
      <formula>26%</formula>
      <formula>50%</formula>
    </cfRule>
    <cfRule type="cellIs" dxfId="26" priority="69" operator="between">
      <formula>0%</formula>
      <formula>25%</formula>
    </cfRule>
  </conditionalFormatting>
  <conditionalFormatting sqref="AL8:AL11 AL6">
    <cfRule type="cellIs" dxfId="25" priority="66" operator="greaterThan">
      <formula>75%</formula>
    </cfRule>
    <cfRule type="cellIs" dxfId="24" priority="67" operator="between">
      <formula>51%</formula>
      <formula>75%</formula>
    </cfRule>
  </conditionalFormatting>
  <conditionalFormatting sqref="AL9:AL11">
    <cfRule type="containsText" dxfId="23" priority="11" operator="containsText" text="BAJA">
      <formula>NOT(ISERROR(SEARCH("BAJA",AL9)))</formula>
    </cfRule>
    <cfRule type="containsText" dxfId="22" priority="12" operator="containsText" text="MEDIA">
      <formula>NOT(ISERROR(SEARCH("MEDIA",AL9)))</formula>
    </cfRule>
    <cfRule type="containsText" dxfId="21" priority="13" operator="containsText" text="ALTA">
      <formula>NOT(ISERROR(SEARCH("ALTA",AL9)))</formula>
    </cfRule>
  </conditionalFormatting>
  <conditionalFormatting sqref="AL12:AM12">
    <cfRule type="cellIs" dxfId="20" priority="4" operator="greaterThan">
      <formula>75%</formula>
    </cfRule>
    <cfRule type="cellIs" dxfId="19" priority="5" operator="between">
      <formula>51%</formula>
      <formula>75%</formula>
    </cfRule>
    <cfRule type="cellIs" dxfId="18" priority="6" operator="between">
      <formula>26%</formula>
      <formula>50%</formula>
    </cfRule>
    <cfRule type="cellIs" dxfId="17" priority="7" operator="between">
      <formula>0%</formula>
      <formula>25%</formula>
    </cfRule>
    <cfRule type="containsText" dxfId="16" priority="8" operator="containsText" text="BAJA">
      <formula>NOT(ISERROR(SEARCH("BAJA",AL12)))</formula>
    </cfRule>
    <cfRule type="containsText" dxfId="15" priority="9" operator="containsText" text="MEDIA">
      <formula>NOT(ISERROR(SEARCH("MEDIA",AL12)))</formula>
    </cfRule>
    <cfRule type="containsText" dxfId="14" priority="10" operator="containsText" text="ALTA">
      <formula>NOT(ISERROR(SEARCH("ALTA",AL12)))</formula>
    </cfRule>
  </conditionalFormatting>
  <dataValidations count="15">
    <dataValidation type="list" allowBlank="1" showInputMessage="1" showErrorMessage="1" sqref="AF5:AF7 AF12" xr:uid="{00000000-0002-0000-1300-000003000000}">
      <formula1>"Manual,Automático"</formula1>
    </dataValidation>
    <dataValidation type="list" allowBlank="1" showInputMessage="1" showErrorMessage="1" sqref="B9" xr:uid="{32D83D07-3907-4CCF-98A3-656CDB13C1AA}">
      <formula1>INDIRECT("PROC[PROCESOS]")</formula1>
    </dataValidation>
    <dataValidation type="list" allowBlank="1" showInputMessage="1" showErrorMessage="1" sqref="D9" xr:uid="{BBDB4D80-91BD-4F33-A922-5B2D6644788A}">
      <formula1>INDIRECT("FACT[FACTOR]")</formula1>
    </dataValidation>
    <dataValidation type="list" allowBlank="1" showInputMessage="1" showErrorMessage="1" sqref="E9" xr:uid="{29E610D7-ABC3-4B5A-A9ED-B12F9DE4952A}">
      <formula1>INDIRECT("CLAS[CLASIFICACION]")</formula1>
    </dataValidation>
    <dataValidation type="list" allowBlank="1" showInputMessage="1" showErrorMessage="1" sqref="M9" xr:uid="{703572F2-C279-4BAC-AE3E-E90D6665191C}">
      <formula1>INDIRECT("ECON[ECONO]")</formula1>
    </dataValidation>
    <dataValidation type="list" allowBlank="1" showInputMessage="1" showErrorMessage="1" sqref="O9" xr:uid="{AC6BB95A-20CE-49EC-812D-32FF037006DF}">
      <formula1>INDIRECT("REPU[REPUT]")</formula1>
    </dataValidation>
    <dataValidation type="list" allowBlank="1" showInputMessage="1" showErrorMessage="1" sqref="Q9" xr:uid="{23210C5C-A24E-4BD2-B199-7E3D3F8C78D2}">
      <formula1>INDIRECT("OPER[OPER]")</formula1>
    </dataValidation>
    <dataValidation type="list" allowBlank="1" showInputMessage="1" showErrorMessage="1" sqref="S9" xr:uid="{697BCD50-3DBA-40BF-9765-C5E8EEFB3A8B}">
      <formula1>INDIRECT("ACTI[ACTIVO]")</formula1>
    </dataValidation>
    <dataValidation type="list" allowBlank="1" showInputMessage="1" showErrorMessage="1" sqref="T9" xr:uid="{6AE4E124-D310-48CC-9025-DA91C0C9A485}">
      <formula1>INDIRECT("CRIT[CRITERIO]")</formula1>
    </dataValidation>
    <dataValidation type="list" allowBlank="1" showInputMessage="1" showErrorMessage="1" sqref="AF9:AF11" xr:uid="{AE1AD796-0BD3-47E3-8419-EB5C84D548D8}">
      <formula1>INDIRECT("IMPL[IMPLEMENTACION]")</formula1>
    </dataValidation>
    <dataValidation type="list" allowBlank="1" showInputMessage="1" showErrorMessage="1" sqref="AD9:AD11" xr:uid="{1E936FDB-E0FE-4712-9FBD-C1D3239F24D1}">
      <formula1>INDIRECT("CONT[CONTROL]")</formula1>
    </dataValidation>
    <dataValidation type="list" allowBlank="1" showInputMessage="1" showErrorMessage="1" sqref="AI9:AI11" xr:uid="{AC45C5A0-7E8C-4A3B-820D-DFD84AAB2102}">
      <formula1>INDIRECT("DOCU[DOCUMENTADO]")</formula1>
    </dataValidation>
    <dataValidation type="list" allowBlank="1" showInputMessage="1" showErrorMessage="1" sqref="AN9" xr:uid="{BFD52B4A-C929-4390-8BB3-06F457DDC7FA}">
      <formula1>INDIRECT("TRAT[TRATAMIENTO]")</formula1>
    </dataValidation>
    <dataValidation type="list" allowBlank="1" showInputMessage="1" showErrorMessage="1" sqref="A5:A9 A12" xr:uid="{00000000-0002-0000-1300-000004000000}">
      <formula1>"SI,NO"</formula1>
    </dataValidation>
    <dataValidation type="list" allowBlank="1" showInputMessage="1" showErrorMessage="1" sqref="AI12" xr:uid="{D20B04B6-055C-4428-95F2-F8BAF9B9FD86}">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4E67C00-0FCE-4073-949B-533A5BFD88A3}">
          <x14:formula1>
            <xm:f>Listas!$K$2:$K$6</xm:f>
          </x14:formula1>
          <xm:sqref>S8</xm:sqref>
        </x14:dataValidation>
        <x14:dataValidation type="list" allowBlank="1" showInputMessage="1" showErrorMessage="1" xr:uid="{1EF2090B-B318-4745-825E-982FAC4D8113}">
          <x14:formula1>
            <xm:f>Listas!$H$2:$H$3</xm:f>
          </x14:formula1>
          <xm:sqref>AK8</xm:sqref>
        </x14:dataValidation>
        <x14:dataValidation type="list" allowBlank="1" showInputMessage="1" showErrorMessage="1" xr:uid="{C4EA4C56-C808-4632-9DD7-7C70655DC736}">
          <x14:formula1>
            <xm:f>Listas!$G$2:$G$13</xm:f>
          </x14:formula1>
          <xm:sqref>C9:C11</xm:sqref>
        </x14:dataValidation>
        <x14:dataValidation type="list" allowBlank="1" showInputMessage="1" showErrorMessage="1" xr:uid="{C7C70AD5-2F06-4C47-BEA4-5DB8BCBD6FDC}">
          <x14:formula1>
            <xm:f>Listas!$M$2:$M$15</xm:f>
          </x14:formula1>
          <xm:sqref>B8</xm:sqref>
        </x14:dataValidation>
        <x14:dataValidation type="list" allowBlank="1" showInputMessage="1" showErrorMessage="1" xr:uid="{71DF5D8D-BDE9-4629-A990-CAF342F990E2}">
          <x14:formula1>
            <xm:f>Listas!$L$2:$L$5</xm:f>
          </x14:formula1>
          <xm:sqref>T8</xm:sqref>
        </x14:dataValidation>
        <x14:dataValidation type="list" allowBlank="1" showInputMessage="1" showErrorMessage="1" xr:uid="{81D603F6-2824-4188-8822-BEA99B09D825}">
          <x14:formula1>
            <xm:f>Listas!$Q$2:$Q$8</xm:f>
          </x14:formula1>
          <xm:sqref>J8</xm:sqref>
        </x14:dataValidation>
        <x14:dataValidation type="list" allowBlank="1" showInputMessage="1" showErrorMessage="1" xr:uid="{E8B0C81E-A520-47F8-8D3D-9A3AEC84758A}">
          <x14:formula1>
            <xm:f>Listas!$O$2:$O$7</xm:f>
          </x14:formula1>
          <xm:sqref>O8</xm:sqref>
        </x14:dataValidation>
        <x14:dataValidation type="list" allowBlank="1" showInputMessage="1" showErrorMessage="1" xr:uid="{0C643898-C56B-4F51-A4E7-DF757AD31801}">
          <x14:formula1>
            <xm:f>Listas!$P$2:$P$7</xm:f>
          </x14:formula1>
          <xm:sqref>Q8</xm:sqref>
        </x14:dataValidation>
        <x14:dataValidation type="list" allowBlank="1" showInputMessage="1" showErrorMessage="1" xr:uid="{33B5479F-AFED-4680-A520-3E83E5942573}">
          <x14:formula1>
            <xm:f>Listas!$F$2:$F$4</xm:f>
          </x14:formula1>
          <xm:sqref>AD8</xm:sqref>
        </x14:dataValidation>
        <x14:dataValidation type="list" allowBlank="1" showInputMessage="1" showErrorMessage="1" xr:uid="{24499DD7-8977-4DD2-8432-4F632D22BA83}">
          <x14:formula1>
            <xm:f>Listas!$G$2:$G$11</xm:f>
          </x14:formula1>
          <xm:sqref>C8</xm:sqref>
        </x14:dataValidation>
        <x14:dataValidation type="list" allowBlank="1" showInputMessage="1" showErrorMessage="1" xr:uid="{5E592904-32F6-41E8-B974-E0013B92FB02}">
          <x14:formula1>
            <xm:f>Listas!$C$2:$C$8</xm:f>
          </x14:formula1>
          <xm:sqref>E8</xm:sqref>
        </x14:dataValidation>
        <x14:dataValidation type="list" allowBlank="1" showInputMessage="1" showErrorMessage="1" xr:uid="{B644D1E4-E7AB-4CCE-A30D-18069E4D21AA}">
          <x14:formula1>
            <xm:f>Listas!$B$2:$B$7</xm:f>
          </x14:formula1>
          <xm:sqref>D8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E67-3B0C-4BCF-9C24-21B210B257C9}">
  <dimension ref="A1:AT6"/>
  <sheetViews>
    <sheetView topLeftCell="AN1" zoomScale="70" zoomScaleNormal="70" zoomScalePageLayoutView="40" workbookViewId="0">
      <selection activeCell="AS1" sqref="AS1:AT1"/>
    </sheetView>
  </sheetViews>
  <sheetFormatPr baseColWidth="10" defaultColWidth="11.42578125" defaultRowHeight="15" customHeight="1" x14ac:dyDescent="0.25"/>
  <cols>
    <col min="1" max="1" width="14.140625" style="1" customWidth="1"/>
    <col min="2" max="2" width="17.85546875" style="6" customWidth="1"/>
    <col min="3" max="3" width="17.28515625" style="6" customWidth="1"/>
    <col min="4" max="4" width="15.7109375" style="6" customWidth="1"/>
    <col min="5" max="5" width="19.5703125" style="6" customWidth="1"/>
    <col min="6" max="6" width="44.140625" style="5" customWidth="1"/>
    <col min="7" max="7" width="9.7109375" style="2" customWidth="1"/>
    <col min="8" max="8" width="32.7109375" style="5" customWidth="1"/>
    <col min="9" max="9" width="43.28515625" style="5" customWidth="1"/>
    <col min="10" max="10" width="18.28515625" style="2" customWidth="1"/>
    <col min="11" max="11" width="17.28515625" style="2" customWidth="1"/>
    <col min="12" max="12" width="16" style="2" customWidth="1"/>
    <col min="13" max="13" width="22.5703125" style="5" customWidth="1"/>
    <col min="14" max="14" width="4.7109375" style="2" hidden="1" customWidth="1"/>
    <col min="15" max="15" width="25.140625" style="5" customWidth="1"/>
    <col min="16" max="16" width="8.7109375" style="2" hidden="1" customWidth="1"/>
    <col min="17" max="17" width="17.42578125" style="5" customWidth="1"/>
    <col min="18" max="18" width="3" style="2" hidden="1" customWidth="1"/>
    <col min="19" max="20" width="21.85546875" style="2" customWidth="1"/>
    <col min="21" max="21" width="10.7109375" style="2" hidden="1" customWidth="1"/>
    <col min="22" max="22" width="15" style="2" customWidth="1"/>
    <col min="23" max="23" width="5.7109375" style="466" hidden="1" customWidth="1"/>
    <col min="24" max="24" width="17.28515625" style="466" customWidth="1"/>
    <col min="25" max="25" width="13.7109375" style="2" hidden="1" customWidth="1"/>
    <col min="26" max="26" width="17.85546875" style="466" customWidth="1"/>
    <col min="27" max="27" width="7.28515625" style="2" hidden="1" customWidth="1"/>
    <col min="28" max="29" width="68.28515625" style="5" customWidth="1"/>
    <col min="30" max="31" width="10" style="2" customWidth="1"/>
    <col min="32" max="32" width="21.28515625" style="466" customWidth="1"/>
    <col min="33" max="33" width="10" style="466" customWidth="1"/>
    <col min="34" max="34" width="14.42578125" style="466" customWidth="1"/>
    <col min="35" max="35" width="16.5703125" style="466" customWidth="1"/>
    <col min="36" max="36" width="16.5703125" style="2" customWidth="1"/>
    <col min="37" max="37" width="20.28515625" style="6" customWidth="1"/>
    <col min="38" max="38" width="20.7109375" style="2" hidden="1" customWidth="1"/>
    <col min="39" max="39" width="15.7109375" style="2" customWidth="1"/>
    <col min="40" max="40" width="15.7109375" style="465" customWidth="1"/>
    <col min="41" max="41" width="15.7109375" style="2" customWidth="1"/>
    <col min="42" max="42" width="4.7109375" style="2" customWidth="1"/>
    <col min="43" max="43" width="38.42578125" style="5" customWidth="1"/>
    <col min="44" max="44" width="49.28515625" style="5" customWidth="1"/>
    <col min="45" max="199" width="11.42578125" style="1"/>
    <col min="200" max="200" width="21.85546875" style="1" customWidth="1"/>
    <col min="201" max="201" width="13.85546875" style="1" customWidth="1"/>
    <col min="202" max="202" width="38.7109375" style="1" customWidth="1"/>
    <col min="203" max="203" width="3" style="1" bestFit="1" customWidth="1"/>
    <col min="204" max="204" width="32.28515625" style="1" customWidth="1"/>
    <col min="205" max="205" width="46.28515625" style="1" customWidth="1"/>
    <col min="206" max="206" width="19" style="1" customWidth="1"/>
    <col min="207" max="207" width="0" style="1" hidden="1" customWidth="1"/>
    <col min="208" max="208" width="17.7109375" style="1" customWidth="1"/>
    <col min="209" max="209" width="0" style="1" hidden="1" customWidth="1"/>
    <col min="210" max="210" width="22.28515625" style="1" customWidth="1"/>
    <col min="211" max="211" width="5.28515625" style="1" customWidth="1"/>
    <col min="212" max="212" width="36.28515625" style="1" customWidth="1"/>
    <col min="213" max="213" width="5.7109375" style="1" customWidth="1"/>
    <col min="214" max="214" width="0" style="1" hidden="1" customWidth="1"/>
    <col min="215" max="215" width="20.7109375" style="1" customWidth="1"/>
    <col min="216" max="216" width="4.85546875" style="1" customWidth="1"/>
    <col min="217" max="217" width="0" style="1" hidden="1" customWidth="1"/>
    <col min="218" max="218" width="24.7109375" style="1" customWidth="1"/>
    <col min="219" max="219" width="12.28515625" style="1" customWidth="1"/>
    <col min="220" max="220" width="0" style="1" hidden="1" customWidth="1"/>
    <col min="221" max="221" width="3.42578125" style="1" customWidth="1"/>
    <col min="222" max="222" width="0" style="1" hidden="1" customWidth="1"/>
    <col min="223" max="223" width="17.7109375" style="1" customWidth="1"/>
    <col min="224" max="224" width="3.42578125" style="1" customWidth="1"/>
    <col min="225" max="225" width="0" style="1" hidden="1" customWidth="1"/>
    <col min="226" max="226" width="23.7109375" style="1" customWidth="1"/>
    <col min="227" max="227" width="10" style="1" customWidth="1"/>
    <col min="228" max="228" width="0" style="1" hidden="1" customWidth="1"/>
    <col min="229" max="230" width="14.7109375" style="1" customWidth="1"/>
    <col min="231" max="231" width="12.85546875" style="1" customWidth="1"/>
    <col min="232" max="232" width="3.28515625" style="1" customWidth="1"/>
    <col min="233" max="233" width="30.28515625" style="1" customWidth="1"/>
    <col min="234" max="234" width="5" style="1" customWidth="1"/>
    <col min="235" max="235" width="0" style="1" hidden="1" customWidth="1"/>
    <col min="236" max="236" width="14.28515625" style="1" customWidth="1"/>
    <col min="237" max="237" width="5.7109375" style="1" customWidth="1"/>
    <col min="238" max="238" width="0" style="1" hidden="1" customWidth="1"/>
    <col min="239" max="239" width="17.28515625" style="1" customWidth="1"/>
    <col min="240" max="240" width="12.7109375" style="1" customWidth="1"/>
    <col min="241" max="241" width="0" style="1" hidden="1" customWidth="1"/>
    <col min="242" max="242" width="5.28515625" style="1" customWidth="1"/>
    <col min="243" max="243" width="0" style="1" hidden="1" customWidth="1"/>
    <col min="244" max="244" width="17" style="1" customWidth="1"/>
    <col min="245" max="245" width="6.28515625" style="1" customWidth="1"/>
    <col min="246" max="246" width="0" style="1" hidden="1" customWidth="1"/>
    <col min="247" max="247" width="14.28515625" style="1" customWidth="1"/>
    <col min="248" max="248" width="7.5703125" style="1" customWidth="1"/>
    <col min="249" max="249" width="0" style="1" hidden="1" customWidth="1"/>
    <col min="250" max="251" width="14.28515625" style="1" customWidth="1"/>
    <col min="252" max="252" width="20.85546875" style="1" customWidth="1"/>
    <col min="253" max="253" width="14.42578125" style="1" customWidth="1"/>
    <col min="254" max="254" width="15" style="1" customWidth="1"/>
    <col min="255" max="255" width="2.7109375" style="1" customWidth="1"/>
    <col min="256" max="256" width="11.7109375" style="1" customWidth="1"/>
    <col min="257" max="257" width="11.5703125" style="1" customWidth="1"/>
    <col min="258" max="258" width="2.28515625" style="1" customWidth="1"/>
    <col min="259" max="259" width="41" style="1" customWidth="1"/>
    <col min="260" max="260" width="14.28515625" style="1" customWidth="1"/>
    <col min="261" max="262" width="11.5703125" style="1" customWidth="1"/>
    <col min="263" max="263" width="21.85546875" style="1" customWidth="1"/>
    <col min="264" max="455" width="11.42578125" style="1"/>
    <col min="456" max="456" width="21.85546875" style="1" customWidth="1"/>
    <col min="457" max="457" width="13.85546875" style="1" customWidth="1"/>
    <col min="458" max="458" width="38.7109375" style="1" customWidth="1"/>
    <col min="459" max="459" width="3" style="1" bestFit="1" customWidth="1"/>
    <col min="460" max="460" width="32.28515625" style="1" customWidth="1"/>
    <col min="461" max="461" width="46.28515625" style="1" customWidth="1"/>
    <col min="462" max="462" width="19" style="1" customWidth="1"/>
    <col min="463" max="463" width="0" style="1" hidden="1" customWidth="1"/>
    <col min="464" max="464" width="17.7109375" style="1" customWidth="1"/>
    <col min="465" max="465" width="0" style="1" hidden="1" customWidth="1"/>
    <col min="466" max="466" width="22.28515625" style="1" customWidth="1"/>
    <col min="467" max="467" width="5.28515625" style="1" customWidth="1"/>
    <col min="468" max="468" width="36.28515625" style="1" customWidth="1"/>
    <col min="469" max="469" width="5.7109375" style="1" customWidth="1"/>
    <col min="470" max="470" width="0" style="1" hidden="1" customWidth="1"/>
    <col min="471" max="471" width="20.7109375" style="1" customWidth="1"/>
    <col min="472" max="472" width="4.85546875" style="1" customWidth="1"/>
    <col min="473" max="473" width="0" style="1" hidden="1" customWidth="1"/>
    <col min="474" max="474" width="24.7109375" style="1" customWidth="1"/>
    <col min="475" max="475" width="12.28515625" style="1" customWidth="1"/>
    <col min="476" max="476" width="0" style="1" hidden="1" customWidth="1"/>
    <col min="477" max="477" width="3.42578125" style="1" customWidth="1"/>
    <col min="478" max="478" width="0" style="1" hidden="1" customWidth="1"/>
    <col min="479" max="479" width="17.7109375" style="1" customWidth="1"/>
    <col min="480" max="480" width="3.42578125" style="1" customWidth="1"/>
    <col min="481" max="481" width="0" style="1" hidden="1" customWidth="1"/>
    <col min="482" max="482" width="23.7109375" style="1" customWidth="1"/>
    <col min="483" max="483" width="10" style="1" customWidth="1"/>
    <col min="484" max="484" width="0" style="1" hidden="1" customWidth="1"/>
    <col min="485" max="486" width="14.7109375" style="1" customWidth="1"/>
    <col min="487" max="487" width="12.85546875" style="1" customWidth="1"/>
    <col min="488" max="488" width="3.28515625" style="1" customWidth="1"/>
    <col min="489" max="489" width="30.28515625" style="1" customWidth="1"/>
    <col min="490" max="490" width="5" style="1" customWidth="1"/>
    <col min="491" max="491" width="0" style="1" hidden="1" customWidth="1"/>
    <col min="492" max="492" width="14.28515625" style="1" customWidth="1"/>
    <col min="493" max="493" width="5.7109375" style="1" customWidth="1"/>
    <col min="494" max="494" width="0" style="1" hidden="1" customWidth="1"/>
    <col min="495" max="495" width="17.28515625" style="1" customWidth="1"/>
    <col min="496" max="496" width="12.7109375" style="1" customWidth="1"/>
    <col min="497" max="497" width="0" style="1" hidden="1" customWidth="1"/>
    <col min="498" max="498" width="5.28515625" style="1" customWidth="1"/>
    <col min="499" max="499" width="0" style="1" hidden="1" customWidth="1"/>
    <col min="500" max="500" width="17" style="1" customWidth="1"/>
    <col min="501" max="501" width="6.28515625" style="1" customWidth="1"/>
    <col min="502" max="502" width="0" style="1" hidden="1" customWidth="1"/>
    <col min="503" max="503" width="14.28515625" style="1" customWidth="1"/>
    <col min="504" max="504" width="7.5703125" style="1" customWidth="1"/>
    <col min="505" max="505" width="0" style="1" hidden="1" customWidth="1"/>
    <col min="506" max="507" width="14.28515625" style="1" customWidth="1"/>
    <col min="508" max="508" width="20.85546875" style="1" customWidth="1"/>
    <col min="509" max="509" width="14.42578125" style="1" customWidth="1"/>
    <col min="510" max="510" width="15" style="1" customWidth="1"/>
    <col min="511" max="511" width="2.7109375" style="1" customWidth="1"/>
    <col min="512" max="512" width="11.7109375" style="1" customWidth="1"/>
    <col min="513" max="513" width="11.5703125" style="1" customWidth="1"/>
    <col min="514" max="514" width="2.28515625" style="1" customWidth="1"/>
    <col min="515" max="515" width="41" style="1" customWidth="1"/>
    <col min="516" max="516" width="14.28515625" style="1" customWidth="1"/>
    <col min="517" max="518" width="11.5703125" style="1" customWidth="1"/>
    <col min="519" max="519" width="21.85546875" style="1" customWidth="1"/>
    <col min="520" max="711" width="11.42578125" style="1"/>
    <col min="712" max="712" width="21.85546875" style="1" customWidth="1"/>
    <col min="713" max="713" width="13.85546875" style="1" customWidth="1"/>
    <col min="714" max="714" width="38.7109375" style="1" customWidth="1"/>
    <col min="715" max="715" width="3" style="1" bestFit="1" customWidth="1"/>
    <col min="716" max="716" width="32.28515625" style="1" customWidth="1"/>
    <col min="717" max="717" width="46.28515625" style="1" customWidth="1"/>
    <col min="718" max="718" width="19" style="1" customWidth="1"/>
    <col min="719" max="719" width="0" style="1" hidden="1" customWidth="1"/>
    <col min="720" max="720" width="17.7109375" style="1" customWidth="1"/>
    <col min="721" max="721" width="0" style="1" hidden="1" customWidth="1"/>
    <col min="722" max="722" width="22.28515625" style="1" customWidth="1"/>
    <col min="723" max="723" width="5.28515625" style="1" customWidth="1"/>
    <col min="724" max="724" width="36.28515625" style="1" customWidth="1"/>
    <col min="725" max="725" width="5.7109375" style="1" customWidth="1"/>
    <col min="726" max="726" width="0" style="1" hidden="1" customWidth="1"/>
    <col min="727" max="727" width="20.7109375" style="1" customWidth="1"/>
    <col min="728" max="728" width="4.85546875" style="1" customWidth="1"/>
    <col min="729" max="729" width="0" style="1" hidden="1" customWidth="1"/>
    <col min="730" max="730" width="24.7109375" style="1" customWidth="1"/>
    <col min="731" max="731" width="12.28515625" style="1" customWidth="1"/>
    <col min="732" max="732" width="0" style="1" hidden="1" customWidth="1"/>
    <col min="733" max="733" width="3.42578125" style="1" customWidth="1"/>
    <col min="734" max="734" width="0" style="1" hidden="1" customWidth="1"/>
    <col min="735" max="735" width="17.7109375" style="1" customWidth="1"/>
    <col min="736" max="736" width="3.42578125" style="1" customWidth="1"/>
    <col min="737" max="737" width="0" style="1" hidden="1" customWidth="1"/>
    <col min="738" max="738" width="23.7109375" style="1" customWidth="1"/>
    <col min="739" max="739" width="10" style="1" customWidth="1"/>
    <col min="740" max="740" width="0" style="1" hidden="1" customWidth="1"/>
    <col min="741" max="742" width="14.7109375" style="1" customWidth="1"/>
    <col min="743" max="743" width="12.85546875" style="1" customWidth="1"/>
    <col min="744" max="744" width="3.28515625" style="1" customWidth="1"/>
    <col min="745" max="745" width="30.28515625" style="1" customWidth="1"/>
    <col min="746" max="746" width="5" style="1" customWidth="1"/>
    <col min="747" max="747" width="0" style="1" hidden="1" customWidth="1"/>
    <col min="748" max="748" width="14.28515625" style="1" customWidth="1"/>
    <col min="749" max="749" width="5.7109375" style="1" customWidth="1"/>
    <col min="750" max="750" width="0" style="1" hidden="1" customWidth="1"/>
    <col min="751" max="751" width="17.28515625" style="1" customWidth="1"/>
    <col min="752" max="752" width="12.7109375" style="1" customWidth="1"/>
    <col min="753" max="753" width="0" style="1" hidden="1" customWidth="1"/>
    <col min="754" max="754" width="5.28515625" style="1" customWidth="1"/>
    <col min="755" max="755" width="0" style="1" hidden="1" customWidth="1"/>
    <col min="756" max="756" width="17" style="1" customWidth="1"/>
    <col min="757" max="757" width="6.28515625" style="1" customWidth="1"/>
    <col min="758" max="758" width="0" style="1" hidden="1" customWidth="1"/>
    <col min="759" max="759" width="14.28515625" style="1" customWidth="1"/>
    <col min="760" max="760" width="7.5703125" style="1" customWidth="1"/>
    <col min="761" max="761" width="0" style="1" hidden="1" customWidth="1"/>
    <col min="762" max="763" width="14.28515625" style="1" customWidth="1"/>
    <col min="764" max="764" width="20.85546875" style="1" customWidth="1"/>
    <col min="765" max="765" width="14.42578125" style="1" customWidth="1"/>
    <col min="766" max="766" width="15" style="1" customWidth="1"/>
    <col min="767" max="767" width="2.7109375" style="1" customWidth="1"/>
    <col min="768" max="768" width="11.7109375" style="1" customWidth="1"/>
    <col min="769" max="769" width="11.5703125" style="1" customWidth="1"/>
    <col min="770" max="770" width="2.28515625" style="1" customWidth="1"/>
    <col min="771" max="771" width="41" style="1" customWidth="1"/>
    <col min="772" max="772" width="14.28515625" style="1" customWidth="1"/>
    <col min="773" max="774" width="11.5703125" style="1" customWidth="1"/>
    <col min="775" max="775" width="21.85546875" style="1" customWidth="1"/>
    <col min="776" max="967" width="11.42578125" style="1"/>
    <col min="968" max="968" width="21.85546875" style="1" customWidth="1"/>
    <col min="969" max="969" width="13.85546875" style="1" customWidth="1"/>
    <col min="970" max="970" width="38.7109375" style="1" customWidth="1"/>
    <col min="971" max="971" width="3" style="1" bestFit="1" customWidth="1"/>
    <col min="972" max="972" width="32.28515625" style="1" customWidth="1"/>
    <col min="973" max="973" width="46.28515625" style="1" customWidth="1"/>
    <col min="974" max="974" width="19" style="1" customWidth="1"/>
    <col min="975" max="975" width="0" style="1" hidden="1" customWidth="1"/>
    <col min="976" max="976" width="17.7109375" style="1" customWidth="1"/>
    <col min="977" max="977" width="0" style="1" hidden="1" customWidth="1"/>
    <col min="978" max="978" width="22.28515625" style="1" customWidth="1"/>
    <col min="979" max="979" width="5.28515625" style="1" customWidth="1"/>
    <col min="980" max="980" width="36.28515625" style="1" customWidth="1"/>
    <col min="981" max="981" width="5.7109375" style="1" customWidth="1"/>
    <col min="982" max="982" width="0" style="1" hidden="1" customWidth="1"/>
    <col min="983" max="983" width="20.7109375" style="1" customWidth="1"/>
    <col min="984" max="984" width="4.85546875" style="1" customWidth="1"/>
    <col min="985" max="985" width="0" style="1" hidden="1" customWidth="1"/>
    <col min="986" max="986" width="24.7109375" style="1" customWidth="1"/>
    <col min="987" max="987" width="12.28515625" style="1" customWidth="1"/>
    <col min="988" max="988" width="0" style="1" hidden="1" customWidth="1"/>
    <col min="989" max="989" width="3.42578125" style="1" customWidth="1"/>
    <col min="990" max="990" width="0" style="1" hidden="1" customWidth="1"/>
    <col min="991" max="991" width="17.7109375" style="1" customWidth="1"/>
    <col min="992" max="992" width="3.42578125" style="1" customWidth="1"/>
    <col min="993" max="993" width="0" style="1" hidden="1" customWidth="1"/>
    <col min="994" max="994" width="23.7109375" style="1" customWidth="1"/>
    <col min="995" max="995" width="10" style="1" customWidth="1"/>
    <col min="996" max="996" width="0" style="1" hidden="1" customWidth="1"/>
    <col min="997" max="998" width="14.7109375" style="1" customWidth="1"/>
    <col min="999" max="999" width="12.85546875" style="1" customWidth="1"/>
    <col min="1000" max="1000" width="3.28515625" style="1" customWidth="1"/>
    <col min="1001" max="1001" width="30.28515625" style="1" customWidth="1"/>
    <col min="1002" max="1002" width="5" style="1" customWidth="1"/>
    <col min="1003" max="1003" width="0" style="1" hidden="1" customWidth="1"/>
    <col min="1004" max="1004" width="14.28515625" style="1" customWidth="1"/>
    <col min="1005" max="1005" width="5.7109375" style="1" customWidth="1"/>
    <col min="1006" max="1006" width="0" style="1" hidden="1" customWidth="1"/>
    <col min="1007" max="1007" width="17.28515625" style="1" customWidth="1"/>
    <col min="1008" max="1008" width="12.7109375" style="1" customWidth="1"/>
    <col min="1009" max="1009" width="0" style="1" hidden="1" customWidth="1"/>
    <col min="1010" max="1010" width="5.28515625" style="1" customWidth="1"/>
    <col min="1011" max="1011" width="0" style="1" hidden="1" customWidth="1"/>
    <col min="1012" max="1012" width="17" style="1" customWidth="1"/>
    <col min="1013" max="1013" width="6.28515625" style="1" customWidth="1"/>
    <col min="1014" max="1014" width="0" style="1" hidden="1" customWidth="1"/>
    <col min="1015" max="1015" width="14.28515625" style="1" customWidth="1"/>
    <col min="1016" max="1016" width="7.5703125" style="1" customWidth="1"/>
    <col min="1017" max="1017" width="0" style="1" hidden="1" customWidth="1"/>
    <col min="1018" max="1019" width="14.28515625" style="1" customWidth="1"/>
    <col min="1020" max="1020" width="20.85546875" style="1" customWidth="1"/>
    <col min="1021" max="1021" width="14.42578125" style="1" customWidth="1"/>
    <col min="1022" max="1022" width="15" style="1" customWidth="1"/>
    <col min="1023" max="1023" width="2.7109375" style="1" customWidth="1"/>
    <col min="1024" max="1024" width="11.7109375" style="1" customWidth="1"/>
    <col min="1025" max="1025" width="11.5703125" style="1" customWidth="1"/>
    <col min="1026" max="1026" width="2.28515625" style="1" customWidth="1"/>
    <col min="1027" max="1027" width="41" style="1" customWidth="1"/>
    <col min="1028" max="1028" width="14.28515625" style="1" customWidth="1"/>
    <col min="1029" max="1030" width="11.5703125" style="1" customWidth="1"/>
    <col min="1031" max="1031" width="21.85546875" style="1" customWidth="1"/>
    <col min="1032" max="1223" width="11.42578125" style="1"/>
    <col min="1224" max="1224" width="21.85546875" style="1" customWidth="1"/>
    <col min="1225" max="1225" width="13.85546875" style="1" customWidth="1"/>
    <col min="1226" max="1226" width="38.7109375" style="1" customWidth="1"/>
    <col min="1227" max="1227" width="3" style="1" bestFit="1" customWidth="1"/>
    <col min="1228" max="1228" width="32.28515625" style="1" customWidth="1"/>
    <col min="1229" max="1229" width="46.28515625" style="1" customWidth="1"/>
    <col min="1230" max="1230" width="19" style="1" customWidth="1"/>
    <col min="1231" max="1231" width="0" style="1" hidden="1" customWidth="1"/>
    <col min="1232" max="1232" width="17.7109375" style="1" customWidth="1"/>
    <col min="1233" max="1233" width="0" style="1" hidden="1" customWidth="1"/>
    <col min="1234" max="1234" width="22.28515625" style="1" customWidth="1"/>
    <col min="1235" max="1235" width="5.28515625" style="1" customWidth="1"/>
    <col min="1236" max="1236" width="36.28515625" style="1" customWidth="1"/>
    <col min="1237" max="1237" width="5.7109375" style="1" customWidth="1"/>
    <col min="1238" max="1238" width="0" style="1" hidden="1" customWidth="1"/>
    <col min="1239" max="1239" width="20.7109375" style="1" customWidth="1"/>
    <col min="1240" max="1240" width="4.85546875" style="1" customWidth="1"/>
    <col min="1241" max="1241" width="0" style="1" hidden="1" customWidth="1"/>
    <col min="1242" max="1242" width="24.7109375" style="1" customWidth="1"/>
    <col min="1243" max="1243" width="12.28515625" style="1" customWidth="1"/>
    <col min="1244" max="1244" width="0" style="1" hidden="1" customWidth="1"/>
    <col min="1245" max="1245" width="3.42578125" style="1" customWidth="1"/>
    <col min="1246" max="1246" width="0" style="1" hidden="1" customWidth="1"/>
    <col min="1247" max="1247" width="17.7109375" style="1" customWidth="1"/>
    <col min="1248" max="1248" width="3.42578125" style="1" customWidth="1"/>
    <col min="1249" max="1249" width="0" style="1" hidden="1" customWidth="1"/>
    <col min="1250" max="1250" width="23.7109375" style="1" customWidth="1"/>
    <col min="1251" max="1251" width="10" style="1" customWidth="1"/>
    <col min="1252" max="1252" width="0" style="1" hidden="1" customWidth="1"/>
    <col min="1253" max="1254" width="14.7109375" style="1" customWidth="1"/>
    <col min="1255" max="1255" width="12.85546875" style="1" customWidth="1"/>
    <col min="1256" max="1256" width="3.28515625" style="1" customWidth="1"/>
    <col min="1257" max="1257" width="30.28515625" style="1" customWidth="1"/>
    <col min="1258" max="1258" width="5" style="1" customWidth="1"/>
    <col min="1259" max="1259" width="0" style="1" hidden="1" customWidth="1"/>
    <col min="1260" max="1260" width="14.28515625" style="1" customWidth="1"/>
    <col min="1261" max="1261" width="5.7109375" style="1" customWidth="1"/>
    <col min="1262" max="1262" width="0" style="1" hidden="1" customWidth="1"/>
    <col min="1263" max="1263" width="17.28515625" style="1" customWidth="1"/>
    <col min="1264" max="1264" width="12.7109375" style="1" customWidth="1"/>
    <col min="1265" max="1265" width="0" style="1" hidden="1" customWidth="1"/>
    <col min="1266" max="1266" width="5.28515625" style="1" customWidth="1"/>
    <col min="1267" max="1267" width="0" style="1" hidden="1" customWidth="1"/>
    <col min="1268" max="1268" width="17" style="1" customWidth="1"/>
    <col min="1269" max="1269" width="6.28515625" style="1" customWidth="1"/>
    <col min="1270" max="1270" width="0" style="1" hidden="1" customWidth="1"/>
    <col min="1271" max="1271" width="14.28515625" style="1" customWidth="1"/>
    <col min="1272" max="1272" width="7.5703125" style="1" customWidth="1"/>
    <col min="1273" max="1273" width="0" style="1" hidden="1" customWidth="1"/>
    <col min="1274" max="1275" width="14.28515625" style="1" customWidth="1"/>
    <col min="1276" max="1276" width="20.85546875" style="1" customWidth="1"/>
    <col min="1277" max="1277" width="14.42578125" style="1" customWidth="1"/>
    <col min="1278" max="1278" width="15" style="1" customWidth="1"/>
    <col min="1279" max="1279" width="2.7109375" style="1" customWidth="1"/>
    <col min="1280" max="1280" width="11.7109375" style="1" customWidth="1"/>
    <col min="1281" max="1281" width="11.5703125" style="1" customWidth="1"/>
    <col min="1282" max="1282" width="2.28515625" style="1" customWidth="1"/>
    <col min="1283" max="1283" width="41" style="1" customWidth="1"/>
    <col min="1284" max="1284" width="14.28515625" style="1" customWidth="1"/>
    <col min="1285" max="1286" width="11.5703125" style="1" customWidth="1"/>
    <col min="1287" max="1287" width="21.85546875" style="1" customWidth="1"/>
    <col min="1288" max="1479" width="11.42578125" style="1"/>
    <col min="1480" max="1480" width="21.85546875" style="1" customWidth="1"/>
    <col min="1481" max="1481" width="13.85546875" style="1" customWidth="1"/>
    <col min="1482" max="1482" width="38.7109375" style="1" customWidth="1"/>
    <col min="1483" max="1483" width="3" style="1" bestFit="1" customWidth="1"/>
    <col min="1484" max="1484" width="32.28515625" style="1" customWidth="1"/>
    <col min="1485" max="1485" width="46.28515625" style="1" customWidth="1"/>
    <col min="1486" max="1486" width="19" style="1" customWidth="1"/>
    <col min="1487" max="1487" width="0" style="1" hidden="1" customWidth="1"/>
    <col min="1488" max="1488" width="17.7109375" style="1" customWidth="1"/>
    <col min="1489" max="1489" width="0" style="1" hidden="1" customWidth="1"/>
    <col min="1490" max="1490" width="22.28515625" style="1" customWidth="1"/>
    <col min="1491" max="1491" width="5.28515625" style="1" customWidth="1"/>
    <col min="1492" max="1492" width="36.28515625" style="1" customWidth="1"/>
    <col min="1493" max="1493" width="5.7109375" style="1" customWidth="1"/>
    <col min="1494" max="1494" width="0" style="1" hidden="1" customWidth="1"/>
    <col min="1495" max="1495" width="20.7109375" style="1" customWidth="1"/>
    <col min="1496" max="1496" width="4.85546875" style="1" customWidth="1"/>
    <col min="1497" max="1497" width="0" style="1" hidden="1" customWidth="1"/>
    <col min="1498" max="1498" width="24.7109375" style="1" customWidth="1"/>
    <col min="1499" max="1499" width="12.28515625" style="1" customWidth="1"/>
    <col min="1500" max="1500" width="0" style="1" hidden="1" customWidth="1"/>
    <col min="1501" max="1501" width="3.42578125" style="1" customWidth="1"/>
    <col min="1502" max="1502" width="0" style="1" hidden="1" customWidth="1"/>
    <col min="1503" max="1503" width="17.7109375" style="1" customWidth="1"/>
    <col min="1504" max="1504" width="3.42578125" style="1" customWidth="1"/>
    <col min="1505" max="1505" width="0" style="1" hidden="1" customWidth="1"/>
    <col min="1506" max="1506" width="23.7109375" style="1" customWidth="1"/>
    <col min="1507" max="1507" width="10" style="1" customWidth="1"/>
    <col min="1508" max="1508" width="0" style="1" hidden="1" customWidth="1"/>
    <col min="1509" max="1510" width="14.7109375" style="1" customWidth="1"/>
    <col min="1511" max="1511" width="12.85546875" style="1" customWidth="1"/>
    <col min="1512" max="1512" width="3.28515625" style="1" customWidth="1"/>
    <col min="1513" max="1513" width="30.28515625" style="1" customWidth="1"/>
    <col min="1514" max="1514" width="5" style="1" customWidth="1"/>
    <col min="1515" max="1515" width="0" style="1" hidden="1" customWidth="1"/>
    <col min="1516" max="1516" width="14.28515625" style="1" customWidth="1"/>
    <col min="1517" max="1517" width="5.7109375" style="1" customWidth="1"/>
    <col min="1518" max="1518" width="0" style="1" hidden="1" customWidth="1"/>
    <col min="1519" max="1519" width="17.28515625" style="1" customWidth="1"/>
    <col min="1520" max="1520" width="12.7109375" style="1" customWidth="1"/>
    <col min="1521" max="1521" width="0" style="1" hidden="1" customWidth="1"/>
    <col min="1522" max="1522" width="5.28515625" style="1" customWidth="1"/>
    <col min="1523" max="1523" width="0" style="1" hidden="1" customWidth="1"/>
    <col min="1524" max="1524" width="17" style="1" customWidth="1"/>
    <col min="1525" max="1525" width="6.28515625" style="1" customWidth="1"/>
    <col min="1526" max="1526" width="0" style="1" hidden="1" customWidth="1"/>
    <col min="1527" max="1527" width="14.28515625" style="1" customWidth="1"/>
    <col min="1528" max="1528" width="7.5703125" style="1" customWidth="1"/>
    <col min="1529" max="1529" width="0" style="1" hidden="1" customWidth="1"/>
    <col min="1530" max="1531" width="14.28515625" style="1" customWidth="1"/>
    <col min="1532" max="1532" width="20.85546875" style="1" customWidth="1"/>
    <col min="1533" max="1533" width="14.42578125" style="1" customWidth="1"/>
    <col min="1534" max="1534" width="15" style="1" customWidth="1"/>
    <col min="1535" max="1535" width="2.7109375" style="1" customWidth="1"/>
    <col min="1536" max="1536" width="11.7109375" style="1" customWidth="1"/>
    <col min="1537" max="1537" width="11.5703125" style="1" customWidth="1"/>
    <col min="1538" max="1538" width="2.28515625" style="1" customWidth="1"/>
    <col min="1539" max="1539" width="41" style="1" customWidth="1"/>
    <col min="1540" max="1540" width="14.28515625" style="1" customWidth="1"/>
    <col min="1541" max="1542" width="11.5703125" style="1" customWidth="1"/>
    <col min="1543" max="1543" width="21.85546875" style="1" customWidth="1"/>
    <col min="1544" max="1735" width="11.42578125" style="1"/>
    <col min="1736" max="1736" width="21.85546875" style="1" customWidth="1"/>
    <col min="1737" max="1737" width="13.85546875" style="1" customWidth="1"/>
    <col min="1738" max="1738" width="38.7109375" style="1" customWidth="1"/>
    <col min="1739" max="1739" width="3" style="1" bestFit="1" customWidth="1"/>
    <col min="1740" max="1740" width="32.28515625" style="1" customWidth="1"/>
    <col min="1741" max="1741" width="46.28515625" style="1" customWidth="1"/>
    <col min="1742" max="1742" width="19" style="1" customWidth="1"/>
    <col min="1743" max="1743" width="0" style="1" hidden="1" customWidth="1"/>
    <col min="1744" max="1744" width="17.7109375" style="1" customWidth="1"/>
    <col min="1745" max="1745" width="0" style="1" hidden="1" customWidth="1"/>
    <col min="1746" max="1746" width="22.28515625" style="1" customWidth="1"/>
    <col min="1747" max="1747" width="5.28515625" style="1" customWidth="1"/>
    <col min="1748" max="1748" width="36.28515625" style="1" customWidth="1"/>
    <col min="1749" max="1749" width="5.7109375" style="1" customWidth="1"/>
    <col min="1750" max="1750" width="0" style="1" hidden="1" customWidth="1"/>
    <col min="1751" max="1751" width="20.7109375" style="1" customWidth="1"/>
    <col min="1752" max="1752" width="4.85546875" style="1" customWidth="1"/>
    <col min="1753" max="1753" width="0" style="1" hidden="1" customWidth="1"/>
    <col min="1754" max="1754" width="24.7109375" style="1" customWidth="1"/>
    <col min="1755" max="1755" width="12.28515625" style="1" customWidth="1"/>
    <col min="1756" max="1756" width="0" style="1" hidden="1" customWidth="1"/>
    <col min="1757" max="1757" width="3.42578125" style="1" customWidth="1"/>
    <col min="1758" max="1758" width="0" style="1" hidden="1" customWidth="1"/>
    <col min="1759" max="1759" width="17.7109375" style="1" customWidth="1"/>
    <col min="1760" max="1760" width="3.42578125" style="1" customWidth="1"/>
    <col min="1761" max="1761" width="0" style="1" hidden="1" customWidth="1"/>
    <col min="1762" max="1762" width="23.7109375" style="1" customWidth="1"/>
    <col min="1763" max="1763" width="10" style="1" customWidth="1"/>
    <col min="1764" max="1764" width="0" style="1" hidden="1" customWidth="1"/>
    <col min="1765" max="1766" width="14.7109375" style="1" customWidth="1"/>
    <col min="1767" max="1767" width="12.85546875" style="1" customWidth="1"/>
    <col min="1768" max="1768" width="3.28515625" style="1" customWidth="1"/>
    <col min="1769" max="1769" width="30.28515625" style="1" customWidth="1"/>
    <col min="1770" max="1770" width="5" style="1" customWidth="1"/>
    <col min="1771" max="1771" width="0" style="1" hidden="1" customWidth="1"/>
    <col min="1772" max="1772" width="14.28515625" style="1" customWidth="1"/>
    <col min="1773" max="1773" width="5.7109375" style="1" customWidth="1"/>
    <col min="1774" max="1774" width="0" style="1" hidden="1" customWidth="1"/>
    <col min="1775" max="1775" width="17.28515625" style="1" customWidth="1"/>
    <col min="1776" max="1776" width="12.7109375" style="1" customWidth="1"/>
    <col min="1777" max="1777" width="0" style="1" hidden="1" customWidth="1"/>
    <col min="1778" max="1778" width="5.28515625" style="1" customWidth="1"/>
    <col min="1779" max="1779" width="0" style="1" hidden="1" customWidth="1"/>
    <col min="1780" max="1780" width="17" style="1" customWidth="1"/>
    <col min="1781" max="1781" width="6.28515625" style="1" customWidth="1"/>
    <col min="1782" max="1782" width="0" style="1" hidden="1" customWidth="1"/>
    <col min="1783" max="1783" width="14.28515625" style="1" customWidth="1"/>
    <col min="1784" max="1784" width="7.5703125" style="1" customWidth="1"/>
    <col min="1785" max="1785" width="0" style="1" hidden="1" customWidth="1"/>
    <col min="1786" max="1787" width="14.28515625" style="1" customWidth="1"/>
    <col min="1788" max="1788" width="20.85546875" style="1" customWidth="1"/>
    <col min="1789" max="1789" width="14.42578125" style="1" customWidth="1"/>
    <col min="1790" max="1790" width="15" style="1" customWidth="1"/>
    <col min="1791" max="1791" width="2.7109375" style="1" customWidth="1"/>
    <col min="1792" max="1792" width="11.7109375" style="1" customWidth="1"/>
    <col min="1793" max="1793" width="11.5703125" style="1" customWidth="1"/>
    <col min="1794" max="1794" width="2.28515625" style="1" customWidth="1"/>
    <col min="1795" max="1795" width="41" style="1" customWidth="1"/>
    <col min="1796" max="1796" width="14.28515625" style="1" customWidth="1"/>
    <col min="1797" max="1798" width="11.5703125" style="1" customWidth="1"/>
    <col min="1799" max="1799" width="21.85546875" style="1" customWidth="1"/>
    <col min="1800" max="1991" width="11.42578125" style="1"/>
    <col min="1992" max="1992" width="21.85546875" style="1" customWidth="1"/>
    <col min="1993" max="1993" width="13.85546875" style="1" customWidth="1"/>
    <col min="1994" max="1994" width="38.7109375" style="1" customWidth="1"/>
    <col min="1995" max="1995" width="3" style="1" bestFit="1" customWidth="1"/>
    <col min="1996" max="1996" width="32.28515625" style="1" customWidth="1"/>
    <col min="1997" max="1997" width="46.28515625" style="1" customWidth="1"/>
    <col min="1998" max="1998" width="19" style="1" customWidth="1"/>
    <col min="1999" max="1999" width="0" style="1" hidden="1" customWidth="1"/>
    <col min="2000" max="2000" width="17.7109375" style="1" customWidth="1"/>
    <col min="2001" max="2001" width="0" style="1" hidden="1" customWidth="1"/>
    <col min="2002" max="2002" width="22.28515625" style="1" customWidth="1"/>
    <col min="2003" max="2003" width="5.28515625" style="1" customWidth="1"/>
    <col min="2004" max="2004" width="36.28515625" style="1" customWidth="1"/>
    <col min="2005" max="2005" width="5.7109375" style="1" customWidth="1"/>
    <col min="2006" max="2006" width="0" style="1" hidden="1" customWidth="1"/>
    <col min="2007" max="2007" width="20.7109375" style="1" customWidth="1"/>
    <col min="2008" max="2008" width="4.85546875" style="1" customWidth="1"/>
    <col min="2009" max="2009" width="0" style="1" hidden="1" customWidth="1"/>
    <col min="2010" max="2010" width="24.7109375" style="1" customWidth="1"/>
    <col min="2011" max="2011" width="12.28515625" style="1" customWidth="1"/>
    <col min="2012" max="2012" width="0" style="1" hidden="1" customWidth="1"/>
    <col min="2013" max="2013" width="3.42578125" style="1" customWidth="1"/>
    <col min="2014" max="2014" width="0" style="1" hidden="1" customWidth="1"/>
    <col min="2015" max="2015" width="17.7109375" style="1" customWidth="1"/>
    <col min="2016" max="2016" width="3.42578125" style="1" customWidth="1"/>
    <col min="2017" max="2017" width="0" style="1" hidden="1" customWidth="1"/>
    <col min="2018" max="2018" width="23.7109375" style="1" customWidth="1"/>
    <col min="2019" max="2019" width="10" style="1" customWidth="1"/>
    <col min="2020" max="2020" width="0" style="1" hidden="1" customWidth="1"/>
    <col min="2021" max="2022" width="14.7109375" style="1" customWidth="1"/>
    <col min="2023" max="2023" width="12.85546875" style="1" customWidth="1"/>
    <col min="2024" max="2024" width="3.28515625" style="1" customWidth="1"/>
    <col min="2025" max="2025" width="30.28515625" style="1" customWidth="1"/>
    <col min="2026" max="2026" width="5" style="1" customWidth="1"/>
    <col min="2027" max="2027" width="0" style="1" hidden="1" customWidth="1"/>
    <col min="2028" max="2028" width="14.28515625" style="1" customWidth="1"/>
    <col min="2029" max="2029" width="5.7109375" style="1" customWidth="1"/>
    <col min="2030" max="2030" width="0" style="1" hidden="1" customWidth="1"/>
    <col min="2031" max="2031" width="17.28515625" style="1" customWidth="1"/>
    <col min="2032" max="2032" width="12.7109375" style="1" customWidth="1"/>
    <col min="2033" max="2033" width="0" style="1" hidden="1" customWidth="1"/>
    <col min="2034" max="2034" width="5.28515625" style="1" customWidth="1"/>
    <col min="2035" max="2035" width="0" style="1" hidden="1" customWidth="1"/>
    <col min="2036" max="2036" width="17" style="1" customWidth="1"/>
    <col min="2037" max="2037" width="6.28515625" style="1" customWidth="1"/>
    <col min="2038" max="2038" width="0" style="1" hidden="1" customWidth="1"/>
    <col min="2039" max="2039" width="14.28515625" style="1" customWidth="1"/>
    <col min="2040" max="2040" width="7.5703125" style="1" customWidth="1"/>
    <col min="2041" max="2041" width="0" style="1" hidden="1" customWidth="1"/>
    <col min="2042" max="2043" width="14.28515625" style="1" customWidth="1"/>
    <col min="2044" max="2044" width="20.85546875" style="1" customWidth="1"/>
    <col min="2045" max="2045" width="14.42578125" style="1" customWidth="1"/>
    <col min="2046" max="2046" width="15" style="1" customWidth="1"/>
    <col min="2047" max="2047" width="2.7109375" style="1" customWidth="1"/>
    <col min="2048" max="2048" width="11.7109375" style="1" customWidth="1"/>
    <col min="2049" max="2049" width="11.5703125" style="1" customWidth="1"/>
    <col min="2050" max="2050" width="2.28515625" style="1" customWidth="1"/>
    <col min="2051" max="2051" width="41" style="1" customWidth="1"/>
    <col min="2052" max="2052" width="14.28515625" style="1" customWidth="1"/>
    <col min="2053" max="2054" width="11.5703125" style="1" customWidth="1"/>
    <col min="2055" max="2055" width="21.85546875" style="1" customWidth="1"/>
    <col min="2056" max="2247" width="11.42578125" style="1"/>
    <col min="2248" max="2248" width="21.85546875" style="1" customWidth="1"/>
    <col min="2249" max="2249" width="13.85546875" style="1" customWidth="1"/>
    <col min="2250" max="2250" width="38.7109375" style="1" customWidth="1"/>
    <col min="2251" max="2251" width="3" style="1" bestFit="1" customWidth="1"/>
    <col min="2252" max="2252" width="32.28515625" style="1" customWidth="1"/>
    <col min="2253" max="2253" width="46.28515625" style="1" customWidth="1"/>
    <col min="2254" max="2254" width="19" style="1" customWidth="1"/>
    <col min="2255" max="2255" width="0" style="1" hidden="1" customWidth="1"/>
    <col min="2256" max="2256" width="17.7109375" style="1" customWidth="1"/>
    <col min="2257" max="2257" width="0" style="1" hidden="1" customWidth="1"/>
    <col min="2258" max="2258" width="22.28515625" style="1" customWidth="1"/>
    <col min="2259" max="2259" width="5.28515625" style="1" customWidth="1"/>
    <col min="2260" max="2260" width="36.28515625" style="1" customWidth="1"/>
    <col min="2261" max="2261" width="5.7109375" style="1" customWidth="1"/>
    <col min="2262" max="2262" width="0" style="1" hidden="1" customWidth="1"/>
    <col min="2263" max="2263" width="20.7109375" style="1" customWidth="1"/>
    <col min="2264" max="2264" width="4.85546875" style="1" customWidth="1"/>
    <col min="2265" max="2265" width="0" style="1" hidden="1" customWidth="1"/>
    <col min="2266" max="2266" width="24.7109375" style="1" customWidth="1"/>
    <col min="2267" max="2267" width="12.28515625" style="1" customWidth="1"/>
    <col min="2268" max="2268" width="0" style="1" hidden="1" customWidth="1"/>
    <col min="2269" max="2269" width="3.42578125" style="1" customWidth="1"/>
    <col min="2270" max="2270" width="0" style="1" hidden="1" customWidth="1"/>
    <col min="2271" max="2271" width="17.7109375" style="1" customWidth="1"/>
    <col min="2272" max="2272" width="3.42578125" style="1" customWidth="1"/>
    <col min="2273" max="2273" width="0" style="1" hidden="1" customWidth="1"/>
    <col min="2274" max="2274" width="23.7109375" style="1" customWidth="1"/>
    <col min="2275" max="2275" width="10" style="1" customWidth="1"/>
    <col min="2276" max="2276" width="0" style="1" hidden="1" customWidth="1"/>
    <col min="2277" max="2278" width="14.7109375" style="1" customWidth="1"/>
    <col min="2279" max="2279" width="12.85546875" style="1" customWidth="1"/>
    <col min="2280" max="2280" width="3.28515625" style="1" customWidth="1"/>
    <col min="2281" max="2281" width="30.28515625" style="1" customWidth="1"/>
    <col min="2282" max="2282" width="5" style="1" customWidth="1"/>
    <col min="2283" max="2283" width="0" style="1" hidden="1" customWidth="1"/>
    <col min="2284" max="2284" width="14.28515625" style="1" customWidth="1"/>
    <col min="2285" max="2285" width="5.7109375" style="1" customWidth="1"/>
    <col min="2286" max="2286" width="0" style="1" hidden="1" customWidth="1"/>
    <col min="2287" max="2287" width="17.28515625" style="1" customWidth="1"/>
    <col min="2288" max="2288" width="12.7109375" style="1" customWidth="1"/>
    <col min="2289" max="2289" width="0" style="1" hidden="1" customWidth="1"/>
    <col min="2290" max="2290" width="5.28515625" style="1" customWidth="1"/>
    <col min="2291" max="2291" width="0" style="1" hidden="1" customWidth="1"/>
    <col min="2292" max="2292" width="17" style="1" customWidth="1"/>
    <col min="2293" max="2293" width="6.28515625" style="1" customWidth="1"/>
    <col min="2294" max="2294" width="0" style="1" hidden="1" customWidth="1"/>
    <col min="2295" max="2295" width="14.28515625" style="1" customWidth="1"/>
    <col min="2296" max="2296" width="7.5703125" style="1" customWidth="1"/>
    <col min="2297" max="2297" width="0" style="1" hidden="1" customWidth="1"/>
    <col min="2298" max="2299" width="14.28515625" style="1" customWidth="1"/>
    <col min="2300" max="2300" width="20.85546875" style="1" customWidth="1"/>
    <col min="2301" max="2301" width="14.42578125" style="1" customWidth="1"/>
    <col min="2302" max="2302" width="15" style="1" customWidth="1"/>
    <col min="2303" max="2303" width="2.7109375" style="1" customWidth="1"/>
    <col min="2304" max="2304" width="11.7109375" style="1" customWidth="1"/>
    <col min="2305" max="2305" width="11.5703125" style="1" customWidth="1"/>
    <col min="2306" max="2306" width="2.28515625" style="1" customWidth="1"/>
    <col min="2307" max="2307" width="41" style="1" customWidth="1"/>
    <col min="2308" max="2308" width="14.28515625" style="1" customWidth="1"/>
    <col min="2309" max="2310" width="11.5703125" style="1" customWidth="1"/>
    <col min="2311" max="2311" width="21.85546875" style="1" customWidth="1"/>
    <col min="2312" max="2503" width="11.42578125" style="1"/>
    <col min="2504" max="2504" width="21.85546875" style="1" customWidth="1"/>
    <col min="2505" max="2505" width="13.85546875" style="1" customWidth="1"/>
    <col min="2506" max="2506" width="38.7109375" style="1" customWidth="1"/>
    <col min="2507" max="2507" width="3" style="1" bestFit="1" customWidth="1"/>
    <col min="2508" max="2508" width="32.28515625" style="1" customWidth="1"/>
    <col min="2509" max="2509" width="46.28515625" style="1" customWidth="1"/>
    <col min="2510" max="2510" width="19" style="1" customWidth="1"/>
    <col min="2511" max="2511" width="0" style="1" hidden="1" customWidth="1"/>
    <col min="2512" max="2512" width="17.7109375" style="1" customWidth="1"/>
    <col min="2513" max="2513" width="0" style="1" hidden="1" customWidth="1"/>
    <col min="2514" max="2514" width="22.28515625" style="1" customWidth="1"/>
    <col min="2515" max="2515" width="5.28515625" style="1" customWidth="1"/>
    <col min="2516" max="2516" width="36.28515625" style="1" customWidth="1"/>
    <col min="2517" max="2517" width="5.7109375" style="1" customWidth="1"/>
    <col min="2518" max="2518" width="0" style="1" hidden="1" customWidth="1"/>
    <col min="2519" max="2519" width="20.7109375" style="1" customWidth="1"/>
    <col min="2520" max="2520" width="4.85546875" style="1" customWidth="1"/>
    <col min="2521" max="2521" width="0" style="1" hidden="1" customWidth="1"/>
    <col min="2522" max="2522" width="24.7109375" style="1" customWidth="1"/>
    <col min="2523" max="2523" width="12.28515625" style="1" customWidth="1"/>
    <col min="2524" max="2524" width="0" style="1" hidden="1" customWidth="1"/>
    <col min="2525" max="2525" width="3.42578125" style="1" customWidth="1"/>
    <col min="2526" max="2526" width="0" style="1" hidden="1" customWidth="1"/>
    <col min="2527" max="2527" width="17.7109375" style="1" customWidth="1"/>
    <col min="2528" max="2528" width="3.42578125" style="1" customWidth="1"/>
    <col min="2529" max="2529" width="0" style="1" hidden="1" customWidth="1"/>
    <col min="2530" max="2530" width="23.7109375" style="1" customWidth="1"/>
    <col min="2531" max="2531" width="10" style="1" customWidth="1"/>
    <col min="2532" max="2532" width="0" style="1" hidden="1" customWidth="1"/>
    <col min="2533" max="2534" width="14.7109375" style="1" customWidth="1"/>
    <col min="2535" max="2535" width="12.85546875" style="1" customWidth="1"/>
    <col min="2536" max="2536" width="3.28515625" style="1" customWidth="1"/>
    <col min="2537" max="2537" width="30.28515625" style="1" customWidth="1"/>
    <col min="2538" max="2538" width="5" style="1" customWidth="1"/>
    <col min="2539" max="2539" width="0" style="1" hidden="1" customWidth="1"/>
    <col min="2540" max="2540" width="14.28515625" style="1" customWidth="1"/>
    <col min="2541" max="2541" width="5.7109375" style="1" customWidth="1"/>
    <col min="2542" max="2542" width="0" style="1" hidden="1" customWidth="1"/>
    <col min="2543" max="2543" width="17.28515625" style="1" customWidth="1"/>
    <col min="2544" max="2544" width="12.7109375" style="1" customWidth="1"/>
    <col min="2545" max="2545" width="0" style="1" hidden="1" customWidth="1"/>
    <col min="2546" max="2546" width="5.28515625" style="1" customWidth="1"/>
    <col min="2547" max="2547" width="0" style="1" hidden="1" customWidth="1"/>
    <col min="2548" max="2548" width="17" style="1" customWidth="1"/>
    <col min="2549" max="2549" width="6.28515625" style="1" customWidth="1"/>
    <col min="2550" max="2550" width="0" style="1" hidden="1" customWidth="1"/>
    <col min="2551" max="2551" width="14.28515625" style="1" customWidth="1"/>
    <col min="2552" max="2552" width="7.5703125" style="1" customWidth="1"/>
    <col min="2553" max="2553" width="0" style="1" hidden="1" customWidth="1"/>
    <col min="2554" max="2555" width="14.28515625" style="1" customWidth="1"/>
    <col min="2556" max="2556" width="20.85546875" style="1" customWidth="1"/>
    <col min="2557" max="2557" width="14.42578125" style="1" customWidth="1"/>
    <col min="2558" max="2558" width="15" style="1" customWidth="1"/>
    <col min="2559" max="2559" width="2.7109375" style="1" customWidth="1"/>
    <col min="2560" max="2560" width="11.7109375" style="1" customWidth="1"/>
    <col min="2561" max="2561" width="11.5703125" style="1" customWidth="1"/>
    <col min="2562" max="2562" width="2.28515625" style="1" customWidth="1"/>
    <col min="2563" max="2563" width="41" style="1" customWidth="1"/>
    <col min="2564" max="2564" width="14.28515625" style="1" customWidth="1"/>
    <col min="2565" max="2566" width="11.5703125" style="1" customWidth="1"/>
    <col min="2567" max="2567" width="21.85546875" style="1" customWidth="1"/>
    <col min="2568" max="2759" width="11.42578125" style="1"/>
    <col min="2760" max="2760" width="21.85546875" style="1" customWidth="1"/>
    <col min="2761" max="2761" width="13.85546875" style="1" customWidth="1"/>
    <col min="2762" max="2762" width="38.7109375" style="1" customWidth="1"/>
    <col min="2763" max="2763" width="3" style="1" bestFit="1" customWidth="1"/>
    <col min="2764" max="2764" width="32.28515625" style="1" customWidth="1"/>
    <col min="2765" max="2765" width="46.28515625" style="1" customWidth="1"/>
    <col min="2766" max="2766" width="19" style="1" customWidth="1"/>
    <col min="2767" max="2767" width="0" style="1" hidden="1" customWidth="1"/>
    <col min="2768" max="2768" width="17.7109375" style="1" customWidth="1"/>
    <col min="2769" max="2769" width="0" style="1" hidden="1" customWidth="1"/>
    <col min="2770" max="2770" width="22.28515625" style="1" customWidth="1"/>
    <col min="2771" max="2771" width="5.28515625" style="1" customWidth="1"/>
    <col min="2772" max="2772" width="36.28515625" style="1" customWidth="1"/>
    <col min="2773" max="2773" width="5.7109375" style="1" customWidth="1"/>
    <col min="2774" max="2774" width="0" style="1" hidden="1" customWidth="1"/>
    <col min="2775" max="2775" width="20.7109375" style="1" customWidth="1"/>
    <col min="2776" max="2776" width="4.85546875" style="1" customWidth="1"/>
    <col min="2777" max="2777" width="0" style="1" hidden="1" customWidth="1"/>
    <col min="2778" max="2778" width="24.7109375" style="1" customWidth="1"/>
    <col min="2779" max="2779" width="12.28515625" style="1" customWidth="1"/>
    <col min="2780" max="2780" width="0" style="1" hidden="1" customWidth="1"/>
    <col min="2781" max="2781" width="3.42578125" style="1" customWidth="1"/>
    <col min="2782" max="2782" width="0" style="1" hidden="1" customWidth="1"/>
    <col min="2783" max="2783" width="17.7109375" style="1" customWidth="1"/>
    <col min="2784" max="2784" width="3.42578125" style="1" customWidth="1"/>
    <col min="2785" max="2785" width="0" style="1" hidden="1" customWidth="1"/>
    <col min="2786" max="2786" width="23.7109375" style="1" customWidth="1"/>
    <col min="2787" max="2787" width="10" style="1" customWidth="1"/>
    <col min="2788" max="2788" width="0" style="1" hidden="1" customWidth="1"/>
    <col min="2789" max="2790" width="14.7109375" style="1" customWidth="1"/>
    <col min="2791" max="2791" width="12.85546875" style="1" customWidth="1"/>
    <col min="2792" max="2792" width="3.28515625" style="1" customWidth="1"/>
    <col min="2793" max="2793" width="30.28515625" style="1" customWidth="1"/>
    <col min="2794" max="2794" width="5" style="1" customWidth="1"/>
    <col min="2795" max="2795" width="0" style="1" hidden="1" customWidth="1"/>
    <col min="2796" max="2796" width="14.28515625" style="1" customWidth="1"/>
    <col min="2797" max="2797" width="5.7109375" style="1" customWidth="1"/>
    <col min="2798" max="2798" width="0" style="1" hidden="1" customWidth="1"/>
    <col min="2799" max="2799" width="17.28515625" style="1" customWidth="1"/>
    <col min="2800" max="2800" width="12.7109375" style="1" customWidth="1"/>
    <col min="2801" max="2801" width="0" style="1" hidden="1" customWidth="1"/>
    <col min="2802" max="2802" width="5.28515625" style="1" customWidth="1"/>
    <col min="2803" max="2803" width="0" style="1" hidden="1" customWidth="1"/>
    <col min="2804" max="2804" width="17" style="1" customWidth="1"/>
    <col min="2805" max="2805" width="6.28515625" style="1" customWidth="1"/>
    <col min="2806" max="2806" width="0" style="1" hidden="1" customWidth="1"/>
    <col min="2807" max="2807" width="14.28515625" style="1" customWidth="1"/>
    <col min="2808" max="2808" width="7.5703125" style="1" customWidth="1"/>
    <col min="2809" max="2809" width="0" style="1" hidden="1" customWidth="1"/>
    <col min="2810" max="2811" width="14.28515625" style="1" customWidth="1"/>
    <col min="2812" max="2812" width="20.85546875" style="1" customWidth="1"/>
    <col min="2813" max="2813" width="14.42578125" style="1" customWidth="1"/>
    <col min="2814" max="2814" width="15" style="1" customWidth="1"/>
    <col min="2815" max="2815" width="2.7109375" style="1" customWidth="1"/>
    <col min="2816" max="2816" width="11.7109375" style="1" customWidth="1"/>
    <col min="2817" max="2817" width="11.5703125" style="1" customWidth="1"/>
    <col min="2818" max="2818" width="2.28515625" style="1" customWidth="1"/>
    <col min="2819" max="2819" width="41" style="1" customWidth="1"/>
    <col min="2820" max="2820" width="14.28515625" style="1" customWidth="1"/>
    <col min="2821" max="2822" width="11.5703125" style="1" customWidth="1"/>
    <col min="2823" max="2823" width="21.85546875" style="1" customWidth="1"/>
    <col min="2824" max="3015" width="11.42578125" style="1"/>
    <col min="3016" max="3016" width="21.85546875" style="1" customWidth="1"/>
    <col min="3017" max="3017" width="13.85546875" style="1" customWidth="1"/>
    <col min="3018" max="3018" width="38.7109375" style="1" customWidth="1"/>
    <col min="3019" max="3019" width="3" style="1" bestFit="1" customWidth="1"/>
    <col min="3020" max="3020" width="32.28515625" style="1" customWidth="1"/>
    <col min="3021" max="3021" width="46.28515625" style="1" customWidth="1"/>
    <col min="3022" max="3022" width="19" style="1" customWidth="1"/>
    <col min="3023" max="3023" width="0" style="1" hidden="1" customWidth="1"/>
    <col min="3024" max="3024" width="17.7109375" style="1" customWidth="1"/>
    <col min="3025" max="3025" width="0" style="1" hidden="1" customWidth="1"/>
    <col min="3026" max="3026" width="22.28515625" style="1" customWidth="1"/>
    <col min="3027" max="3027" width="5.28515625" style="1" customWidth="1"/>
    <col min="3028" max="3028" width="36.28515625" style="1" customWidth="1"/>
    <col min="3029" max="3029" width="5.7109375" style="1" customWidth="1"/>
    <col min="3030" max="3030" width="0" style="1" hidden="1" customWidth="1"/>
    <col min="3031" max="3031" width="20.7109375" style="1" customWidth="1"/>
    <col min="3032" max="3032" width="4.85546875" style="1" customWidth="1"/>
    <col min="3033" max="3033" width="0" style="1" hidden="1" customWidth="1"/>
    <col min="3034" max="3034" width="24.7109375" style="1" customWidth="1"/>
    <col min="3035" max="3035" width="12.28515625" style="1" customWidth="1"/>
    <col min="3036" max="3036" width="0" style="1" hidden="1" customWidth="1"/>
    <col min="3037" max="3037" width="3.42578125" style="1" customWidth="1"/>
    <col min="3038" max="3038" width="0" style="1" hidden="1" customWidth="1"/>
    <col min="3039" max="3039" width="17.7109375" style="1" customWidth="1"/>
    <col min="3040" max="3040" width="3.42578125" style="1" customWidth="1"/>
    <col min="3041" max="3041" width="0" style="1" hidden="1" customWidth="1"/>
    <col min="3042" max="3042" width="23.7109375" style="1" customWidth="1"/>
    <col min="3043" max="3043" width="10" style="1" customWidth="1"/>
    <col min="3044" max="3044" width="0" style="1" hidden="1" customWidth="1"/>
    <col min="3045" max="3046" width="14.7109375" style="1" customWidth="1"/>
    <col min="3047" max="3047" width="12.85546875" style="1" customWidth="1"/>
    <col min="3048" max="3048" width="3.28515625" style="1" customWidth="1"/>
    <col min="3049" max="3049" width="30.28515625" style="1" customWidth="1"/>
    <col min="3050" max="3050" width="5" style="1" customWidth="1"/>
    <col min="3051" max="3051" width="0" style="1" hidden="1" customWidth="1"/>
    <col min="3052" max="3052" width="14.28515625" style="1" customWidth="1"/>
    <col min="3053" max="3053" width="5.7109375" style="1" customWidth="1"/>
    <col min="3054" max="3054" width="0" style="1" hidden="1" customWidth="1"/>
    <col min="3055" max="3055" width="17.28515625" style="1" customWidth="1"/>
    <col min="3056" max="3056" width="12.7109375" style="1" customWidth="1"/>
    <col min="3057" max="3057" width="0" style="1" hidden="1" customWidth="1"/>
    <col min="3058" max="3058" width="5.28515625" style="1" customWidth="1"/>
    <col min="3059" max="3059" width="0" style="1" hidden="1" customWidth="1"/>
    <col min="3060" max="3060" width="17" style="1" customWidth="1"/>
    <col min="3061" max="3061" width="6.28515625" style="1" customWidth="1"/>
    <col min="3062" max="3062" width="0" style="1" hidden="1" customWidth="1"/>
    <col min="3063" max="3063" width="14.28515625" style="1" customWidth="1"/>
    <col min="3064" max="3064" width="7.5703125" style="1" customWidth="1"/>
    <col min="3065" max="3065" width="0" style="1" hidden="1" customWidth="1"/>
    <col min="3066" max="3067" width="14.28515625" style="1" customWidth="1"/>
    <col min="3068" max="3068" width="20.85546875" style="1" customWidth="1"/>
    <col min="3069" max="3069" width="14.42578125" style="1" customWidth="1"/>
    <col min="3070" max="3070" width="15" style="1" customWidth="1"/>
    <col min="3071" max="3071" width="2.7109375" style="1" customWidth="1"/>
    <col min="3072" max="3072" width="11.7109375" style="1" customWidth="1"/>
    <col min="3073" max="3073" width="11.5703125" style="1" customWidth="1"/>
    <col min="3074" max="3074" width="2.28515625" style="1" customWidth="1"/>
    <col min="3075" max="3075" width="41" style="1" customWidth="1"/>
    <col min="3076" max="3076" width="14.28515625" style="1" customWidth="1"/>
    <col min="3077" max="3078" width="11.5703125" style="1" customWidth="1"/>
    <col min="3079" max="3079" width="21.85546875" style="1" customWidth="1"/>
    <col min="3080" max="3271" width="11.42578125" style="1"/>
    <col min="3272" max="3272" width="21.85546875" style="1" customWidth="1"/>
    <col min="3273" max="3273" width="13.85546875" style="1" customWidth="1"/>
    <col min="3274" max="3274" width="38.7109375" style="1" customWidth="1"/>
    <col min="3275" max="3275" width="3" style="1" bestFit="1" customWidth="1"/>
    <col min="3276" max="3276" width="32.28515625" style="1" customWidth="1"/>
    <col min="3277" max="3277" width="46.28515625" style="1" customWidth="1"/>
    <col min="3278" max="3278" width="19" style="1" customWidth="1"/>
    <col min="3279" max="3279" width="0" style="1" hidden="1" customWidth="1"/>
    <col min="3280" max="3280" width="17.7109375" style="1" customWidth="1"/>
    <col min="3281" max="3281" width="0" style="1" hidden="1" customWidth="1"/>
    <col min="3282" max="3282" width="22.28515625" style="1" customWidth="1"/>
    <col min="3283" max="3283" width="5.28515625" style="1" customWidth="1"/>
    <col min="3284" max="3284" width="36.28515625" style="1" customWidth="1"/>
    <col min="3285" max="3285" width="5.7109375" style="1" customWidth="1"/>
    <col min="3286" max="3286" width="0" style="1" hidden="1" customWidth="1"/>
    <col min="3287" max="3287" width="20.7109375" style="1" customWidth="1"/>
    <col min="3288" max="3288" width="4.85546875" style="1" customWidth="1"/>
    <col min="3289" max="3289" width="0" style="1" hidden="1" customWidth="1"/>
    <col min="3290" max="3290" width="24.7109375" style="1" customWidth="1"/>
    <col min="3291" max="3291" width="12.28515625" style="1" customWidth="1"/>
    <col min="3292" max="3292" width="0" style="1" hidden="1" customWidth="1"/>
    <col min="3293" max="3293" width="3.42578125" style="1" customWidth="1"/>
    <col min="3294" max="3294" width="0" style="1" hidden="1" customWidth="1"/>
    <col min="3295" max="3295" width="17.7109375" style="1" customWidth="1"/>
    <col min="3296" max="3296" width="3.42578125" style="1" customWidth="1"/>
    <col min="3297" max="3297" width="0" style="1" hidden="1" customWidth="1"/>
    <col min="3298" max="3298" width="23.7109375" style="1" customWidth="1"/>
    <col min="3299" max="3299" width="10" style="1" customWidth="1"/>
    <col min="3300" max="3300" width="0" style="1" hidden="1" customWidth="1"/>
    <col min="3301" max="3302" width="14.7109375" style="1" customWidth="1"/>
    <col min="3303" max="3303" width="12.85546875" style="1" customWidth="1"/>
    <col min="3304" max="3304" width="3.28515625" style="1" customWidth="1"/>
    <col min="3305" max="3305" width="30.28515625" style="1" customWidth="1"/>
    <col min="3306" max="3306" width="5" style="1" customWidth="1"/>
    <col min="3307" max="3307" width="0" style="1" hidden="1" customWidth="1"/>
    <col min="3308" max="3308" width="14.28515625" style="1" customWidth="1"/>
    <col min="3309" max="3309" width="5.7109375" style="1" customWidth="1"/>
    <col min="3310" max="3310" width="0" style="1" hidden="1" customWidth="1"/>
    <col min="3311" max="3311" width="17.28515625" style="1" customWidth="1"/>
    <col min="3312" max="3312" width="12.7109375" style="1" customWidth="1"/>
    <col min="3313" max="3313" width="0" style="1" hidden="1" customWidth="1"/>
    <col min="3314" max="3314" width="5.28515625" style="1" customWidth="1"/>
    <col min="3315" max="3315" width="0" style="1" hidden="1" customWidth="1"/>
    <col min="3316" max="3316" width="17" style="1" customWidth="1"/>
    <col min="3317" max="3317" width="6.28515625" style="1" customWidth="1"/>
    <col min="3318" max="3318" width="0" style="1" hidden="1" customWidth="1"/>
    <col min="3319" max="3319" width="14.28515625" style="1" customWidth="1"/>
    <col min="3320" max="3320" width="7.5703125" style="1" customWidth="1"/>
    <col min="3321" max="3321" width="0" style="1" hidden="1" customWidth="1"/>
    <col min="3322" max="3323" width="14.28515625" style="1" customWidth="1"/>
    <col min="3324" max="3324" width="20.85546875" style="1" customWidth="1"/>
    <col min="3325" max="3325" width="14.42578125" style="1" customWidth="1"/>
    <col min="3326" max="3326" width="15" style="1" customWidth="1"/>
    <col min="3327" max="3327" width="2.7109375" style="1" customWidth="1"/>
    <col min="3328" max="3328" width="11.7109375" style="1" customWidth="1"/>
    <col min="3329" max="3329" width="11.5703125" style="1" customWidth="1"/>
    <col min="3330" max="3330" width="2.28515625" style="1" customWidth="1"/>
    <col min="3331" max="3331" width="41" style="1" customWidth="1"/>
    <col min="3332" max="3332" width="14.28515625" style="1" customWidth="1"/>
    <col min="3333" max="3334" width="11.5703125" style="1" customWidth="1"/>
    <col min="3335" max="3335" width="21.85546875" style="1" customWidth="1"/>
    <col min="3336" max="3527" width="11.42578125" style="1"/>
    <col min="3528" max="3528" width="21.85546875" style="1" customWidth="1"/>
    <col min="3529" max="3529" width="13.85546875" style="1" customWidth="1"/>
    <col min="3530" max="3530" width="38.7109375" style="1" customWidth="1"/>
    <col min="3531" max="3531" width="3" style="1" bestFit="1" customWidth="1"/>
    <col min="3532" max="3532" width="32.28515625" style="1" customWidth="1"/>
    <col min="3533" max="3533" width="46.28515625" style="1" customWidth="1"/>
    <col min="3534" max="3534" width="19" style="1" customWidth="1"/>
    <col min="3535" max="3535" width="0" style="1" hidden="1" customWidth="1"/>
    <col min="3536" max="3536" width="17.7109375" style="1" customWidth="1"/>
    <col min="3537" max="3537" width="0" style="1" hidden="1" customWidth="1"/>
    <col min="3538" max="3538" width="22.28515625" style="1" customWidth="1"/>
    <col min="3539" max="3539" width="5.28515625" style="1" customWidth="1"/>
    <col min="3540" max="3540" width="36.28515625" style="1" customWidth="1"/>
    <col min="3541" max="3541" width="5.7109375" style="1" customWidth="1"/>
    <col min="3542" max="3542" width="0" style="1" hidden="1" customWidth="1"/>
    <col min="3543" max="3543" width="20.7109375" style="1" customWidth="1"/>
    <col min="3544" max="3544" width="4.85546875" style="1" customWidth="1"/>
    <col min="3545" max="3545" width="0" style="1" hidden="1" customWidth="1"/>
    <col min="3546" max="3546" width="24.7109375" style="1" customWidth="1"/>
    <col min="3547" max="3547" width="12.28515625" style="1" customWidth="1"/>
    <col min="3548" max="3548" width="0" style="1" hidden="1" customWidth="1"/>
    <col min="3549" max="3549" width="3.42578125" style="1" customWidth="1"/>
    <col min="3550" max="3550" width="0" style="1" hidden="1" customWidth="1"/>
    <col min="3551" max="3551" width="17.7109375" style="1" customWidth="1"/>
    <col min="3552" max="3552" width="3.42578125" style="1" customWidth="1"/>
    <col min="3553" max="3553" width="0" style="1" hidden="1" customWidth="1"/>
    <col min="3554" max="3554" width="23.7109375" style="1" customWidth="1"/>
    <col min="3555" max="3555" width="10" style="1" customWidth="1"/>
    <col min="3556" max="3556" width="0" style="1" hidden="1" customWidth="1"/>
    <col min="3557" max="3558" width="14.7109375" style="1" customWidth="1"/>
    <col min="3559" max="3559" width="12.85546875" style="1" customWidth="1"/>
    <col min="3560" max="3560" width="3.28515625" style="1" customWidth="1"/>
    <col min="3561" max="3561" width="30.28515625" style="1" customWidth="1"/>
    <col min="3562" max="3562" width="5" style="1" customWidth="1"/>
    <col min="3563" max="3563" width="0" style="1" hidden="1" customWidth="1"/>
    <col min="3564" max="3564" width="14.28515625" style="1" customWidth="1"/>
    <col min="3565" max="3565" width="5.7109375" style="1" customWidth="1"/>
    <col min="3566" max="3566" width="0" style="1" hidden="1" customWidth="1"/>
    <col min="3567" max="3567" width="17.28515625" style="1" customWidth="1"/>
    <col min="3568" max="3568" width="12.7109375" style="1" customWidth="1"/>
    <col min="3569" max="3569" width="0" style="1" hidden="1" customWidth="1"/>
    <col min="3570" max="3570" width="5.28515625" style="1" customWidth="1"/>
    <col min="3571" max="3571" width="0" style="1" hidden="1" customWidth="1"/>
    <col min="3572" max="3572" width="17" style="1" customWidth="1"/>
    <col min="3573" max="3573" width="6.28515625" style="1" customWidth="1"/>
    <col min="3574" max="3574" width="0" style="1" hidden="1" customWidth="1"/>
    <col min="3575" max="3575" width="14.28515625" style="1" customWidth="1"/>
    <col min="3576" max="3576" width="7.5703125" style="1" customWidth="1"/>
    <col min="3577" max="3577" width="0" style="1" hidden="1" customWidth="1"/>
    <col min="3578" max="3579" width="14.28515625" style="1" customWidth="1"/>
    <col min="3580" max="3580" width="20.85546875" style="1" customWidth="1"/>
    <col min="3581" max="3581" width="14.42578125" style="1" customWidth="1"/>
    <col min="3582" max="3582" width="15" style="1" customWidth="1"/>
    <col min="3583" max="3583" width="2.7109375" style="1" customWidth="1"/>
    <col min="3584" max="3584" width="11.7109375" style="1" customWidth="1"/>
    <col min="3585" max="3585" width="11.5703125" style="1" customWidth="1"/>
    <col min="3586" max="3586" width="2.28515625" style="1" customWidth="1"/>
    <col min="3587" max="3587" width="41" style="1" customWidth="1"/>
    <col min="3588" max="3588" width="14.28515625" style="1" customWidth="1"/>
    <col min="3589" max="3590" width="11.5703125" style="1" customWidth="1"/>
    <col min="3591" max="3591" width="21.85546875" style="1" customWidth="1"/>
    <col min="3592" max="3783" width="11.42578125" style="1"/>
    <col min="3784" max="3784" width="21.85546875" style="1" customWidth="1"/>
    <col min="3785" max="3785" width="13.85546875" style="1" customWidth="1"/>
    <col min="3786" max="3786" width="38.7109375" style="1" customWidth="1"/>
    <col min="3787" max="3787" width="3" style="1" bestFit="1" customWidth="1"/>
    <col min="3788" max="3788" width="32.28515625" style="1" customWidth="1"/>
    <col min="3789" max="3789" width="46.28515625" style="1" customWidth="1"/>
    <col min="3790" max="3790" width="19" style="1" customWidth="1"/>
    <col min="3791" max="3791" width="0" style="1" hidden="1" customWidth="1"/>
    <col min="3792" max="3792" width="17.7109375" style="1" customWidth="1"/>
    <col min="3793" max="3793" width="0" style="1" hidden="1" customWidth="1"/>
    <col min="3794" max="3794" width="22.28515625" style="1" customWidth="1"/>
    <col min="3795" max="3795" width="5.28515625" style="1" customWidth="1"/>
    <col min="3796" max="3796" width="36.28515625" style="1" customWidth="1"/>
    <col min="3797" max="3797" width="5.7109375" style="1" customWidth="1"/>
    <col min="3798" max="3798" width="0" style="1" hidden="1" customWidth="1"/>
    <col min="3799" max="3799" width="20.7109375" style="1" customWidth="1"/>
    <col min="3800" max="3800" width="4.85546875" style="1" customWidth="1"/>
    <col min="3801" max="3801" width="0" style="1" hidden="1" customWidth="1"/>
    <col min="3802" max="3802" width="24.7109375" style="1" customWidth="1"/>
    <col min="3803" max="3803" width="12.28515625" style="1" customWidth="1"/>
    <col min="3804" max="3804" width="0" style="1" hidden="1" customWidth="1"/>
    <col min="3805" max="3805" width="3.42578125" style="1" customWidth="1"/>
    <col min="3806" max="3806" width="0" style="1" hidden="1" customWidth="1"/>
    <col min="3807" max="3807" width="17.7109375" style="1" customWidth="1"/>
    <col min="3808" max="3808" width="3.42578125" style="1" customWidth="1"/>
    <col min="3809" max="3809" width="0" style="1" hidden="1" customWidth="1"/>
    <col min="3810" max="3810" width="23.7109375" style="1" customWidth="1"/>
    <col min="3811" max="3811" width="10" style="1" customWidth="1"/>
    <col min="3812" max="3812" width="0" style="1" hidden="1" customWidth="1"/>
    <col min="3813" max="3814" width="14.7109375" style="1" customWidth="1"/>
    <col min="3815" max="3815" width="12.85546875" style="1" customWidth="1"/>
    <col min="3816" max="3816" width="3.28515625" style="1" customWidth="1"/>
    <col min="3817" max="3817" width="30.28515625" style="1" customWidth="1"/>
    <col min="3818" max="3818" width="5" style="1" customWidth="1"/>
    <col min="3819" max="3819" width="0" style="1" hidden="1" customWidth="1"/>
    <col min="3820" max="3820" width="14.28515625" style="1" customWidth="1"/>
    <col min="3821" max="3821" width="5.7109375" style="1" customWidth="1"/>
    <col min="3822" max="3822" width="0" style="1" hidden="1" customWidth="1"/>
    <col min="3823" max="3823" width="17.28515625" style="1" customWidth="1"/>
    <col min="3824" max="3824" width="12.7109375" style="1" customWidth="1"/>
    <col min="3825" max="3825" width="0" style="1" hidden="1" customWidth="1"/>
    <col min="3826" max="3826" width="5.28515625" style="1" customWidth="1"/>
    <col min="3827" max="3827" width="0" style="1" hidden="1" customWidth="1"/>
    <col min="3828" max="3828" width="17" style="1" customWidth="1"/>
    <col min="3829" max="3829" width="6.28515625" style="1" customWidth="1"/>
    <col min="3830" max="3830" width="0" style="1" hidden="1" customWidth="1"/>
    <col min="3831" max="3831" width="14.28515625" style="1" customWidth="1"/>
    <col min="3832" max="3832" width="7.5703125" style="1" customWidth="1"/>
    <col min="3833" max="3833" width="0" style="1" hidden="1" customWidth="1"/>
    <col min="3834" max="3835" width="14.28515625" style="1" customWidth="1"/>
    <col min="3836" max="3836" width="20.85546875" style="1" customWidth="1"/>
    <col min="3837" max="3837" width="14.42578125" style="1" customWidth="1"/>
    <col min="3838" max="3838" width="15" style="1" customWidth="1"/>
    <col min="3839" max="3839" width="2.7109375" style="1" customWidth="1"/>
    <col min="3840" max="3840" width="11.7109375" style="1" customWidth="1"/>
    <col min="3841" max="3841" width="11.5703125" style="1" customWidth="1"/>
    <col min="3842" max="3842" width="2.28515625" style="1" customWidth="1"/>
    <col min="3843" max="3843" width="41" style="1" customWidth="1"/>
    <col min="3844" max="3844" width="14.28515625" style="1" customWidth="1"/>
    <col min="3845" max="3846" width="11.5703125" style="1" customWidth="1"/>
    <col min="3847" max="3847" width="21.85546875" style="1" customWidth="1"/>
    <col min="3848" max="4039" width="11.42578125" style="1"/>
    <col min="4040" max="4040" width="21.85546875" style="1" customWidth="1"/>
    <col min="4041" max="4041" width="13.85546875" style="1" customWidth="1"/>
    <col min="4042" max="4042" width="38.7109375" style="1" customWidth="1"/>
    <col min="4043" max="4043" width="3" style="1" bestFit="1" customWidth="1"/>
    <col min="4044" max="4044" width="32.28515625" style="1" customWidth="1"/>
    <col min="4045" max="4045" width="46.28515625" style="1" customWidth="1"/>
    <col min="4046" max="4046" width="19" style="1" customWidth="1"/>
    <col min="4047" max="4047" width="0" style="1" hidden="1" customWidth="1"/>
    <col min="4048" max="4048" width="17.7109375" style="1" customWidth="1"/>
    <col min="4049" max="4049" width="0" style="1" hidden="1" customWidth="1"/>
    <col min="4050" max="4050" width="22.28515625" style="1" customWidth="1"/>
    <col min="4051" max="4051" width="5.28515625" style="1" customWidth="1"/>
    <col min="4052" max="4052" width="36.28515625" style="1" customWidth="1"/>
    <col min="4053" max="4053" width="5.7109375" style="1" customWidth="1"/>
    <col min="4054" max="4054" width="0" style="1" hidden="1" customWidth="1"/>
    <col min="4055" max="4055" width="20.7109375" style="1" customWidth="1"/>
    <col min="4056" max="4056" width="4.85546875" style="1" customWidth="1"/>
    <col min="4057" max="4057" width="0" style="1" hidden="1" customWidth="1"/>
    <col min="4058" max="4058" width="24.7109375" style="1" customWidth="1"/>
    <col min="4059" max="4059" width="12.28515625" style="1" customWidth="1"/>
    <col min="4060" max="4060" width="0" style="1" hidden="1" customWidth="1"/>
    <col min="4061" max="4061" width="3.42578125" style="1" customWidth="1"/>
    <col min="4062" max="4062" width="0" style="1" hidden="1" customWidth="1"/>
    <col min="4063" max="4063" width="17.7109375" style="1" customWidth="1"/>
    <col min="4064" max="4064" width="3.42578125" style="1" customWidth="1"/>
    <col min="4065" max="4065" width="0" style="1" hidden="1" customWidth="1"/>
    <col min="4066" max="4066" width="23.7109375" style="1" customWidth="1"/>
    <col min="4067" max="4067" width="10" style="1" customWidth="1"/>
    <col min="4068" max="4068" width="0" style="1" hidden="1" customWidth="1"/>
    <col min="4069" max="4070" width="14.7109375" style="1" customWidth="1"/>
    <col min="4071" max="4071" width="12.85546875" style="1" customWidth="1"/>
    <col min="4072" max="4072" width="3.28515625" style="1" customWidth="1"/>
    <col min="4073" max="4073" width="30.28515625" style="1" customWidth="1"/>
    <col min="4074" max="4074" width="5" style="1" customWidth="1"/>
    <col min="4075" max="4075" width="0" style="1" hidden="1" customWidth="1"/>
    <col min="4076" max="4076" width="14.28515625" style="1" customWidth="1"/>
    <col min="4077" max="4077" width="5.7109375" style="1" customWidth="1"/>
    <col min="4078" max="4078" width="0" style="1" hidden="1" customWidth="1"/>
    <col min="4079" max="4079" width="17.28515625" style="1" customWidth="1"/>
    <col min="4080" max="4080" width="12.7109375" style="1" customWidth="1"/>
    <col min="4081" max="4081" width="0" style="1" hidden="1" customWidth="1"/>
    <col min="4082" max="4082" width="5.28515625" style="1" customWidth="1"/>
    <col min="4083" max="4083" width="0" style="1" hidden="1" customWidth="1"/>
    <col min="4084" max="4084" width="17" style="1" customWidth="1"/>
    <col min="4085" max="4085" width="6.28515625" style="1" customWidth="1"/>
    <col min="4086" max="4086" width="0" style="1" hidden="1" customWidth="1"/>
    <col min="4087" max="4087" width="14.28515625" style="1" customWidth="1"/>
    <col min="4088" max="4088" width="7.5703125" style="1" customWidth="1"/>
    <col min="4089" max="4089" width="0" style="1" hidden="1" customWidth="1"/>
    <col min="4090" max="4091" width="14.28515625" style="1" customWidth="1"/>
    <col min="4092" max="4092" width="20.85546875" style="1" customWidth="1"/>
    <col min="4093" max="4093" width="14.42578125" style="1" customWidth="1"/>
    <col min="4094" max="4094" width="15" style="1" customWidth="1"/>
    <col min="4095" max="4095" width="2.7109375" style="1" customWidth="1"/>
    <col min="4096" max="4096" width="11.7109375" style="1" customWidth="1"/>
    <col min="4097" max="4097" width="11.5703125" style="1" customWidth="1"/>
    <col min="4098" max="4098" width="2.28515625" style="1" customWidth="1"/>
    <col min="4099" max="4099" width="41" style="1" customWidth="1"/>
    <col min="4100" max="4100" width="14.28515625" style="1" customWidth="1"/>
    <col min="4101" max="4102" width="11.5703125" style="1" customWidth="1"/>
    <col min="4103" max="4103" width="21.85546875" style="1" customWidth="1"/>
    <col min="4104" max="4295" width="11.42578125" style="1"/>
    <col min="4296" max="4296" width="21.85546875" style="1" customWidth="1"/>
    <col min="4297" max="4297" width="13.85546875" style="1" customWidth="1"/>
    <col min="4298" max="4298" width="38.7109375" style="1" customWidth="1"/>
    <col min="4299" max="4299" width="3" style="1" bestFit="1" customWidth="1"/>
    <col min="4300" max="4300" width="32.28515625" style="1" customWidth="1"/>
    <col min="4301" max="4301" width="46.28515625" style="1" customWidth="1"/>
    <col min="4302" max="4302" width="19" style="1" customWidth="1"/>
    <col min="4303" max="4303" width="0" style="1" hidden="1" customWidth="1"/>
    <col min="4304" max="4304" width="17.7109375" style="1" customWidth="1"/>
    <col min="4305" max="4305" width="0" style="1" hidden="1" customWidth="1"/>
    <col min="4306" max="4306" width="22.28515625" style="1" customWidth="1"/>
    <col min="4307" max="4307" width="5.28515625" style="1" customWidth="1"/>
    <col min="4308" max="4308" width="36.28515625" style="1" customWidth="1"/>
    <col min="4309" max="4309" width="5.7109375" style="1" customWidth="1"/>
    <col min="4310" max="4310" width="0" style="1" hidden="1" customWidth="1"/>
    <col min="4311" max="4311" width="20.7109375" style="1" customWidth="1"/>
    <col min="4312" max="4312" width="4.85546875" style="1" customWidth="1"/>
    <col min="4313" max="4313" width="0" style="1" hidden="1" customWidth="1"/>
    <col min="4314" max="4314" width="24.7109375" style="1" customWidth="1"/>
    <col min="4315" max="4315" width="12.28515625" style="1" customWidth="1"/>
    <col min="4316" max="4316" width="0" style="1" hidden="1" customWidth="1"/>
    <col min="4317" max="4317" width="3.42578125" style="1" customWidth="1"/>
    <col min="4318" max="4318" width="0" style="1" hidden="1" customWidth="1"/>
    <col min="4319" max="4319" width="17.7109375" style="1" customWidth="1"/>
    <col min="4320" max="4320" width="3.42578125" style="1" customWidth="1"/>
    <col min="4321" max="4321" width="0" style="1" hidden="1" customWidth="1"/>
    <col min="4322" max="4322" width="23.7109375" style="1" customWidth="1"/>
    <col min="4323" max="4323" width="10" style="1" customWidth="1"/>
    <col min="4324" max="4324" width="0" style="1" hidden="1" customWidth="1"/>
    <col min="4325" max="4326" width="14.7109375" style="1" customWidth="1"/>
    <col min="4327" max="4327" width="12.85546875" style="1" customWidth="1"/>
    <col min="4328" max="4328" width="3.28515625" style="1" customWidth="1"/>
    <col min="4329" max="4329" width="30.28515625" style="1" customWidth="1"/>
    <col min="4330" max="4330" width="5" style="1" customWidth="1"/>
    <col min="4331" max="4331" width="0" style="1" hidden="1" customWidth="1"/>
    <col min="4332" max="4332" width="14.28515625" style="1" customWidth="1"/>
    <col min="4333" max="4333" width="5.7109375" style="1" customWidth="1"/>
    <col min="4334" max="4334" width="0" style="1" hidden="1" customWidth="1"/>
    <col min="4335" max="4335" width="17.28515625" style="1" customWidth="1"/>
    <col min="4336" max="4336" width="12.7109375" style="1" customWidth="1"/>
    <col min="4337" max="4337" width="0" style="1" hidden="1" customWidth="1"/>
    <col min="4338" max="4338" width="5.28515625" style="1" customWidth="1"/>
    <col min="4339" max="4339" width="0" style="1" hidden="1" customWidth="1"/>
    <col min="4340" max="4340" width="17" style="1" customWidth="1"/>
    <col min="4341" max="4341" width="6.28515625" style="1" customWidth="1"/>
    <col min="4342" max="4342" width="0" style="1" hidden="1" customWidth="1"/>
    <col min="4343" max="4343" width="14.28515625" style="1" customWidth="1"/>
    <col min="4344" max="4344" width="7.5703125" style="1" customWidth="1"/>
    <col min="4345" max="4345" width="0" style="1" hidden="1" customWidth="1"/>
    <col min="4346" max="4347" width="14.28515625" style="1" customWidth="1"/>
    <col min="4348" max="4348" width="20.85546875" style="1" customWidth="1"/>
    <col min="4349" max="4349" width="14.42578125" style="1" customWidth="1"/>
    <col min="4350" max="4350" width="15" style="1" customWidth="1"/>
    <col min="4351" max="4351" width="2.7109375" style="1" customWidth="1"/>
    <col min="4352" max="4352" width="11.7109375" style="1" customWidth="1"/>
    <col min="4353" max="4353" width="11.5703125" style="1" customWidth="1"/>
    <col min="4354" max="4354" width="2.28515625" style="1" customWidth="1"/>
    <col min="4355" max="4355" width="41" style="1" customWidth="1"/>
    <col min="4356" max="4356" width="14.28515625" style="1" customWidth="1"/>
    <col min="4357" max="4358" width="11.5703125" style="1" customWidth="1"/>
    <col min="4359" max="4359" width="21.85546875" style="1" customWidth="1"/>
    <col min="4360" max="4551" width="11.42578125" style="1"/>
    <col min="4552" max="4552" width="21.85546875" style="1" customWidth="1"/>
    <col min="4553" max="4553" width="13.85546875" style="1" customWidth="1"/>
    <col min="4554" max="4554" width="38.7109375" style="1" customWidth="1"/>
    <col min="4555" max="4555" width="3" style="1" bestFit="1" customWidth="1"/>
    <col min="4556" max="4556" width="32.28515625" style="1" customWidth="1"/>
    <col min="4557" max="4557" width="46.28515625" style="1" customWidth="1"/>
    <col min="4558" max="4558" width="19" style="1" customWidth="1"/>
    <col min="4559" max="4559" width="0" style="1" hidden="1" customWidth="1"/>
    <col min="4560" max="4560" width="17.7109375" style="1" customWidth="1"/>
    <col min="4561" max="4561" width="0" style="1" hidden="1" customWidth="1"/>
    <col min="4562" max="4562" width="22.28515625" style="1" customWidth="1"/>
    <col min="4563" max="4563" width="5.28515625" style="1" customWidth="1"/>
    <col min="4564" max="4564" width="36.28515625" style="1" customWidth="1"/>
    <col min="4565" max="4565" width="5.7109375" style="1" customWidth="1"/>
    <col min="4566" max="4566" width="0" style="1" hidden="1" customWidth="1"/>
    <col min="4567" max="4567" width="20.7109375" style="1" customWidth="1"/>
    <col min="4568" max="4568" width="4.85546875" style="1" customWidth="1"/>
    <col min="4569" max="4569" width="0" style="1" hidden="1" customWidth="1"/>
    <col min="4570" max="4570" width="24.7109375" style="1" customWidth="1"/>
    <col min="4571" max="4571" width="12.28515625" style="1" customWidth="1"/>
    <col min="4572" max="4572" width="0" style="1" hidden="1" customWidth="1"/>
    <col min="4573" max="4573" width="3.42578125" style="1" customWidth="1"/>
    <col min="4574" max="4574" width="0" style="1" hidden="1" customWidth="1"/>
    <col min="4575" max="4575" width="17.7109375" style="1" customWidth="1"/>
    <col min="4576" max="4576" width="3.42578125" style="1" customWidth="1"/>
    <col min="4577" max="4577" width="0" style="1" hidden="1" customWidth="1"/>
    <col min="4578" max="4578" width="23.7109375" style="1" customWidth="1"/>
    <col min="4579" max="4579" width="10" style="1" customWidth="1"/>
    <col min="4580" max="4580" width="0" style="1" hidden="1" customWidth="1"/>
    <col min="4581" max="4582" width="14.7109375" style="1" customWidth="1"/>
    <col min="4583" max="4583" width="12.85546875" style="1" customWidth="1"/>
    <col min="4584" max="4584" width="3.28515625" style="1" customWidth="1"/>
    <col min="4585" max="4585" width="30.28515625" style="1" customWidth="1"/>
    <col min="4586" max="4586" width="5" style="1" customWidth="1"/>
    <col min="4587" max="4587" width="0" style="1" hidden="1" customWidth="1"/>
    <col min="4588" max="4588" width="14.28515625" style="1" customWidth="1"/>
    <col min="4589" max="4589" width="5.7109375" style="1" customWidth="1"/>
    <col min="4590" max="4590" width="0" style="1" hidden="1" customWidth="1"/>
    <col min="4591" max="4591" width="17.28515625" style="1" customWidth="1"/>
    <col min="4592" max="4592" width="12.7109375" style="1" customWidth="1"/>
    <col min="4593" max="4593" width="0" style="1" hidden="1" customWidth="1"/>
    <col min="4594" max="4594" width="5.28515625" style="1" customWidth="1"/>
    <col min="4595" max="4595" width="0" style="1" hidden="1" customWidth="1"/>
    <col min="4596" max="4596" width="17" style="1" customWidth="1"/>
    <col min="4597" max="4597" width="6.28515625" style="1" customWidth="1"/>
    <col min="4598" max="4598" width="0" style="1" hidden="1" customWidth="1"/>
    <col min="4599" max="4599" width="14.28515625" style="1" customWidth="1"/>
    <col min="4600" max="4600" width="7.5703125" style="1" customWidth="1"/>
    <col min="4601" max="4601" width="0" style="1" hidden="1" customWidth="1"/>
    <col min="4602" max="4603" width="14.28515625" style="1" customWidth="1"/>
    <col min="4604" max="4604" width="20.85546875" style="1" customWidth="1"/>
    <col min="4605" max="4605" width="14.42578125" style="1" customWidth="1"/>
    <col min="4606" max="4606" width="15" style="1" customWidth="1"/>
    <col min="4607" max="4607" width="2.7109375" style="1" customWidth="1"/>
    <col min="4608" max="4608" width="11.7109375" style="1" customWidth="1"/>
    <col min="4609" max="4609" width="11.5703125" style="1" customWidth="1"/>
    <col min="4610" max="4610" width="2.28515625" style="1" customWidth="1"/>
    <col min="4611" max="4611" width="41" style="1" customWidth="1"/>
    <col min="4612" max="4612" width="14.28515625" style="1" customWidth="1"/>
    <col min="4613" max="4614" width="11.5703125" style="1" customWidth="1"/>
    <col min="4615" max="4615" width="21.85546875" style="1" customWidth="1"/>
    <col min="4616" max="4807" width="11.42578125" style="1"/>
    <col min="4808" max="4808" width="21.85546875" style="1" customWidth="1"/>
    <col min="4809" max="4809" width="13.85546875" style="1" customWidth="1"/>
    <col min="4810" max="4810" width="38.7109375" style="1" customWidth="1"/>
    <col min="4811" max="4811" width="3" style="1" bestFit="1" customWidth="1"/>
    <col min="4812" max="4812" width="32.28515625" style="1" customWidth="1"/>
    <col min="4813" max="4813" width="46.28515625" style="1" customWidth="1"/>
    <col min="4814" max="4814" width="19" style="1" customWidth="1"/>
    <col min="4815" max="4815" width="0" style="1" hidden="1" customWidth="1"/>
    <col min="4816" max="4816" width="17.7109375" style="1" customWidth="1"/>
    <col min="4817" max="4817" width="0" style="1" hidden="1" customWidth="1"/>
    <col min="4818" max="4818" width="22.28515625" style="1" customWidth="1"/>
    <col min="4819" max="4819" width="5.28515625" style="1" customWidth="1"/>
    <col min="4820" max="4820" width="36.28515625" style="1" customWidth="1"/>
    <col min="4821" max="4821" width="5.7109375" style="1" customWidth="1"/>
    <col min="4822" max="4822" width="0" style="1" hidden="1" customWidth="1"/>
    <col min="4823" max="4823" width="20.7109375" style="1" customWidth="1"/>
    <col min="4824" max="4824" width="4.85546875" style="1" customWidth="1"/>
    <col min="4825" max="4825" width="0" style="1" hidden="1" customWidth="1"/>
    <col min="4826" max="4826" width="24.7109375" style="1" customWidth="1"/>
    <col min="4827" max="4827" width="12.28515625" style="1" customWidth="1"/>
    <col min="4828" max="4828" width="0" style="1" hidden="1" customWidth="1"/>
    <col min="4829" max="4829" width="3.42578125" style="1" customWidth="1"/>
    <col min="4830" max="4830" width="0" style="1" hidden="1" customWidth="1"/>
    <col min="4831" max="4831" width="17.7109375" style="1" customWidth="1"/>
    <col min="4832" max="4832" width="3.42578125" style="1" customWidth="1"/>
    <col min="4833" max="4833" width="0" style="1" hidden="1" customWidth="1"/>
    <col min="4834" max="4834" width="23.7109375" style="1" customWidth="1"/>
    <col min="4835" max="4835" width="10" style="1" customWidth="1"/>
    <col min="4836" max="4836" width="0" style="1" hidden="1" customWidth="1"/>
    <col min="4837" max="4838" width="14.7109375" style="1" customWidth="1"/>
    <col min="4839" max="4839" width="12.85546875" style="1" customWidth="1"/>
    <col min="4840" max="4840" width="3.28515625" style="1" customWidth="1"/>
    <col min="4841" max="4841" width="30.28515625" style="1" customWidth="1"/>
    <col min="4842" max="4842" width="5" style="1" customWidth="1"/>
    <col min="4843" max="4843" width="0" style="1" hidden="1" customWidth="1"/>
    <col min="4844" max="4844" width="14.28515625" style="1" customWidth="1"/>
    <col min="4845" max="4845" width="5.7109375" style="1" customWidth="1"/>
    <col min="4846" max="4846" width="0" style="1" hidden="1" customWidth="1"/>
    <col min="4847" max="4847" width="17.28515625" style="1" customWidth="1"/>
    <col min="4848" max="4848" width="12.7109375" style="1" customWidth="1"/>
    <col min="4849" max="4849" width="0" style="1" hidden="1" customWidth="1"/>
    <col min="4850" max="4850" width="5.28515625" style="1" customWidth="1"/>
    <col min="4851" max="4851" width="0" style="1" hidden="1" customWidth="1"/>
    <col min="4852" max="4852" width="17" style="1" customWidth="1"/>
    <col min="4853" max="4853" width="6.28515625" style="1" customWidth="1"/>
    <col min="4854" max="4854" width="0" style="1" hidden="1" customWidth="1"/>
    <col min="4855" max="4855" width="14.28515625" style="1" customWidth="1"/>
    <col min="4856" max="4856" width="7.5703125" style="1" customWidth="1"/>
    <col min="4857" max="4857" width="0" style="1" hidden="1" customWidth="1"/>
    <col min="4858" max="4859" width="14.28515625" style="1" customWidth="1"/>
    <col min="4860" max="4860" width="20.85546875" style="1" customWidth="1"/>
    <col min="4861" max="4861" width="14.42578125" style="1" customWidth="1"/>
    <col min="4862" max="4862" width="15" style="1" customWidth="1"/>
    <col min="4863" max="4863" width="2.7109375" style="1" customWidth="1"/>
    <col min="4864" max="4864" width="11.7109375" style="1" customWidth="1"/>
    <col min="4865" max="4865" width="11.5703125" style="1" customWidth="1"/>
    <col min="4866" max="4866" width="2.28515625" style="1" customWidth="1"/>
    <col min="4867" max="4867" width="41" style="1" customWidth="1"/>
    <col min="4868" max="4868" width="14.28515625" style="1" customWidth="1"/>
    <col min="4869" max="4870" width="11.5703125" style="1" customWidth="1"/>
    <col min="4871" max="4871" width="21.85546875" style="1" customWidth="1"/>
    <col min="4872" max="5063" width="11.42578125" style="1"/>
    <col min="5064" max="5064" width="21.85546875" style="1" customWidth="1"/>
    <col min="5065" max="5065" width="13.85546875" style="1" customWidth="1"/>
    <col min="5066" max="5066" width="38.7109375" style="1" customWidth="1"/>
    <col min="5067" max="5067" width="3" style="1" bestFit="1" customWidth="1"/>
    <col min="5068" max="5068" width="32.28515625" style="1" customWidth="1"/>
    <col min="5069" max="5069" width="46.28515625" style="1" customWidth="1"/>
    <col min="5070" max="5070" width="19" style="1" customWidth="1"/>
    <col min="5071" max="5071" width="0" style="1" hidden="1" customWidth="1"/>
    <col min="5072" max="5072" width="17.7109375" style="1" customWidth="1"/>
    <col min="5073" max="5073" width="0" style="1" hidden="1" customWidth="1"/>
    <col min="5074" max="5074" width="22.28515625" style="1" customWidth="1"/>
    <col min="5075" max="5075" width="5.28515625" style="1" customWidth="1"/>
    <col min="5076" max="5076" width="36.28515625" style="1" customWidth="1"/>
    <col min="5077" max="5077" width="5.7109375" style="1" customWidth="1"/>
    <col min="5078" max="5078" width="0" style="1" hidden="1" customWidth="1"/>
    <col min="5079" max="5079" width="20.7109375" style="1" customWidth="1"/>
    <col min="5080" max="5080" width="4.85546875" style="1" customWidth="1"/>
    <col min="5081" max="5081" width="0" style="1" hidden="1" customWidth="1"/>
    <col min="5082" max="5082" width="24.7109375" style="1" customWidth="1"/>
    <col min="5083" max="5083" width="12.28515625" style="1" customWidth="1"/>
    <col min="5084" max="5084" width="0" style="1" hidden="1" customWidth="1"/>
    <col min="5085" max="5085" width="3.42578125" style="1" customWidth="1"/>
    <col min="5086" max="5086" width="0" style="1" hidden="1" customWidth="1"/>
    <col min="5087" max="5087" width="17.7109375" style="1" customWidth="1"/>
    <col min="5088" max="5088" width="3.42578125" style="1" customWidth="1"/>
    <col min="5089" max="5089" width="0" style="1" hidden="1" customWidth="1"/>
    <col min="5090" max="5090" width="23.7109375" style="1" customWidth="1"/>
    <col min="5091" max="5091" width="10" style="1" customWidth="1"/>
    <col min="5092" max="5092" width="0" style="1" hidden="1" customWidth="1"/>
    <col min="5093" max="5094" width="14.7109375" style="1" customWidth="1"/>
    <col min="5095" max="5095" width="12.85546875" style="1" customWidth="1"/>
    <col min="5096" max="5096" width="3.28515625" style="1" customWidth="1"/>
    <col min="5097" max="5097" width="30.28515625" style="1" customWidth="1"/>
    <col min="5098" max="5098" width="5" style="1" customWidth="1"/>
    <col min="5099" max="5099" width="0" style="1" hidden="1" customWidth="1"/>
    <col min="5100" max="5100" width="14.28515625" style="1" customWidth="1"/>
    <col min="5101" max="5101" width="5.7109375" style="1" customWidth="1"/>
    <col min="5102" max="5102" width="0" style="1" hidden="1" customWidth="1"/>
    <col min="5103" max="5103" width="17.28515625" style="1" customWidth="1"/>
    <col min="5104" max="5104" width="12.7109375" style="1" customWidth="1"/>
    <col min="5105" max="5105" width="0" style="1" hidden="1" customWidth="1"/>
    <col min="5106" max="5106" width="5.28515625" style="1" customWidth="1"/>
    <col min="5107" max="5107" width="0" style="1" hidden="1" customWidth="1"/>
    <col min="5108" max="5108" width="17" style="1" customWidth="1"/>
    <col min="5109" max="5109" width="6.28515625" style="1" customWidth="1"/>
    <col min="5110" max="5110" width="0" style="1" hidden="1" customWidth="1"/>
    <col min="5111" max="5111" width="14.28515625" style="1" customWidth="1"/>
    <col min="5112" max="5112" width="7.5703125" style="1" customWidth="1"/>
    <col min="5113" max="5113" width="0" style="1" hidden="1" customWidth="1"/>
    <col min="5114" max="5115" width="14.28515625" style="1" customWidth="1"/>
    <col min="5116" max="5116" width="20.85546875" style="1" customWidth="1"/>
    <col min="5117" max="5117" width="14.42578125" style="1" customWidth="1"/>
    <col min="5118" max="5118" width="15" style="1" customWidth="1"/>
    <col min="5119" max="5119" width="2.7109375" style="1" customWidth="1"/>
    <col min="5120" max="5120" width="11.7109375" style="1" customWidth="1"/>
    <col min="5121" max="5121" width="11.5703125" style="1" customWidth="1"/>
    <col min="5122" max="5122" width="2.28515625" style="1" customWidth="1"/>
    <col min="5123" max="5123" width="41" style="1" customWidth="1"/>
    <col min="5124" max="5124" width="14.28515625" style="1" customWidth="1"/>
    <col min="5125" max="5126" width="11.5703125" style="1" customWidth="1"/>
    <col min="5127" max="5127" width="21.85546875" style="1" customWidth="1"/>
    <col min="5128" max="5319" width="11.42578125" style="1"/>
    <col min="5320" max="5320" width="21.85546875" style="1" customWidth="1"/>
    <col min="5321" max="5321" width="13.85546875" style="1" customWidth="1"/>
    <col min="5322" max="5322" width="38.7109375" style="1" customWidth="1"/>
    <col min="5323" max="5323" width="3" style="1" bestFit="1" customWidth="1"/>
    <col min="5324" max="5324" width="32.28515625" style="1" customWidth="1"/>
    <col min="5325" max="5325" width="46.28515625" style="1" customWidth="1"/>
    <col min="5326" max="5326" width="19" style="1" customWidth="1"/>
    <col min="5327" max="5327" width="0" style="1" hidden="1" customWidth="1"/>
    <col min="5328" max="5328" width="17.7109375" style="1" customWidth="1"/>
    <col min="5329" max="5329" width="0" style="1" hidden="1" customWidth="1"/>
    <col min="5330" max="5330" width="22.28515625" style="1" customWidth="1"/>
    <col min="5331" max="5331" width="5.28515625" style="1" customWidth="1"/>
    <col min="5332" max="5332" width="36.28515625" style="1" customWidth="1"/>
    <col min="5333" max="5333" width="5.7109375" style="1" customWidth="1"/>
    <col min="5334" max="5334" width="0" style="1" hidden="1" customWidth="1"/>
    <col min="5335" max="5335" width="20.7109375" style="1" customWidth="1"/>
    <col min="5336" max="5336" width="4.85546875" style="1" customWidth="1"/>
    <col min="5337" max="5337" width="0" style="1" hidden="1" customWidth="1"/>
    <col min="5338" max="5338" width="24.7109375" style="1" customWidth="1"/>
    <col min="5339" max="5339" width="12.28515625" style="1" customWidth="1"/>
    <col min="5340" max="5340" width="0" style="1" hidden="1" customWidth="1"/>
    <col min="5341" max="5341" width="3.42578125" style="1" customWidth="1"/>
    <col min="5342" max="5342" width="0" style="1" hidden="1" customWidth="1"/>
    <col min="5343" max="5343" width="17.7109375" style="1" customWidth="1"/>
    <col min="5344" max="5344" width="3.42578125" style="1" customWidth="1"/>
    <col min="5345" max="5345" width="0" style="1" hidden="1" customWidth="1"/>
    <col min="5346" max="5346" width="23.7109375" style="1" customWidth="1"/>
    <col min="5347" max="5347" width="10" style="1" customWidth="1"/>
    <col min="5348" max="5348" width="0" style="1" hidden="1" customWidth="1"/>
    <col min="5349" max="5350" width="14.7109375" style="1" customWidth="1"/>
    <col min="5351" max="5351" width="12.85546875" style="1" customWidth="1"/>
    <col min="5352" max="5352" width="3.28515625" style="1" customWidth="1"/>
    <col min="5353" max="5353" width="30.28515625" style="1" customWidth="1"/>
    <col min="5354" max="5354" width="5" style="1" customWidth="1"/>
    <col min="5355" max="5355" width="0" style="1" hidden="1" customWidth="1"/>
    <col min="5356" max="5356" width="14.28515625" style="1" customWidth="1"/>
    <col min="5357" max="5357" width="5.7109375" style="1" customWidth="1"/>
    <col min="5358" max="5358" width="0" style="1" hidden="1" customWidth="1"/>
    <col min="5359" max="5359" width="17.28515625" style="1" customWidth="1"/>
    <col min="5360" max="5360" width="12.7109375" style="1" customWidth="1"/>
    <col min="5361" max="5361" width="0" style="1" hidden="1" customWidth="1"/>
    <col min="5362" max="5362" width="5.28515625" style="1" customWidth="1"/>
    <col min="5363" max="5363" width="0" style="1" hidden="1" customWidth="1"/>
    <col min="5364" max="5364" width="17" style="1" customWidth="1"/>
    <col min="5365" max="5365" width="6.28515625" style="1" customWidth="1"/>
    <col min="5366" max="5366" width="0" style="1" hidden="1" customWidth="1"/>
    <col min="5367" max="5367" width="14.28515625" style="1" customWidth="1"/>
    <col min="5368" max="5368" width="7.5703125" style="1" customWidth="1"/>
    <col min="5369" max="5369" width="0" style="1" hidden="1" customWidth="1"/>
    <col min="5370" max="5371" width="14.28515625" style="1" customWidth="1"/>
    <col min="5372" max="5372" width="20.85546875" style="1" customWidth="1"/>
    <col min="5373" max="5373" width="14.42578125" style="1" customWidth="1"/>
    <col min="5374" max="5374" width="15" style="1" customWidth="1"/>
    <col min="5375" max="5375" width="2.7109375" style="1" customWidth="1"/>
    <col min="5376" max="5376" width="11.7109375" style="1" customWidth="1"/>
    <col min="5377" max="5377" width="11.5703125" style="1" customWidth="1"/>
    <col min="5378" max="5378" width="2.28515625" style="1" customWidth="1"/>
    <col min="5379" max="5379" width="41" style="1" customWidth="1"/>
    <col min="5380" max="5380" width="14.28515625" style="1" customWidth="1"/>
    <col min="5381" max="5382" width="11.5703125" style="1" customWidth="1"/>
    <col min="5383" max="5383" width="21.85546875" style="1" customWidth="1"/>
    <col min="5384" max="5575" width="11.42578125" style="1"/>
    <col min="5576" max="5576" width="21.85546875" style="1" customWidth="1"/>
    <col min="5577" max="5577" width="13.85546875" style="1" customWidth="1"/>
    <col min="5578" max="5578" width="38.7109375" style="1" customWidth="1"/>
    <col min="5579" max="5579" width="3" style="1" bestFit="1" customWidth="1"/>
    <col min="5580" max="5580" width="32.28515625" style="1" customWidth="1"/>
    <col min="5581" max="5581" width="46.28515625" style="1" customWidth="1"/>
    <col min="5582" max="5582" width="19" style="1" customWidth="1"/>
    <col min="5583" max="5583" width="0" style="1" hidden="1" customWidth="1"/>
    <col min="5584" max="5584" width="17.7109375" style="1" customWidth="1"/>
    <col min="5585" max="5585" width="0" style="1" hidden="1" customWidth="1"/>
    <col min="5586" max="5586" width="22.28515625" style="1" customWidth="1"/>
    <col min="5587" max="5587" width="5.28515625" style="1" customWidth="1"/>
    <col min="5588" max="5588" width="36.28515625" style="1" customWidth="1"/>
    <col min="5589" max="5589" width="5.7109375" style="1" customWidth="1"/>
    <col min="5590" max="5590" width="0" style="1" hidden="1" customWidth="1"/>
    <col min="5591" max="5591" width="20.7109375" style="1" customWidth="1"/>
    <col min="5592" max="5592" width="4.85546875" style="1" customWidth="1"/>
    <col min="5593" max="5593" width="0" style="1" hidden="1" customWidth="1"/>
    <col min="5594" max="5594" width="24.7109375" style="1" customWidth="1"/>
    <col min="5595" max="5595" width="12.28515625" style="1" customWidth="1"/>
    <col min="5596" max="5596" width="0" style="1" hidden="1" customWidth="1"/>
    <col min="5597" max="5597" width="3.42578125" style="1" customWidth="1"/>
    <col min="5598" max="5598" width="0" style="1" hidden="1" customWidth="1"/>
    <col min="5599" max="5599" width="17.7109375" style="1" customWidth="1"/>
    <col min="5600" max="5600" width="3.42578125" style="1" customWidth="1"/>
    <col min="5601" max="5601" width="0" style="1" hidden="1" customWidth="1"/>
    <col min="5602" max="5602" width="23.7109375" style="1" customWidth="1"/>
    <col min="5603" max="5603" width="10" style="1" customWidth="1"/>
    <col min="5604" max="5604" width="0" style="1" hidden="1" customWidth="1"/>
    <col min="5605" max="5606" width="14.7109375" style="1" customWidth="1"/>
    <col min="5607" max="5607" width="12.85546875" style="1" customWidth="1"/>
    <col min="5608" max="5608" width="3.28515625" style="1" customWidth="1"/>
    <col min="5609" max="5609" width="30.28515625" style="1" customWidth="1"/>
    <col min="5610" max="5610" width="5" style="1" customWidth="1"/>
    <col min="5611" max="5611" width="0" style="1" hidden="1" customWidth="1"/>
    <col min="5612" max="5612" width="14.28515625" style="1" customWidth="1"/>
    <col min="5613" max="5613" width="5.7109375" style="1" customWidth="1"/>
    <col min="5614" max="5614" width="0" style="1" hidden="1" customWidth="1"/>
    <col min="5615" max="5615" width="17.28515625" style="1" customWidth="1"/>
    <col min="5616" max="5616" width="12.7109375" style="1" customWidth="1"/>
    <col min="5617" max="5617" width="0" style="1" hidden="1" customWidth="1"/>
    <col min="5618" max="5618" width="5.28515625" style="1" customWidth="1"/>
    <col min="5619" max="5619" width="0" style="1" hidden="1" customWidth="1"/>
    <col min="5620" max="5620" width="17" style="1" customWidth="1"/>
    <col min="5621" max="5621" width="6.28515625" style="1" customWidth="1"/>
    <col min="5622" max="5622" width="0" style="1" hidden="1" customWidth="1"/>
    <col min="5623" max="5623" width="14.28515625" style="1" customWidth="1"/>
    <col min="5624" max="5624" width="7.5703125" style="1" customWidth="1"/>
    <col min="5625" max="5625" width="0" style="1" hidden="1" customWidth="1"/>
    <col min="5626" max="5627" width="14.28515625" style="1" customWidth="1"/>
    <col min="5628" max="5628" width="20.85546875" style="1" customWidth="1"/>
    <col min="5629" max="5629" width="14.42578125" style="1" customWidth="1"/>
    <col min="5630" max="5630" width="15" style="1" customWidth="1"/>
    <col min="5631" max="5631" width="2.7109375" style="1" customWidth="1"/>
    <col min="5632" max="5632" width="11.7109375" style="1" customWidth="1"/>
    <col min="5633" max="5633" width="11.5703125" style="1" customWidth="1"/>
    <col min="5634" max="5634" width="2.28515625" style="1" customWidth="1"/>
    <col min="5635" max="5635" width="41" style="1" customWidth="1"/>
    <col min="5636" max="5636" width="14.28515625" style="1" customWidth="1"/>
    <col min="5637" max="5638" width="11.5703125" style="1" customWidth="1"/>
    <col min="5639" max="5639" width="21.85546875" style="1" customWidth="1"/>
    <col min="5640" max="5831" width="11.42578125" style="1"/>
    <col min="5832" max="5832" width="21.85546875" style="1" customWidth="1"/>
    <col min="5833" max="5833" width="13.85546875" style="1" customWidth="1"/>
    <col min="5834" max="5834" width="38.7109375" style="1" customWidth="1"/>
    <col min="5835" max="5835" width="3" style="1" bestFit="1" customWidth="1"/>
    <col min="5836" max="5836" width="32.28515625" style="1" customWidth="1"/>
    <col min="5837" max="5837" width="46.28515625" style="1" customWidth="1"/>
    <col min="5838" max="5838" width="19" style="1" customWidth="1"/>
    <col min="5839" max="5839" width="0" style="1" hidden="1" customWidth="1"/>
    <col min="5840" max="5840" width="17.7109375" style="1" customWidth="1"/>
    <col min="5841" max="5841" width="0" style="1" hidden="1" customWidth="1"/>
    <col min="5842" max="5842" width="22.28515625" style="1" customWidth="1"/>
    <col min="5843" max="5843" width="5.28515625" style="1" customWidth="1"/>
    <col min="5844" max="5844" width="36.28515625" style="1" customWidth="1"/>
    <col min="5845" max="5845" width="5.7109375" style="1" customWidth="1"/>
    <col min="5846" max="5846" width="0" style="1" hidden="1" customWidth="1"/>
    <col min="5847" max="5847" width="20.7109375" style="1" customWidth="1"/>
    <col min="5848" max="5848" width="4.85546875" style="1" customWidth="1"/>
    <col min="5849" max="5849" width="0" style="1" hidden="1" customWidth="1"/>
    <col min="5850" max="5850" width="24.7109375" style="1" customWidth="1"/>
    <col min="5851" max="5851" width="12.28515625" style="1" customWidth="1"/>
    <col min="5852" max="5852" width="0" style="1" hidden="1" customWidth="1"/>
    <col min="5853" max="5853" width="3.42578125" style="1" customWidth="1"/>
    <col min="5854" max="5854" width="0" style="1" hidden="1" customWidth="1"/>
    <col min="5855" max="5855" width="17.7109375" style="1" customWidth="1"/>
    <col min="5856" max="5856" width="3.42578125" style="1" customWidth="1"/>
    <col min="5857" max="5857" width="0" style="1" hidden="1" customWidth="1"/>
    <col min="5858" max="5858" width="23.7109375" style="1" customWidth="1"/>
    <col min="5859" max="5859" width="10" style="1" customWidth="1"/>
    <col min="5860" max="5860" width="0" style="1" hidden="1" customWidth="1"/>
    <col min="5861" max="5862" width="14.7109375" style="1" customWidth="1"/>
    <col min="5863" max="5863" width="12.85546875" style="1" customWidth="1"/>
    <col min="5864" max="5864" width="3.28515625" style="1" customWidth="1"/>
    <col min="5865" max="5865" width="30.28515625" style="1" customWidth="1"/>
    <col min="5866" max="5866" width="5" style="1" customWidth="1"/>
    <col min="5867" max="5867" width="0" style="1" hidden="1" customWidth="1"/>
    <col min="5868" max="5868" width="14.28515625" style="1" customWidth="1"/>
    <col min="5869" max="5869" width="5.7109375" style="1" customWidth="1"/>
    <col min="5870" max="5870" width="0" style="1" hidden="1" customWidth="1"/>
    <col min="5871" max="5871" width="17.28515625" style="1" customWidth="1"/>
    <col min="5872" max="5872" width="12.7109375" style="1" customWidth="1"/>
    <col min="5873" max="5873" width="0" style="1" hidden="1" customWidth="1"/>
    <col min="5874" max="5874" width="5.28515625" style="1" customWidth="1"/>
    <col min="5875" max="5875" width="0" style="1" hidden="1" customWidth="1"/>
    <col min="5876" max="5876" width="17" style="1" customWidth="1"/>
    <col min="5877" max="5877" width="6.28515625" style="1" customWidth="1"/>
    <col min="5878" max="5878" width="0" style="1" hidden="1" customWidth="1"/>
    <col min="5879" max="5879" width="14.28515625" style="1" customWidth="1"/>
    <col min="5880" max="5880" width="7.5703125" style="1" customWidth="1"/>
    <col min="5881" max="5881" width="0" style="1" hidden="1" customWidth="1"/>
    <col min="5882" max="5883" width="14.28515625" style="1" customWidth="1"/>
    <col min="5884" max="5884" width="20.85546875" style="1" customWidth="1"/>
    <col min="5885" max="5885" width="14.42578125" style="1" customWidth="1"/>
    <col min="5886" max="5886" width="15" style="1" customWidth="1"/>
    <col min="5887" max="5887" width="2.7109375" style="1" customWidth="1"/>
    <col min="5888" max="5888" width="11.7109375" style="1" customWidth="1"/>
    <col min="5889" max="5889" width="11.5703125" style="1" customWidth="1"/>
    <col min="5890" max="5890" width="2.28515625" style="1" customWidth="1"/>
    <col min="5891" max="5891" width="41" style="1" customWidth="1"/>
    <col min="5892" max="5892" width="14.28515625" style="1" customWidth="1"/>
    <col min="5893" max="5894" width="11.5703125" style="1" customWidth="1"/>
    <col min="5895" max="5895" width="21.85546875" style="1" customWidth="1"/>
    <col min="5896" max="6087" width="11.42578125" style="1"/>
    <col min="6088" max="6088" width="21.85546875" style="1" customWidth="1"/>
    <col min="6089" max="6089" width="13.85546875" style="1" customWidth="1"/>
    <col min="6090" max="6090" width="38.7109375" style="1" customWidth="1"/>
    <col min="6091" max="6091" width="3" style="1" bestFit="1" customWidth="1"/>
    <col min="6092" max="6092" width="32.28515625" style="1" customWidth="1"/>
    <col min="6093" max="6093" width="46.28515625" style="1" customWidth="1"/>
    <col min="6094" max="6094" width="19" style="1" customWidth="1"/>
    <col min="6095" max="6095" width="0" style="1" hidden="1" customWidth="1"/>
    <col min="6096" max="6096" width="17.7109375" style="1" customWidth="1"/>
    <col min="6097" max="6097" width="0" style="1" hidden="1" customWidth="1"/>
    <col min="6098" max="6098" width="22.28515625" style="1" customWidth="1"/>
    <col min="6099" max="6099" width="5.28515625" style="1" customWidth="1"/>
    <col min="6100" max="6100" width="36.28515625" style="1" customWidth="1"/>
    <col min="6101" max="6101" width="5.7109375" style="1" customWidth="1"/>
    <col min="6102" max="6102" width="0" style="1" hidden="1" customWidth="1"/>
    <col min="6103" max="6103" width="20.7109375" style="1" customWidth="1"/>
    <col min="6104" max="6104" width="4.85546875" style="1" customWidth="1"/>
    <col min="6105" max="6105" width="0" style="1" hidden="1" customWidth="1"/>
    <col min="6106" max="6106" width="24.7109375" style="1" customWidth="1"/>
    <col min="6107" max="6107" width="12.28515625" style="1" customWidth="1"/>
    <col min="6108" max="6108" width="0" style="1" hidden="1" customWidth="1"/>
    <col min="6109" max="6109" width="3.42578125" style="1" customWidth="1"/>
    <col min="6110" max="6110" width="0" style="1" hidden="1" customWidth="1"/>
    <col min="6111" max="6111" width="17.7109375" style="1" customWidth="1"/>
    <col min="6112" max="6112" width="3.42578125" style="1" customWidth="1"/>
    <col min="6113" max="6113" width="0" style="1" hidden="1" customWidth="1"/>
    <col min="6114" max="6114" width="23.7109375" style="1" customWidth="1"/>
    <col min="6115" max="6115" width="10" style="1" customWidth="1"/>
    <col min="6116" max="6116" width="0" style="1" hidden="1" customWidth="1"/>
    <col min="6117" max="6118" width="14.7109375" style="1" customWidth="1"/>
    <col min="6119" max="6119" width="12.85546875" style="1" customWidth="1"/>
    <col min="6120" max="6120" width="3.28515625" style="1" customWidth="1"/>
    <col min="6121" max="6121" width="30.28515625" style="1" customWidth="1"/>
    <col min="6122" max="6122" width="5" style="1" customWidth="1"/>
    <col min="6123" max="6123" width="0" style="1" hidden="1" customWidth="1"/>
    <col min="6124" max="6124" width="14.28515625" style="1" customWidth="1"/>
    <col min="6125" max="6125" width="5.7109375" style="1" customWidth="1"/>
    <col min="6126" max="6126" width="0" style="1" hidden="1" customWidth="1"/>
    <col min="6127" max="6127" width="17.28515625" style="1" customWidth="1"/>
    <col min="6128" max="6128" width="12.7109375" style="1" customWidth="1"/>
    <col min="6129" max="6129" width="0" style="1" hidden="1" customWidth="1"/>
    <col min="6130" max="6130" width="5.28515625" style="1" customWidth="1"/>
    <col min="6131" max="6131" width="0" style="1" hidden="1" customWidth="1"/>
    <col min="6132" max="6132" width="17" style="1" customWidth="1"/>
    <col min="6133" max="6133" width="6.28515625" style="1" customWidth="1"/>
    <col min="6134" max="6134" width="0" style="1" hidden="1" customWidth="1"/>
    <col min="6135" max="6135" width="14.28515625" style="1" customWidth="1"/>
    <col min="6136" max="6136" width="7.5703125" style="1" customWidth="1"/>
    <col min="6137" max="6137" width="0" style="1" hidden="1" customWidth="1"/>
    <col min="6138" max="6139" width="14.28515625" style="1" customWidth="1"/>
    <col min="6140" max="6140" width="20.85546875" style="1" customWidth="1"/>
    <col min="6141" max="6141" width="14.42578125" style="1" customWidth="1"/>
    <col min="6142" max="6142" width="15" style="1" customWidth="1"/>
    <col min="6143" max="6143" width="2.7109375" style="1" customWidth="1"/>
    <col min="6144" max="6144" width="11.7109375" style="1" customWidth="1"/>
    <col min="6145" max="6145" width="11.5703125" style="1" customWidth="1"/>
    <col min="6146" max="6146" width="2.28515625" style="1" customWidth="1"/>
    <col min="6147" max="6147" width="41" style="1" customWidth="1"/>
    <col min="6148" max="6148" width="14.28515625" style="1" customWidth="1"/>
    <col min="6149" max="6150" width="11.5703125" style="1" customWidth="1"/>
    <col min="6151" max="6151" width="21.85546875" style="1" customWidth="1"/>
    <col min="6152" max="6343" width="11.42578125" style="1"/>
    <col min="6344" max="6344" width="21.85546875" style="1" customWidth="1"/>
    <col min="6345" max="6345" width="13.85546875" style="1" customWidth="1"/>
    <col min="6346" max="6346" width="38.7109375" style="1" customWidth="1"/>
    <col min="6347" max="6347" width="3" style="1" bestFit="1" customWidth="1"/>
    <col min="6348" max="6348" width="32.28515625" style="1" customWidth="1"/>
    <col min="6349" max="6349" width="46.28515625" style="1" customWidth="1"/>
    <col min="6350" max="6350" width="19" style="1" customWidth="1"/>
    <col min="6351" max="6351" width="0" style="1" hidden="1" customWidth="1"/>
    <col min="6352" max="6352" width="17.7109375" style="1" customWidth="1"/>
    <col min="6353" max="6353" width="0" style="1" hidden="1" customWidth="1"/>
    <col min="6354" max="6354" width="22.28515625" style="1" customWidth="1"/>
    <col min="6355" max="6355" width="5.28515625" style="1" customWidth="1"/>
    <col min="6356" max="6356" width="36.28515625" style="1" customWidth="1"/>
    <col min="6357" max="6357" width="5.7109375" style="1" customWidth="1"/>
    <col min="6358" max="6358" width="0" style="1" hidden="1" customWidth="1"/>
    <col min="6359" max="6359" width="20.7109375" style="1" customWidth="1"/>
    <col min="6360" max="6360" width="4.85546875" style="1" customWidth="1"/>
    <col min="6361" max="6361" width="0" style="1" hidden="1" customWidth="1"/>
    <col min="6362" max="6362" width="24.7109375" style="1" customWidth="1"/>
    <col min="6363" max="6363" width="12.28515625" style="1" customWidth="1"/>
    <col min="6364" max="6364" width="0" style="1" hidden="1" customWidth="1"/>
    <col min="6365" max="6365" width="3.42578125" style="1" customWidth="1"/>
    <col min="6366" max="6366" width="0" style="1" hidden="1" customWidth="1"/>
    <col min="6367" max="6367" width="17.7109375" style="1" customWidth="1"/>
    <col min="6368" max="6368" width="3.42578125" style="1" customWidth="1"/>
    <col min="6369" max="6369" width="0" style="1" hidden="1" customWidth="1"/>
    <col min="6370" max="6370" width="23.7109375" style="1" customWidth="1"/>
    <col min="6371" max="6371" width="10" style="1" customWidth="1"/>
    <col min="6372" max="6372" width="0" style="1" hidden="1" customWidth="1"/>
    <col min="6373" max="6374" width="14.7109375" style="1" customWidth="1"/>
    <col min="6375" max="6375" width="12.85546875" style="1" customWidth="1"/>
    <col min="6376" max="6376" width="3.28515625" style="1" customWidth="1"/>
    <col min="6377" max="6377" width="30.28515625" style="1" customWidth="1"/>
    <col min="6378" max="6378" width="5" style="1" customWidth="1"/>
    <col min="6379" max="6379" width="0" style="1" hidden="1" customWidth="1"/>
    <col min="6380" max="6380" width="14.28515625" style="1" customWidth="1"/>
    <col min="6381" max="6381" width="5.7109375" style="1" customWidth="1"/>
    <col min="6382" max="6382" width="0" style="1" hidden="1" customWidth="1"/>
    <col min="6383" max="6383" width="17.28515625" style="1" customWidth="1"/>
    <col min="6384" max="6384" width="12.7109375" style="1" customWidth="1"/>
    <col min="6385" max="6385" width="0" style="1" hidden="1" customWidth="1"/>
    <col min="6386" max="6386" width="5.28515625" style="1" customWidth="1"/>
    <col min="6387" max="6387" width="0" style="1" hidden="1" customWidth="1"/>
    <col min="6388" max="6388" width="17" style="1" customWidth="1"/>
    <col min="6389" max="6389" width="6.28515625" style="1" customWidth="1"/>
    <col min="6390" max="6390" width="0" style="1" hidden="1" customWidth="1"/>
    <col min="6391" max="6391" width="14.28515625" style="1" customWidth="1"/>
    <col min="6392" max="6392" width="7.5703125" style="1" customWidth="1"/>
    <col min="6393" max="6393" width="0" style="1" hidden="1" customWidth="1"/>
    <col min="6394" max="6395" width="14.28515625" style="1" customWidth="1"/>
    <col min="6396" max="6396" width="20.85546875" style="1" customWidth="1"/>
    <col min="6397" max="6397" width="14.42578125" style="1" customWidth="1"/>
    <col min="6398" max="6398" width="15" style="1" customWidth="1"/>
    <col min="6399" max="6399" width="2.7109375" style="1" customWidth="1"/>
    <col min="6400" max="6400" width="11.7109375" style="1" customWidth="1"/>
    <col min="6401" max="6401" width="11.5703125" style="1" customWidth="1"/>
    <col min="6402" max="6402" width="2.28515625" style="1" customWidth="1"/>
    <col min="6403" max="6403" width="41" style="1" customWidth="1"/>
    <col min="6404" max="6404" width="14.28515625" style="1" customWidth="1"/>
    <col min="6405" max="6406" width="11.5703125" style="1" customWidth="1"/>
    <col min="6407" max="6407" width="21.85546875" style="1" customWidth="1"/>
    <col min="6408" max="6599" width="11.42578125" style="1"/>
    <col min="6600" max="6600" width="21.85546875" style="1" customWidth="1"/>
    <col min="6601" max="6601" width="13.85546875" style="1" customWidth="1"/>
    <col min="6602" max="6602" width="38.7109375" style="1" customWidth="1"/>
    <col min="6603" max="6603" width="3" style="1" bestFit="1" customWidth="1"/>
    <col min="6604" max="6604" width="32.28515625" style="1" customWidth="1"/>
    <col min="6605" max="6605" width="46.28515625" style="1" customWidth="1"/>
    <col min="6606" max="6606" width="19" style="1" customWidth="1"/>
    <col min="6607" max="6607" width="0" style="1" hidden="1" customWidth="1"/>
    <col min="6608" max="6608" width="17.7109375" style="1" customWidth="1"/>
    <col min="6609" max="6609" width="0" style="1" hidden="1" customWidth="1"/>
    <col min="6610" max="6610" width="22.28515625" style="1" customWidth="1"/>
    <col min="6611" max="6611" width="5.28515625" style="1" customWidth="1"/>
    <col min="6612" max="6612" width="36.28515625" style="1" customWidth="1"/>
    <col min="6613" max="6613" width="5.7109375" style="1" customWidth="1"/>
    <col min="6614" max="6614" width="0" style="1" hidden="1" customWidth="1"/>
    <col min="6615" max="6615" width="20.7109375" style="1" customWidth="1"/>
    <col min="6616" max="6616" width="4.85546875" style="1" customWidth="1"/>
    <col min="6617" max="6617" width="0" style="1" hidden="1" customWidth="1"/>
    <col min="6618" max="6618" width="24.7109375" style="1" customWidth="1"/>
    <col min="6619" max="6619" width="12.28515625" style="1" customWidth="1"/>
    <col min="6620" max="6620" width="0" style="1" hidden="1" customWidth="1"/>
    <col min="6621" max="6621" width="3.42578125" style="1" customWidth="1"/>
    <col min="6622" max="6622" width="0" style="1" hidden="1" customWidth="1"/>
    <col min="6623" max="6623" width="17.7109375" style="1" customWidth="1"/>
    <col min="6624" max="6624" width="3.42578125" style="1" customWidth="1"/>
    <col min="6625" max="6625" width="0" style="1" hidden="1" customWidth="1"/>
    <col min="6626" max="6626" width="23.7109375" style="1" customWidth="1"/>
    <col min="6627" max="6627" width="10" style="1" customWidth="1"/>
    <col min="6628" max="6628" width="0" style="1" hidden="1" customWidth="1"/>
    <col min="6629" max="6630" width="14.7109375" style="1" customWidth="1"/>
    <col min="6631" max="6631" width="12.85546875" style="1" customWidth="1"/>
    <col min="6632" max="6632" width="3.28515625" style="1" customWidth="1"/>
    <col min="6633" max="6633" width="30.28515625" style="1" customWidth="1"/>
    <col min="6634" max="6634" width="5" style="1" customWidth="1"/>
    <col min="6635" max="6635" width="0" style="1" hidden="1" customWidth="1"/>
    <col min="6636" max="6636" width="14.28515625" style="1" customWidth="1"/>
    <col min="6637" max="6637" width="5.7109375" style="1" customWidth="1"/>
    <col min="6638" max="6638" width="0" style="1" hidden="1" customWidth="1"/>
    <col min="6639" max="6639" width="17.28515625" style="1" customWidth="1"/>
    <col min="6640" max="6640" width="12.7109375" style="1" customWidth="1"/>
    <col min="6641" max="6641" width="0" style="1" hidden="1" customWidth="1"/>
    <col min="6642" max="6642" width="5.28515625" style="1" customWidth="1"/>
    <col min="6643" max="6643" width="0" style="1" hidden="1" customWidth="1"/>
    <col min="6644" max="6644" width="17" style="1" customWidth="1"/>
    <col min="6645" max="6645" width="6.28515625" style="1" customWidth="1"/>
    <col min="6646" max="6646" width="0" style="1" hidden="1" customWidth="1"/>
    <col min="6647" max="6647" width="14.28515625" style="1" customWidth="1"/>
    <col min="6648" max="6648" width="7.5703125" style="1" customWidth="1"/>
    <col min="6649" max="6649" width="0" style="1" hidden="1" customWidth="1"/>
    <col min="6650" max="6651" width="14.28515625" style="1" customWidth="1"/>
    <col min="6652" max="6652" width="20.85546875" style="1" customWidth="1"/>
    <col min="6653" max="6653" width="14.42578125" style="1" customWidth="1"/>
    <col min="6654" max="6654" width="15" style="1" customWidth="1"/>
    <col min="6655" max="6655" width="2.7109375" style="1" customWidth="1"/>
    <col min="6656" max="6656" width="11.7109375" style="1" customWidth="1"/>
    <col min="6657" max="6657" width="11.5703125" style="1" customWidth="1"/>
    <col min="6658" max="6658" width="2.28515625" style="1" customWidth="1"/>
    <col min="6659" max="6659" width="41" style="1" customWidth="1"/>
    <col min="6660" max="6660" width="14.28515625" style="1" customWidth="1"/>
    <col min="6661" max="6662" width="11.5703125" style="1" customWidth="1"/>
    <col min="6663" max="6663" width="21.85546875" style="1" customWidth="1"/>
    <col min="6664" max="6855" width="11.42578125" style="1"/>
    <col min="6856" max="6856" width="21.85546875" style="1" customWidth="1"/>
    <col min="6857" max="6857" width="13.85546875" style="1" customWidth="1"/>
    <col min="6858" max="6858" width="38.7109375" style="1" customWidth="1"/>
    <col min="6859" max="6859" width="3" style="1" bestFit="1" customWidth="1"/>
    <col min="6860" max="6860" width="32.28515625" style="1" customWidth="1"/>
    <col min="6861" max="6861" width="46.28515625" style="1" customWidth="1"/>
    <col min="6862" max="6862" width="19" style="1" customWidth="1"/>
    <col min="6863" max="6863" width="0" style="1" hidden="1" customWidth="1"/>
    <col min="6864" max="6864" width="17.7109375" style="1" customWidth="1"/>
    <col min="6865" max="6865" width="0" style="1" hidden="1" customWidth="1"/>
    <col min="6866" max="6866" width="22.28515625" style="1" customWidth="1"/>
    <col min="6867" max="6867" width="5.28515625" style="1" customWidth="1"/>
    <col min="6868" max="6868" width="36.28515625" style="1" customWidth="1"/>
    <col min="6869" max="6869" width="5.7109375" style="1" customWidth="1"/>
    <col min="6870" max="6870" width="0" style="1" hidden="1" customWidth="1"/>
    <col min="6871" max="6871" width="20.7109375" style="1" customWidth="1"/>
    <col min="6872" max="6872" width="4.85546875" style="1" customWidth="1"/>
    <col min="6873" max="6873" width="0" style="1" hidden="1" customWidth="1"/>
    <col min="6874" max="6874" width="24.7109375" style="1" customWidth="1"/>
    <col min="6875" max="6875" width="12.28515625" style="1" customWidth="1"/>
    <col min="6876" max="6876" width="0" style="1" hidden="1" customWidth="1"/>
    <col min="6877" max="6877" width="3.42578125" style="1" customWidth="1"/>
    <col min="6878" max="6878" width="0" style="1" hidden="1" customWidth="1"/>
    <col min="6879" max="6879" width="17.7109375" style="1" customWidth="1"/>
    <col min="6880" max="6880" width="3.42578125" style="1" customWidth="1"/>
    <col min="6881" max="6881" width="0" style="1" hidden="1" customWidth="1"/>
    <col min="6882" max="6882" width="23.7109375" style="1" customWidth="1"/>
    <col min="6883" max="6883" width="10" style="1" customWidth="1"/>
    <col min="6884" max="6884" width="0" style="1" hidden="1" customWidth="1"/>
    <col min="6885" max="6886" width="14.7109375" style="1" customWidth="1"/>
    <col min="6887" max="6887" width="12.85546875" style="1" customWidth="1"/>
    <col min="6888" max="6888" width="3.28515625" style="1" customWidth="1"/>
    <col min="6889" max="6889" width="30.28515625" style="1" customWidth="1"/>
    <col min="6890" max="6890" width="5" style="1" customWidth="1"/>
    <col min="6891" max="6891" width="0" style="1" hidden="1" customWidth="1"/>
    <col min="6892" max="6892" width="14.28515625" style="1" customWidth="1"/>
    <col min="6893" max="6893" width="5.7109375" style="1" customWidth="1"/>
    <col min="6894" max="6894" width="0" style="1" hidden="1" customWidth="1"/>
    <col min="6895" max="6895" width="17.28515625" style="1" customWidth="1"/>
    <col min="6896" max="6896" width="12.7109375" style="1" customWidth="1"/>
    <col min="6897" max="6897" width="0" style="1" hidden="1" customWidth="1"/>
    <col min="6898" max="6898" width="5.28515625" style="1" customWidth="1"/>
    <col min="6899" max="6899" width="0" style="1" hidden="1" customWidth="1"/>
    <col min="6900" max="6900" width="17" style="1" customWidth="1"/>
    <col min="6901" max="6901" width="6.28515625" style="1" customWidth="1"/>
    <col min="6902" max="6902" width="0" style="1" hidden="1" customWidth="1"/>
    <col min="6903" max="6903" width="14.28515625" style="1" customWidth="1"/>
    <col min="6904" max="6904" width="7.5703125" style="1" customWidth="1"/>
    <col min="6905" max="6905" width="0" style="1" hidden="1" customWidth="1"/>
    <col min="6906" max="6907" width="14.28515625" style="1" customWidth="1"/>
    <col min="6908" max="6908" width="20.85546875" style="1" customWidth="1"/>
    <col min="6909" max="6909" width="14.42578125" style="1" customWidth="1"/>
    <col min="6910" max="6910" width="15" style="1" customWidth="1"/>
    <col min="6911" max="6911" width="2.7109375" style="1" customWidth="1"/>
    <col min="6912" max="6912" width="11.7109375" style="1" customWidth="1"/>
    <col min="6913" max="6913" width="11.5703125" style="1" customWidth="1"/>
    <col min="6914" max="6914" width="2.28515625" style="1" customWidth="1"/>
    <col min="6915" max="6915" width="41" style="1" customWidth="1"/>
    <col min="6916" max="6916" width="14.28515625" style="1" customWidth="1"/>
    <col min="6917" max="6918" width="11.5703125" style="1" customWidth="1"/>
    <col min="6919" max="6919" width="21.85546875" style="1" customWidth="1"/>
    <col min="6920" max="7111" width="11.42578125" style="1"/>
    <col min="7112" max="7112" width="21.85546875" style="1" customWidth="1"/>
    <col min="7113" max="7113" width="13.85546875" style="1" customWidth="1"/>
    <col min="7114" max="7114" width="38.7109375" style="1" customWidth="1"/>
    <col min="7115" max="7115" width="3" style="1" bestFit="1" customWidth="1"/>
    <col min="7116" max="7116" width="32.28515625" style="1" customWidth="1"/>
    <col min="7117" max="7117" width="46.28515625" style="1" customWidth="1"/>
    <col min="7118" max="7118" width="19" style="1" customWidth="1"/>
    <col min="7119" max="7119" width="0" style="1" hidden="1" customWidth="1"/>
    <col min="7120" max="7120" width="17.7109375" style="1" customWidth="1"/>
    <col min="7121" max="7121" width="0" style="1" hidden="1" customWidth="1"/>
    <col min="7122" max="7122" width="22.28515625" style="1" customWidth="1"/>
    <col min="7123" max="7123" width="5.28515625" style="1" customWidth="1"/>
    <col min="7124" max="7124" width="36.28515625" style="1" customWidth="1"/>
    <col min="7125" max="7125" width="5.7109375" style="1" customWidth="1"/>
    <col min="7126" max="7126" width="0" style="1" hidden="1" customWidth="1"/>
    <col min="7127" max="7127" width="20.7109375" style="1" customWidth="1"/>
    <col min="7128" max="7128" width="4.85546875" style="1" customWidth="1"/>
    <col min="7129" max="7129" width="0" style="1" hidden="1" customWidth="1"/>
    <col min="7130" max="7130" width="24.7109375" style="1" customWidth="1"/>
    <col min="7131" max="7131" width="12.28515625" style="1" customWidth="1"/>
    <col min="7132" max="7132" width="0" style="1" hidden="1" customWidth="1"/>
    <col min="7133" max="7133" width="3.42578125" style="1" customWidth="1"/>
    <col min="7134" max="7134" width="0" style="1" hidden="1" customWidth="1"/>
    <col min="7135" max="7135" width="17.7109375" style="1" customWidth="1"/>
    <col min="7136" max="7136" width="3.42578125" style="1" customWidth="1"/>
    <col min="7137" max="7137" width="0" style="1" hidden="1" customWidth="1"/>
    <col min="7138" max="7138" width="23.7109375" style="1" customWidth="1"/>
    <col min="7139" max="7139" width="10" style="1" customWidth="1"/>
    <col min="7140" max="7140" width="0" style="1" hidden="1" customWidth="1"/>
    <col min="7141" max="7142" width="14.7109375" style="1" customWidth="1"/>
    <col min="7143" max="7143" width="12.85546875" style="1" customWidth="1"/>
    <col min="7144" max="7144" width="3.28515625" style="1" customWidth="1"/>
    <col min="7145" max="7145" width="30.28515625" style="1" customWidth="1"/>
    <col min="7146" max="7146" width="5" style="1" customWidth="1"/>
    <col min="7147" max="7147" width="0" style="1" hidden="1" customWidth="1"/>
    <col min="7148" max="7148" width="14.28515625" style="1" customWidth="1"/>
    <col min="7149" max="7149" width="5.7109375" style="1" customWidth="1"/>
    <col min="7150" max="7150" width="0" style="1" hidden="1" customWidth="1"/>
    <col min="7151" max="7151" width="17.28515625" style="1" customWidth="1"/>
    <col min="7152" max="7152" width="12.7109375" style="1" customWidth="1"/>
    <col min="7153" max="7153" width="0" style="1" hidden="1" customWidth="1"/>
    <col min="7154" max="7154" width="5.28515625" style="1" customWidth="1"/>
    <col min="7155" max="7155" width="0" style="1" hidden="1" customWidth="1"/>
    <col min="7156" max="7156" width="17" style="1" customWidth="1"/>
    <col min="7157" max="7157" width="6.28515625" style="1" customWidth="1"/>
    <col min="7158" max="7158" width="0" style="1" hidden="1" customWidth="1"/>
    <col min="7159" max="7159" width="14.28515625" style="1" customWidth="1"/>
    <col min="7160" max="7160" width="7.5703125" style="1" customWidth="1"/>
    <col min="7161" max="7161" width="0" style="1" hidden="1" customWidth="1"/>
    <col min="7162" max="7163" width="14.28515625" style="1" customWidth="1"/>
    <col min="7164" max="7164" width="20.85546875" style="1" customWidth="1"/>
    <col min="7165" max="7165" width="14.42578125" style="1" customWidth="1"/>
    <col min="7166" max="7166" width="15" style="1" customWidth="1"/>
    <col min="7167" max="7167" width="2.7109375" style="1" customWidth="1"/>
    <col min="7168" max="7168" width="11.7109375" style="1" customWidth="1"/>
    <col min="7169" max="7169" width="11.5703125" style="1" customWidth="1"/>
    <col min="7170" max="7170" width="2.28515625" style="1" customWidth="1"/>
    <col min="7171" max="7171" width="41" style="1" customWidth="1"/>
    <col min="7172" max="7172" width="14.28515625" style="1" customWidth="1"/>
    <col min="7173" max="7174" width="11.5703125" style="1" customWidth="1"/>
    <col min="7175" max="7175" width="21.85546875" style="1" customWidth="1"/>
    <col min="7176" max="7367" width="11.42578125" style="1"/>
    <col min="7368" max="7368" width="21.85546875" style="1" customWidth="1"/>
    <col min="7369" max="7369" width="13.85546875" style="1" customWidth="1"/>
    <col min="7370" max="7370" width="38.7109375" style="1" customWidth="1"/>
    <col min="7371" max="7371" width="3" style="1" bestFit="1" customWidth="1"/>
    <col min="7372" max="7372" width="32.28515625" style="1" customWidth="1"/>
    <col min="7373" max="7373" width="46.28515625" style="1" customWidth="1"/>
    <col min="7374" max="7374" width="19" style="1" customWidth="1"/>
    <col min="7375" max="7375" width="0" style="1" hidden="1" customWidth="1"/>
    <col min="7376" max="7376" width="17.7109375" style="1" customWidth="1"/>
    <col min="7377" max="7377" width="0" style="1" hidden="1" customWidth="1"/>
    <col min="7378" max="7378" width="22.28515625" style="1" customWidth="1"/>
    <col min="7379" max="7379" width="5.28515625" style="1" customWidth="1"/>
    <col min="7380" max="7380" width="36.28515625" style="1" customWidth="1"/>
    <col min="7381" max="7381" width="5.7109375" style="1" customWidth="1"/>
    <col min="7382" max="7382" width="0" style="1" hidden="1" customWidth="1"/>
    <col min="7383" max="7383" width="20.7109375" style="1" customWidth="1"/>
    <col min="7384" max="7384" width="4.85546875" style="1" customWidth="1"/>
    <col min="7385" max="7385" width="0" style="1" hidden="1" customWidth="1"/>
    <col min="7386" max="7386" width="24.7109375" style="1" customWidth="1"/>
    <col min="7387" max="7387" width="12.28515625" style="1" customWidth="1"/>
    <col min="7388" max="7388" width="0" style="1" hidden="1" customWidth="1"/>
    <col min="7389" max="7389" width="3.42578125" style="1" customWidth="1"/>
    <col min="7390" max="7390" width="0" style="1" hidden="1" customWidth="1"/>
    <col min="7391" max="7391" width="17.7109375" style="1" customWidth="1"/>
    <col min="7392" max="7392" width="3.42578125" style="1" customWidth="1"/>
    <col min="7393" max="7393" width="0" style="1" hidden="1" customWidth="1"/>
    <col min="7394" max="7394" width="23.7109375" style="1" customWidth="1"/>
    <col min="7395" max="7395" width="10" style="1" customWidth="1"/>
    <col min="7396" max="7396" width="0" style="1" hidden="1" customWidth="1"/>
    <col min="7397" max="7398" width="14.7109375" style="1" customWidth="1"/>
    <col min="7399" max="7399" width="12.85546875" style="1" customWidth="1"/>
    <col min="7400" max="7400" width="3.28515625" style="1" customWidth="1"/>
    <col min="7401" max="7401" width="30.28515625" style="1" customWidth="1"/>
    <col min="7402" max="7402" width="5" style="1" customWidth="1"/>
    <col min="7403" max="7403" width="0" style="1" hidden="1" customWidth="1"/>
    <col min="7404" max="7404" width="14.28515625" style="1" customWidth="1"/>
    <col min="7405" max="7405" width="5.7109375" style="1" customWidth="1"/>
    <col min="7406" max="7406" width="0" style="1" hidden="1" customWidth="1"/>
    <col min="7407" max="7407" width="17.28515625" style="1" customWidth="1"/>
    <col min="7408" max="7408" width="12.7109375" style="1" customWidth="1"/>
    <col min="7409" max="7409" width="0" style="1" hidden="1" customWidth="1"/>
    <col min="7410" max="7410" width="5.28515625" style="1" customWidth="1"/>
    <col min="7411" max="7411" width="0" style="1" hidden="1" customWidth="1"/>
    <col min="7412" max="7412" width="17" style="1" customWidth="1"/>
    <col min="7413" max="7413" width="6.28515625" style="1" customWidth="1"/>
    <col min="7414" max="7414" width="0" style="1" hidden="1" customWidth="1"/>
    <col min="7415" max="7415" width="14.28515625" style="1" customWidth="1"/>
    <col min="7416" max="7416" width="7.5703125" style="1" customWidth="1"/>
    <col min="7417" max="7417" width="0" style="1" hidden="1" customWidth="1"/>
    <col min="7418" max="7419" width="14.28515625" style="1" customWidth="1"/>
    <col min="7420" max="7420" width="20.85546875" style="1" customWidth="1"/>
    <col min="7421" max="7421" width="14.42578125" style="1" customWidth="1"/>
    <col min="7422" max="7422" width="15" style="1" customWidth="1"/>
    <col min="7423" max="7423" width="2.7109375" style="1" customWidth="1"/>
    <col min="7424" max="7424" width="11.7109375" style="1" customWidth="1"/>
    <col min="7425" max="7425" width="11.5703125" style="1" customWidth="1"/>
    <col min="7426" max="7426" width="2.28515625" style="1" customWidth="1"/>
    <col min="7427" max="7427" width="41" style="1" customWidth="1"/>
    <col min="7428" max="7428" width="14.28515625" style="1" customWidth="1"/>
    <col min="7429" max="7430" width="11.5703125" style="1" customWidth="1"/>
    <col min="7431" max="7431" width="21.85546875" style="1" customWidth="1"/>
    <col min="7432" max="7623" width="11.42578125" style="1"/>
    <col min="7624" max="7624" width="21.85546875" style="1" customWidth="1"/>
    <col min="7625" max="7625" width="13.85546875" style="1" customWidth="1"/>
    <col min="7626" max="7626" width="38.7109375" style="1" customWidth="1"/>
    <col min="7627" max="7627" width="3" style="1" bestFit="1" customWidth="1"/>
    <col min="7628" max="7628" width="32.28515625" style="1" customWidth="1"/>
    <col min="7629" max="7629" width="46.28515625" style="1" customWidth="1"/>
    <col min="7630" max="7630" width="19" style="1" customWidth="1"/>
    <col min="7631" max="7631" width="0" style="1" hidden="1" customWidth="1"/>
    <col min="7632" max="7632" width="17.7109375" style="1" customWidth="1"/>
    <col min="7633" max="7633" width="0" style="1" hidden="1" customWidth="1"/>
    <col min="7634" max="7634" width="22.28515625" style="1" customWidth="1"/>
    <col min="7635" max="7635" width="5.28515625" style="1" customWidth="1"/>
    <col min="7636" max="7636" width="36.28515625" style="1" customWidth="1"/>
    <col min="7637" max="7637" width="5.7109375" style="1" customWidth="1"/>
    <col min="7638" max="7638" width="0" style="1" hidden="1" customWidth="1"/>
    <col min="7639" max="7639" width="20.7109375" style="1" customWidth="1"/>
    <col min="7640" max="7640" width="4.85546875" style="1" customWidth="1"/>
    <col min="7641" max="7641" width="0" style="1" hidden="1" customWidth="1"/>
    <col min="7642" max="7642" width="24.7109375" style="1" customWidth="1"/>
    <col min="7643" max="7643" width="12.28515625" style="1" customWidth="1"/>
    <col min="7644" max="7644" width="0" style="1" hidden="1" customWidth="1"/>
    <col min="7645" max="7645" width="3.42578125" style="1" customWidth="1"/>
    <col min="7646" max="7646" width="0" style="1" hidden="1" customWidth="1"/>
    <col min="7647" max="7647" width="17.7109375" style="1" customWidth="1"/>
    <col min="7648" max="7648" width="3.42578125" style="1" customWidth="1"/>
    <col min="7649" max="7649" width="0" style="1" hidden="1" customWidth="1"/>
    <col min="7650" max="7650" width="23.7109375" style="1" customWidth="1"/>
    <col min="7651" max="7651" width="10" style="1" customWidth="1"/>
    <col min="7652" max="7652" width="0" style="1" hidden="1" customWidth="1"/>
    <col min="7653" max="7654" width="14.7109375" style="1" customWidth="1"/>
    <col min="7655" max="7655" width="12.85546875" style="1" customWidth="1"/>
    <col min="7656" max="7656" width="3.28515625" style="1" customWidth="1"/>
    <col min="7657" max="7657" width="30.28515625" style="1" customWidth="1"/>
    <col min="7658" max="7658" width="5" style="1" customWidth="1"/>
    <col min="7659" max="7659" width="0" style="1" hidden="1" customWidth="1"/>
    <col min="7660" max="7660" width="14.28515625" style="1" customWidth="1"/>
    <col min="7661" max="7661" width="5.7109375" style="1" customWidth="1"/>
    <col min="7662" max="7662" width="0" style="1" hidden="1" customWidth="1"/>
    <col min="7663" max="7663" width="17.28515625" style="1" customWidth="1"/>
    <col min="7664" max="7664" width="12.7109375" style="1" customWidth="1"/>
    <col min="7665" max="7665" width="0" style="1" hidden="1" customWidth="1"/>
    <col min="7666" max="7666" width="5.28515625" style="1" customWidth="1"/>
    <col min="7667" max="7667" width="0" style="1" hidden="1" customWidth="1"/>
    <col min="7668" max="7668" width="17" style="1" customWidth="1"/>
    <col min="7669" max="7669" width="6.28515625" style="1" customWidth="1"/>
    <col min="7670" max="7670" width="0" style="1" hidden="1" customWidth="1"/>
    <col min="7671" max="7671" width="14.28515625" style="1" customWidth="1"/>
    <col min="7672" max="7672" width="7.5703125" style="1" customWidth="1"/>
    <col min="7673" max="7673" width="0" style="1" hidden="1" customWidth="1"/>
    <col min="7674" max="7675" width="14.28515625" style="1" customWidth="1"/>
    <col min="7676" max="7676" width="20.85546875" style="1" customWidth="1"/>
    <col min="7677" max="7677" width="14.42578125" style="1" customWidth="1"/>
    <col min="7678" max="7678" width="15" style="1" customWidth="1"/>
    <col min="7679" max="7679" width="2.7109375" style="1" customWidth="1"/>
    <col min="7680" max="7680" width="11.7109375" style="1" customWidth="1"/>
    <col min="7681" max="7681" width="11.5703125" style="1" customWidth="1"/>
    <col min="7682" max="7682" width="2.28515625" style="1" customWidth="1"/>
    <col min="7683" max="7683" width="41" style="1" customWidth="1"/>
    <col min="7684" max="7684" width="14.28515625" style="1" customWidth="1"/>
    <col min="7685" max="7686" width="11.5703125" style="1" customWidth="1"/>
    <col min="7687" max="7687" width="21.85546875" style="1" customWidth="1"/>
    <col min="7688" max="7879" width="11.42578125" style="1"/>
    <col min="7880" max="7880" width="21.85546875" style="1" customWidth="1"/>
    <col min="7881" max="7881" width="13.85546875" style="1" customWidth="1"/>
    <col min="7882" max="7882" width="38.7109375" style="1" customWidth="1"/>
    <col min="7883" max="7883" width="3" style="1" bestFit="1" customWidth="1"/>
    <col min="7884" max="7884" width="32.28515625" style="1" customWidth="1"/>
    <col min="7885" max="7885" width="46.28515625" style="1" customWidth="1"/>
    <col min="7886" max="7886" width="19" style="1" customWidth="1"/>
    <col min="7887" max="7887" width="0" style="1" hidden="1" customWidth="1"/>
    <col min="7888" max="7888" width="17.7109375" style="1" customWidth="1"/>
    <col min="7889" max="7889" width="0" style="1" hidden="1" customWidth="1"/>
    <col min="7890" max="7890" width="22.28515625" style="1" customWidth="1"/>
    <col min="7891" max="7891" width="5.28515625" style="1" customWidth="1"/>
    <col min="7892" max="7892" width="36.28515625" style="1" customWidth="1"/>
    <col min="7893" max="7893" width="5.7109375" style="1" customWidth="1"/>
    <col min="7894" max="7894" width="0" style="1" hidden="1" customWidth="1"/>
    <col min="7895" max="7895" width="20.7109375" style="1" customWidth="1"/>
    <col min="7896" max="7896" width="4.85546875" style="1" customWidth="1"/>
    <col min="7897" max="7897" width="0" style="1" hidden="1" customWidth="1"/>
    <col min="7898" max="7898" width="24.7109375" style="1" customWidth="1"/>
    <col min="7899" max="7899" width="12.28515625" style="1" customWidth="1"/>
    <col min="7900" max="7900" width="0" style="1" hidden="1" customWidth="1"/>
    <col min="7901" max="7901" width="3.42578125" style="1" customWidth="1"/>
    <col min="7902" max="7902" width="0" style="1" hidden="1" customWidth="1"/>
    <col min="7903" max="7903" width="17.7109375" style="1" customWidth="1"/>
    <col min="7904" max="7904" width="3.42578125" style="1" customWidth="1"/>
    <col min="7905" max="7905" width="0" style="1" hidden="1" customWidth="1"/>
    <col min="7906" max="7906" width="23.7109375" style="1" customWidth="1"/>
    <col min="7907" max="7907" width="10" style="1" customWidth="1"/>
    <col min="7908" max="7908" width="0" style="1" hidden="1" customWidth="1"/>
    <col min="7909" max="7910" width="14.7109375" style="1" customWidth="1"/>
    <col min="7911" max="7911" width="12.85546875" style="1" customWidth="1"/>
    <col min="7912" max="7912" width="3.28515625" style="1" customWidth="1"/>
    <col min="7913" max="7913" width="30.28515625" style="1" customWidth="1"/>
    <col min="7914" max="7914" width="5" style="1" customWidth="1"/>
    <col min="7915" max="7915" width="0" style="1" hidden="1" customWidth="1"/>
    <col min="7916" max="7916" width="14.28515625" style="1" customWidth="1"/>
    <col min="7917" max="7917" width="5.7109375" style="1" customWidth="1"/>
    <col min="7918" max="7918" width="0" style="1" hidden="1" customWidth="1"/>
    <col min="7919" max="7919" width="17.28515625" style="1" customWidth="1"/>
    <col min="7920" max="7920" width="12.7109375" style="1" customWidth="1"/>
    <col min="7921" max="7921" width="0" style="1" hidden="1" customWidth="1"/>
    <col min="7922" max="7922" width="5.28515625" style="1" customWidth="1"/>
    <col min="7923" max="7923" width="0" style="1" hidden="1" customWidth="1"/>
    <col min="7924" max="7924" width="17" style="1" customWidth="1"/>
    <col min="7925" max="7925" width="6.28515625" style="1" customWidth="1"/>
    <col min="7926" max="7926" width="0" style="1" hidden="1" customWidth="1"/>
    <col min="7927" max="7927" width="14.28515625" style="1" customWidth="1"/>
    <col min="7928" max="7928" width="7.5703125" style="1" customWidth="1"/>
    <col min="7929" max="7929" width="0" style="1" hidden="1" customWidth="1"/>
    <col min="7930" max="7931" width="14.28515625" style="1" customWidth="1"/>
    <col min="7932" max="7932" width="20.85546875" style="1" customWidth="1"/>
    <col min="7933" max="7933" width="14.42578125" style="1" customWidth="1"/>
    <col min="7934" max="7934" width="15" style="1" customWidth="1"/>
    <col min="7935" max="7935" width="2.7109375" style="1" customWidth="1"/>
    <col min="7936" max="7936" width="11.7109375" style="1" customWidth="1"/>
    <col min="7937" max="7937" width="11.5703125" style="1" customWidth="1"/>
    <col min="7938" max="7938" width="2.28515625" style="1" customWidth="1"/>
    <col min="7939" max="7939" width="41" style="1" customWidth="1"/>
    <col min="7940" max="7940" width="14.28515625" style="1" customWidth="1"/>
    <col min="7941" max="7942" width="11.5703125" style="1" customWidth="1"/>
    <col min="7943" max="7943" width="21.85546875" style="1" customWidth="1"/>
    <col min="7944" max="8135" width="11.42578125" style="1"/>
    <col min="8136" max="8136" width="21.85546875" style="1" customWidth="1"/>
    <col min="8137" max="8137" width="13.85546875" style="1" customWidth="1"/>
    <col min="8138" max="8138" width="38.7109375" style="1" customWidth="1"/>
    <col min="8139" max="8139" width="3" style="1" bestFit="1" customWidth="1"/>
    <col min="8140" max="8140" width="32.28515625" style="1" customWidth="1"/>
    <col min="8141" max="8141" width="46.28515625" style="1" customWidth="1"/>
    <col min="8142" max="8142" width="19" style="1" customWidth="1"/>
    <col min="8143" max="8143" width="0" style="1" hidden="1" customWidth="1"/>
    <col min="8144" max="8144" width="17.7109375" style="1" customWidth="1"/>
    <col min="8145" max="8145" width="0" style="1" hidden="1" customWidth="1"/>
    <col min="8146" max="8146" width="22.28515625" style="1" customWidth="1"/>
    <col min="8147" max="8147" width="5.28515625" style="1" customWidth="1"/>
    <col min="8148" max="8148" width="36.28515625" style="1" customWidth="1"/>
    <col min="8149" max="8149" width="5.7109375" style="1" customWidth="1"/>
    <col min="8150" max="8150" width="0" style="1" hidden="1" customWidth="1"/>
    <col min="8151" max="8151" width="20.7109375" style="1" customWidth="1"/>
    <col min="8152" max="8152" width="4.85546875" style="1" customWidth="1"/>
    <col min="8153" max="8153" width="0" style="1" hidden="1" customWidth="1"/>
    <col min="8154" max="8154" width="24.7109375" style="1" customWidth="1"/>
    <col min="8155" max="8155" width="12.28515625" style="1" customWidth="1"/>
    <col min="8156" max="8156" width="0" style="1" hidden="1" customWidth="1"/>
    <col min="8157" max="8157" width="3.42578125" style="1" customWidth="1"/>
    <col min="8158" max="8158" width="0" style="1" hidden="1" customWidth="1"/>
    <col min="8159" max="8159" width="17.7109375" style="1" customWidth="1"/>
    <col min="8160" max="8160" width="3.42578125" style="1" customWidth="1"/>
    <col min="8161" max="8161" width="0" style="1" hidden="1" customWidth="1"/>
    <col min="8162" max="8162" width="23.7109375" style="1" customWidth="1"/>
    <col min="8163" max="8163" width="10" style="1" customWidth="1"/>
    <col min="8164" max="8164" width="0" style="1" hidden="1" customWidth="1"/>
    <col min="8165" max="8166" width="14.7109375" style="1" customWidth="1"/>
    <col min="8167" max="8167" width="12.85546875" style="1" customWidth="1"/>
    <col min="8168" max="8168" width="3.28515625" style="1" customWidth="1"/>
    <col min="8169" max="8169" width="30.28515625" style="1" customWidth="1"/>
    <col min="8170" max="8170" width="5" style="1" customWidth="1"/>
    <col min="8171" max="8171" width="0" style="1" hidden="1" customWidth="1"/>
    <col min="8172" max="8172" width="14.28515625" style="1" customWidth="1"/>
    <col min="8173" max="8173" width="5.7109375" style="1" customWidth="1"/>
    <col min="8174" max="8174" width="0" style="1" hidden="1" customWidth="1"/>
    <col min="8175" max="8175" width="17.28515625" style="1" customWidth="1"/>
    <col min="8176" max="8176" width="12.7109375" style="1" customWidth="1"/>
    <col min="8177" max="8177" width="0" style="1" hidden="1" customWidth="1"/>
    <col min="8178" max="8178" width="5.28515625" style="1" customWidth="1"/>
    <col min="8179" max="8179" width="0" style="1" hidden="1" customWidth="1"/>
    <col min="8180" max="8180" width="17" style="1" customWidth="1"/>
    <col min="8181" max="8181" width="6.28515625" style="1" customWidth="1"/>
    <col min="8182" max="8182" width="0" style="1" hidden="1" customWidth="1"/>
    <col min="8183" max="8183" width="14.28515625" style="1" customWidth="1"/>
    <col min="8184" max="8184" width="7.5703125" style="1" customWidth="1"/>
    <col min="8185" max="8185" width="0" style="1" hidden="1" customWidth="1"/>
    <col min="8186" max="8187" width="14.28515625" style="1" customWidth="1"/>
    <col min="8188" max="8188" width="20.85546875" style="1" customWidth="1"/>
    <col min="8189" max="8189" width="14.42578125" style="1" customWidth="1"/>
    <col min="8190" max="8190" width="15" style="1" customWidth="1"/>
    <col min="8191" max="8191" width="2.7109375" style="1" customWidth="1"/>
    <col min="8192" max="8192" width="11.7109375" style="1" customWidth="1"/>
    <col min="8193" max="8193" width="11.5703125" style="1" customWidth="1"/>
    <col min="8194" max="8194" width="2.28515625" style="1" customWidth="1"/>
    <col min="8195" max="8195" width="41" style="1" customWidth="1"/>
    <col min="8196" max="8196" width="14.28515625" style="1" customWidth="1"/>
    <col min="8197" max="8198" width="11.5703125" style="1" customWidth="1"/>
    <col min="8199" max="8199" width="21.85546875" style="1" customWidth="1"/>
    <col min="8200" max="8391" width="11.42578125" style="1"/>
    <col min="8392" max="8392" width="21.85546875" style="1" customWidth="1"/>
    <col min="8393" max="8393" width="13.85546875" style="1" customWidth="1"/>
    <col min="8394" max="8394" width="38.7109375" style="1" customWidth="1"/>
    <col min="8395" max="8395" width="3" style="1" bestFit="1" customWidth="1"/>
    <col min="8396" max="8396" width="32.28515625" style="1" customWidth="1"/>
    <col min="8397" max="8397" width="46.28515625" style="1" customWidth="1"/>
    <col min="8398" max="8398" width="19" style="1" customWidth="1"/>
    <col min="8399" max="8399" width="0" style="1" hidden="1" customWidth="1"/>
    <col min="8400" max="8400" width="17.7109375" style="1" customWidth="1"/>
    <col min="8401" max="8401" width="0" style="1" hidden="1" customWidth="1"/>
    <col min="8402" max="8402" width="22.28515625" style="1" customWidth="1"/>
    <col min="8403" max="8403" width="5.28515625" style="1" customWidth="1"/>
    <col min="8404" max="8404" width="36.28515625" style="1" customWidth="1"/>
    <col min="8405" max="8405" width="5.7109375" style="1" customWidth="1"/>
    <col min="8406" max="8406" width="0" style="1" hidden="1" customWidth="1"/>
    <col min="8407" max="8407" width="20.7109375" style="1" customWidth="1"/>
    <col min="8408" max="8408" width="4.85546875" style="1" customWidth="1"/>
    <col min="8409" max="8409" width="0" style="1" hidden="1" customWidth="1"/>
    <col min="8410" max="8410" width="24.7109375" style="1" customWidth="1"/>
    <col min="8411" max="8411" width="12.28515625" style="1" customWidth="1"/>
    <col min="8412" max="8412" width="0" style="1" hidden="1" customWidth="1"/>
    <col min="8413" max="8413" width="3.42578125" style="1" customWidth="1"/>
    <col min="8414" max="8414" width="0" style="1" hidden="1" customWidth="1"/>
    <col min="8415" max="8415" width="17.7109375" style="1" customWidth="1"/>
    <col min="8416" max="8416" width="3.42578125" style="1" customWidth="1"/>
    <col min="8417" max="8417" width="0" style="1" hidden="1" customWidth="1"/>
    <col min="8418" max="8418" width="23.7109375" style="1" customWidth="1"/>
    <col min="8419" max="8419" width="10" style="1" customWidth="1"/>
    <col min="8420" max="8420" width="0" style="1" hidden="1" customWidth="1"/>
    <col min="8421" max="8422" width="14.7109375" style="1" customWidth="1"/>
    <col min="8423" max="8423" width="12.85546875" style="1" customWidth="1"/>
    <col min="8424" max="8424" width="3.28515625" style="1" customWidth="1"/>
    <col min="8425" max="8425" width="30.28515625" style="1" customWidth="1"/>
    <col min="8426" max="8426" width="5" style="1" customWidth="1"/>
    <col min="8427" max="8427" width="0" style="1" hidden="1" customWidth="1"/>
    <col min="8428" max="8428" width="14.28515625" style="1" customWidth="1"/>
    <col min="8429" max="8429" width="5.7109375" style="1" customWidth="1"/>
    <col min="8430" max="8430" width="0" style="1" hidden="1" customWidth="1"/>
    <col min="8431" max="8431" width="17.28515625" style="1" customWidth="1"/>
    <col min="8432" max="8432" width="12.7109375" style="1" customWidth="1"/>
    <col min="8433" max="8433" width="0" style="1" hidden="1" customWidth="1"/>
    <col min="8434" max="8434" width="5.28515625" style="1" customWidth="1"/>
    <col min="8435" max="8435" width="0" style="1" hidden="1" customWidth="1"/>
    <col min="8436" max="8436" width="17" style="1" customWidth="1"/>
    <col min="8437" max="8437" width="6.28515625" style="1" customWidth="1"/>
    <col min="8438" max="8438" width="0" style="1" hidden="1" customWidth="1"/>
    <col min="8439" max="8439" width="14.28515625" style="1" customWidth="1"/>
    <col min="8440" max="8440" width="7.5703125" style="1" customWidth="1"/>
    <col min="8441" max="8441" width="0" style="1" hidden="1" customWidth="1"/>
    <col min="8442" max="8443" width="14.28515625" style="1" customWidth="1"/>
    <col min="8444" max="8444" width="20.85546875" style="1" customWidth="1"/>
    <col min="8445" max="8445" width="14.42578125" style="1" customWidth="1"/>
    <col min="8446" max="8446" width="15" style="1" customWidth="1"/>
    <col min="8447" max="8447" width="2.7109375" style="1" customWidth="1"/>
    <col min="8448" max="8448" width="11.7109375" style="1" customWidth="1"/>
    <col min="8449" max="8449" width="11.5703125" style="1" customWidth="1"/>
    <col min="8450" max="8450" width="2.28515625" style="1" customWidth="1"/>
    <col min="8451" max="8451" width="41" style="1" customWidth="1"/>
    <col min="8452" max="8452" width="14.28515625" style="1" customWidth="1"/>
    <col min="8453" max="8454" width="11.5703125" style="1" customWidth="1"/>
    <col min="8455" max="8455" width="21.85546875" style="1" customWidth="1"/>
    <col min="8456" max="8647" width="11.42578125" style="1"/>
    <col min="8648" max="8648" width="21.85546875" style="1" customWidth="1"/>
    <col min="8649" max="8649" width="13.85546875" style="1" customWidth="1"/>
    <col min="8650" max="8650" width="38.7109375" style="1" customWidth="1"/>
    <col min="8651" max="8651" width="3" style="1" bestFit="1" customWidth="1"/>
    <col min="8652" max="8652" width="32.28515625" style="1" customWidth="1"/>
    <col min="8653" max="8653" width="46.28515625" style="1" customWidth="1"/>
    <col min="8654" max="8654" width="19" style="1" customWidth="1"/>
    <col min="8655" max="8655" width="0" style="1" hidden="1" customWidth="1"/>
    <col min="8656" max="8656" width="17.7109375" style="1" customWidth="1"/>
    <col min="8657" max="8657" width="0" style="1" hidden="1" customWidth="1"/>
    <col min="8658" max="8658" width="22.28515625" style="1" customWidth="1"/>
    <col min="8659" max="8659" width="5.28515625" style="1" customWidth="1"/>
    <col min="8660" max="8660" width="36.28515625" style="1" customWidth="1"/>
    <col min="8661" max="8661" width="5.7109375" style="1" customWidth="1"/>
    <col min="8662" max="8662" width="0" style="1" hidden="1" customWidth="1"/>
    <col min="8663" max="8663" width="20.7109375" style="1" customWidth="1"/>
    <col min="8664" max="8664" width="4.85546875" style="1" customWidth="1"/>
    <col min="8665" max="8665" width="0" style="1" hidden="1" customWidth="1"/>
    <col min="8666" max="8666" width="24.7109375" style="1" customWidth="1"/>
    <col min="8667" max="8667" width="12.28515625" style="1" customWidth="1"/>
    <col min="8668" max="8668" width="0" style="1" hidden="1" customWidth="1"/>
    <col min="8669" max="8669" width="3.42578125" style="1" customWidth="1"/>
    <col min="8670" max="8670" width="0" style="1" hidden="1" customWidth="1"/>
    <col min="8671" max="8671" width="17.7109375" style="1" customWidth="1"/>
    <col min="8672" max="8672" width="3.42578125" style="1" customWidth="1"/>
    <col min="8673" max="8673" width="0" style="1" hidden="1" customWidth="1"/>
    <col min="8674" max="8674" width="23.7109375" style="1" customWidth="1"/>
    <col min="8675" max="8675" width="10" style="1" customWidth="1"/>
    <col min="8676" max="8676" width="0" style="1" hidden="1" customWidth="1"/>
    <col min="8677" max="8678" width="14.7109375" style="1" customWidth="1"/>
    <col min="8679" max="8679" width="12.85546875" style="1" customWidth="1"/>
    <col min="8680" max="8680" width="3.28515625" style="1" customWidth="1"/>
    <col min="8681" max="8681" width="30.28515625" style="1" customWidth="1"/>
    <col min="8682" max="8682" width="5" style="1" customWidth="1"/>
    <col min="8683" max="8683" width="0" style="1" hidden="1" customWidth="1"/>
    <col min="8684" max="8684" width="14.28515625" style="1" customWidth="1"/>
    <col min="8685" max="8685" width="5.7109375" style="1" customWidth="1"/>
    <col min="8686" max="8686" width="0" style="1" hidden="1" customWidth="1"/>
    <col min="8687" max="8687" width="17.28515625" style="1" customWidth="1"/>
    <col min="8688" max="8688" width="12.7109375" style="1" customWidth="1"/>
    <col min="8689" max="8689" width="0" style="1" hidden="1" customWidth="1"/>
    <col min="8690" max="8690" width="5.28515625" style="1" customWidth="1"/>
    <col min="8691" max="8691" width="0" style="1" hidden="1" customWidth="1"/>
    <col min="8692" max="8692" width="17" style="1" customWidth="1"/>
    <col min="8693" max="8693" width="6.28515625" style="1" customWidth="1"/>
    <col min="8694" max="8694" width="0" style="1" hidden="1" customWidth="1"/>
    <col min="8695" max="8695" width="14.28515625" style="1" customWidth="1"/>
    <col min="8696" max="8696" width="7.5703125" style="1" customWidth="1"/>
    <col min="8697" max="8697" width="0" style="1" hidden="1" customWidth="1"/>
    <col min="8698" max="8699" width="14.28515625" style="1" customWidth="1"/>
    <col min="8700" max="8700" width="20.85546875" style="1" customWidth="1"/>
    <col min="8701" max="8701" width="14.42578125" style="1" customWidth="1"/>
    <col min="8702" max="8702" width="15" style="1" customWidth="1"/>
    <col min="8703" max="8703" width="2.7109375" style="1" customWidth="1"/>
    <col min="8704" max="8704" width="11.7109375" style="1" customWidth="1"/>
    <col min="8705" max="8705" width="11.5703125" style="1" customWidth="1"/>
    <col min="8706" max="8706" width="2.28515625" style="1" customWidth="1"/>
    <col min="8707" max="8707" width="41" style="1" customWidth="1"/>
    <col min="8708" max="8708" width="14.28515625" style="1" customWidth="1"/>
    <col min="8709" max="8710" width="11.5703125" style="1" customWidth="1"/>
    <col min="8711" max="8711" width="21.85546875" style="1" customWidth="1"/>
    <col min="8712" max="8903" width="11.42578125" style="1"/>
    <col min="8904" max="8904" width="21.85546875" style="1" customWidth="1"/>
    <col min="8905" max="8905" width="13.85546875" style="1" customWidth="1"/>
    <col min="8906" max="8906" width="38.7109375" style="1" customWidth="1"/>
    <col min="8907" max="8907" width="3" style="1" bestFit="1" customWidth="1"/>
    <col min="8908" max="8908" width="32.28515625" style="1" customWidth="1"/>
    <col min="8909" max="8909" width="46.28515625" style="1" customWidth="1"/>
    <col min="8910" max="8910" width="19" style="1" customWidth="1"/>
    <col min="8911" max="8911" width="0" style="1" hidden="1" customWidth="1"/>
    <col min="8912" max="8912" width="17.7109375" style="1" customWidth="1"/>
    <col min="8913" max="8913" width="0" style="1" hidden="1" customWidth="1"/>
    <col min="8914" max="8914" width="22.28515625" style="1" customWidth="1"/>
    <col min="8915" max="8915" width="5.28515625" style="1" customWidth="1"/>
    <col min="8916" max="8916" width="36.28515625" style="1" customWidth="1"/>
    <col min="8917" max="8917" width="5.7109375" style="1" customWidth="1"/>
    <col min="8918" max="8918" width="0" style="1" hidden="1" customWidth="1"/>
    <col min="8919" max="8919" width="20.7109375" style="1" customWidth="1"/>
    <col min="8920" max="8920" width="4.85546875" style="1" customWidth="1"/>
    <col min="8921" max="8921" width="0" style="1" hidden="1" customWidth="1"/>
    <col min="8922" max="8922" width="24.7109375" style="1" customWidth="1"/>
    <col min="8923" max="8923" width="12.28515625" style="1" customWidth="1"/>
    <col min="8924" max="8924" width="0" style="1" hidden="1" customWidth="1"/>
    <col min="8925" max="8925" width="3.42578125" style="1" customWidth="1"/>
    <col min="8926" max="8926" width="0" style="1" hidden="1" customWidth="1"/>
    <col min="8927" max="8927" width="17.7109375" style="1" customWidth="1"/>
    <col min="8928" max="8928" width="3.42578125" style="1" customWidth="1"/>
    <col min="8929" max="8929" width="0" style="1" hidden="1" customWidth="1"/>
    <col min="8930" max="8930" width="23.7109375" style="1" customWidth="1"/>
    <col min="8931" max="8931" width="10" style="1" customWidth="1"/>
    <col min="8932" max="8932" width="0" style="1" hidden="1" customWidth="1"/>
    <col min="8933" max="8934" width="14.7109375" style="1" customWidth="1"/>
    <col min="8935" max="8935" width="12.85546875" style="1" customWidth="1"/>
    <col min="8936" max="8936" width="3.28515625" style="1" customWidth="1"/>
    <col min="8937" max="8937" width="30.28515625" style="1" customWidth="1"/>
    <col min="8938" max="8938" width="5" style="1" customWidth="1"/>
    <col min="8939" max="8939" width="0" style="1" hidden="1" customWidth="1"/>
    <col min="8940" max="8940" width="14.28515625" style="1" customWidth="1"/>
    <col min="8941" max="8941" width="5.7109375" style="1" customWidth="1"/>
    <col min="8942" max="8942" width="0" style="1" hidden="1" customWidth="1"/>
    <col min="8943" max="8943" width="17.28515625" style="1" customWidth="1"/>
    <col min="8944" max="8944" width="12.7109375" style="1" customWidth="1"/>
    <col min="8945" max="8945" width="0" style="1" hidden="1" customWidth="1"/>
    <col min="8946" max="8946" width="5.28515625" style="1" customWidth="1"/>
    <col min="8947" max="8947" width="0" style="1" hidden="1" customWidth="1"/>
    <col min="8948" max="8948" width="17" style="1" customWidth="1"/>
    <col min="8949" max="8949" width="6.28515625" style="1" customWidth="1"/>
    <col min="8950" max="8950" width="0" style="1" hidden="1" customWidth="1"/>
    <col min="8951" max="8951" width="14.28515625" style="1" customWidth="1"/>
    <col min="8952" max="8952" width="7.5703125" style="1" customWidth="1"/>
    <col min="8953" max="8953" width="0" style="1" hidden="1" customWidth="1"/>
    <col min="8954" max="8955" width="14.28515625" style="1" customWidth="1"/>
    <col min="8956" max="8956" width="20.85546875" style="1" customWidth="1"/>
    <col min="8957" max="8957" width="14.42578125" style="1" customWidth="1"/>
    <col min="8958" max="8958" width="15" style="1" customWidth="1"/>
    <col min="8959" max="8959" width="2.7109375" style="1" customWidth="1"/>
    <col min="8960" max="8960" width="11.7109375" style="1" customWidth="1"/>
    <col min="8961" max="8961" width="11.5703125" style="1" customWidth="1"/>
    <col min="8962" max="8962" width="2.28515625" style="1" customWidth="1"/>
    <col min="8963" max="8963" width="41" style="1" customWidth="1"/>
    <col min="8964" max="8964" width="14.28515625" style="1" customWidth="1"/>
    <col min="8965" max="8966" width="11.5703125" style="1" customWidth="1"/>
    <col min="8967" max="8967" width="21.85546875" style="1" customWidth="1"/>
    <col min="8968" max="9159" width="11.42578125" style="1"/>
    <col min="9160" max="9160" width="21.85546875" style="1" customWidth="1"/>
    <col min="9161" max="9161" width="13.85546875" style="1" customWidth="1"/>
    <col min="9162" max="9162" width="38.7109375" style="1" customWidth="1"/>
    <col min="9163" max="9163" width="3" style="1" bestFit="1" customWidth="1"/>
    <col min="9164" max="9164" width="32.28515625" style="1" customWidth="1"/>
    <col min="9165" max="9165" width="46.28515625" style="1" customWidth="1"/>
    <col min="9166" max="9166" width="19" style="1" customWidth="1"/>
    <col min="9167" max="9167" width="0" style="1" hidden="1" customWidth="1"/>
    <col min="9168" max="9168" width="17.7109375" style="1" customWidth="1"/>
    <col min="9169" max="9169" width="0" style="1" hidden="1" customWidth="1"/>
    <col min="9170" max="9170" width="22.28515625" style="1" customWidth="1"/>
    <col min="9171" max="9171" width="5.28515625" style="1" customWidth="1"/>
    <col min="9172" max="9172" width="36.28515625" style="1" customWidth="1"/>
    <col min="9173" max="9173" width="5.7109375" style="1" customWidth="1"/>
    <col min="9174" max="9174" width="0" style="1" hidden="1" customWidth="1"/>
    <col min="9175" max="9175" width="20.7109375" style="1" customWidth="1"/>
    <col min="9176" max="9176" width="4.85546875" style="1" customWidth="1"/>
    <col min="9177" max="9177" width="0" style="1" hidden="1" customWidth="1"/>
    <col min="9178" max="9178" width="24.7109375" style="1" customWidth="1"/>
    <col min="9179" max="9179" width="12.28515625" style="1" customWidth="1"/>
    <col min="9180" max="9180" width="0" style="1" hidden="1" customWidth="1"/>
    <col min="9181" max="9181" width="3.42578125" style="1" customWidth="1"/>
    <col min="9182" max="9182" width="0" style="1" hidden="1" customWidth="1"/>
    <col min="9183" max="9183" width="17.7109375" style="1" customWidth="1"/>
    <col min="9184" max="9184" width="3.42578125" style="1" customWidth="1"/>
    <col min="9185" max="9185" width="0" style="1" hidden="1" customWidth="1"/>
    <col min="9186" max="9186" width="23.7109375" style="1" customWidth="1"/>
    <col min="9187" max="9187" width="10" style="1" customWidth="1"/>
    <col min="9188" max="9188" width="0" style="1" hidden="1" customWidth="1"/>
    <col min="9189" max="9190" width="14.7109375" style="1" customWidth="1"/>
    <col min="9191" max="9191" width="12.85546875" style="1" customWidth="1"/>
    <col min="9192" max="9192" width="3.28515625" style="1" customWidth="1"/>
    <col min="9193" max="9193" width="30.28515625" style="1" customWidth="1"/>
    <col min="9194" max="9194" width="5" style="1" customWidth="1"/>
    <col min="9195" max="9195" width="0" style="1" hidden="1" customWidth="1"/>
    <col min="9196" max="9196" width="14.28515625" style="1" customWidth="1"/>
    <col min="9197" max="9197" width="5.7109375" style="1" customWidth="1"/>
    <col min="9198" max="9198" width="0" style="1" hidden="1" customWidth="1"/>
    <col min="9199" max="9199" width="17.28515625" style="1" customWidth="1"/>
    <col min="9200" max="9200" width="12.7109375" style="1" customWidth="1"/>
    <col min="9201" max="9201" width="0" style="1" hidden="1" customWidth="1"/>
    <col min="9202" max="9202" width="5.28515625" style="1" customWidth="1"/>
    <col min="9203" max="9203" width="0" style="1" hidden="1" customWidth="1"/>
    <col min="9204" max="9204" width="17" style="1" customWidth="1"/>
    <col min="9205" max="9205" width="6.28515625" style="1" customWidth="1"/>
    <col min="9206" max="9206" width="0" style="1" hidden="1" customWidth="1"/>
    <col min="9207" max="9207" width="14.28515625" style="1" customWidth="1"/>
    <col min="9208" max="9208" width="7.5703125" style="1" customWidth="1"/>
    <col min="9209" max="9209" width="0" style="1" hidden="1" customWidth="1"/>
    <col min="9210" max="9211" width="14.28515625" style="1" customWidth="1"/>
    <col min="9212" max="9212" width="20.85546875" style="1" customWidth="1"/>
    <col min="9213" max="9213" width="14.42578125" style="1" customWidth="1"/>
    <col min="9214" max="9214" width="15" style="1" customWidth="1"/>
    <col min="9215" max="9215" width="2.7109375" style="1" customWidth="1"/>
    <col min="9216" max="9216" width="11.7109375" style="1" customWidth="1"/>
    <col min="9217" max="9217" width="11.5703125" style="1" customWidth="1"/>
    <col min="9218" max="9218" width="2.28515625" style="1" customWidth="1"/>
    <col min="9219" max="9219" width="41" style="1" customWidth="1"/>
    <col min="9220" max="9220" width="14.28515625" style="1" customWidth="1"/>
    <col min="9221" max="9222" width="11.5703125" style="1" customWidth="1"/>
    <col min="9223" max="9223" width="21.85546875" style="1" customWidth="1"/>
    <col min="9224" max="9415" width="11.42578125" style="1"/>
    <col min="9416" max="9416" width="21.85546875" style="1" customWidth="1"/>
    <col min="9417" max="9417" width="13.85546875" style="1" customWidth="1"/>
    <col min="9418" max="9418" width="38.7109375" style="1" customWidth="1"/>
    <col min="9419" max="9419" width="3" style="1" bestFit="1" customWidth="1"/>
    <col min="9420" max="9420" width="32.28515625" style="1" customWidth="1"/>
    <col min="9421" max="9421" width="46.28515625" style="1" customWidth="1"/>
    <col min="9422" max="9422" width="19" style="1" customWidth="1"/>
    <col min="9423" max="9423" width="0" style="1" hidden="1" customWidth="1"/>
    <col min="9424" max="9424" width="17.7109375" style="1" customWidth="1"/>
    <col min="9425" max="9425" width="0" style="1" hidden="1" customWidth="1"/>
    <col min="9426" max="9426" width="22.28515625" style="1" customWidth="1"/>
    <col min="9427" max="9427" width="5.28515625" style="1" customWidth="1"/>
    <col min="9428" max="9428" width="36.28515625" style="1" customWidth="1"/>
    <col min="9429" max="9429" width="5.7109375" style="1" customWidth="1"/>
    <col min="9430" max="9430" width="0" style="1" hidden="1" customWidth="1"/>
    <col min="9431" max="9431" width="20.7109375" style="1" customWidth="1"/>
    <col min="9432" max="9432" width="4.85546875" style="1" customWidth="1"/>
    <col min="9433" max="9433" width="0" style="1" hidden="1" customWidth="1"/>
    <col min="9434" max="9434" width="24.7109375" style="1" customWidth="1"/>
    <col min="9435" max="9435" width="12.28515625" style="1" customWidth="1"/>
    <col min="9436" max="9436" width="0" style="1" hidden="1" customWidth="1"/>
    <col min="9437" max="9437" width="3.42578125" style="1" customWidth="1"/>
    <col min="9438" max="9438" width="0" style="1" hidden="1" customWidth="1"/>
    <col min="9439" max="9439" width="17.7109375" style="1" customWidth="1"/>
    <col min="9440" max="9440" width="3.42578125" style="1" customWidth="1"/>
    <col min="9441" max="9441" width="0" style="1" hidden="1" customWidth="1"/>
    <col min="9442" max="9442" width="23.7109375" style="1" customWidth="1"/>
    <col min="9443" max="9443" width="10" style="1" customWidth="1"/>
    <col min="9444" max="9444" width="0" style="1" hidden="1" customWidth="1"/>
    <col min="9445" max="9446" width="14.7109375" style="1" customWidth="1"/>
    <col min="9447" max="9447" width="12.85546875" style="1" customWidth="1"/>
    <col min="9448" max="9448" width="3.28515625" style="1" customWidth="1"/>
    <col min="9449" max="9449" width="30.28515625" style="1" customWidth="1"/>
    <col min="9450" max="9450" width="5" style="1" customWidth="1"/>
    <col min="9451" max="9451" width="0" style="1" hidden="1" customWidth="1"/>
    <col min="9452" max="9452" width="14.28515625" style="1" customWidth="1"/>
    <col min="9453" max="9453" width="5.7109375" style="1" customWidth="1"/>
    <col min="9454" max="9454" width="0" style="1" hidden="1" customWidth="1"/>
    <col min="9455" max="9455" width="17.28515625" style="1" customWidth="1"/>
    <col min="9456" max="9456" width="12.7109375" style="1" customWidth="1"/>
    <col min="9457" max="9457" width="0" style="1" hidden="1" customWidth="1"/>
    <col min="9458" max="9458" width="5.28515625" style="1" customWidth="1"/>
    <col min="9459" max="9459" width="0" style="1" hidden="1" customWidth="1"/>
    <col min="9460" max="9460" width="17" style="1" customWidth="1"/>
    <col min="9461" max="9461" width="6.28515625" style="1" customWidth="1"/>
    <col min="9462" max="9462" width="0" style="1" hidden="1" customWidth="1"/>
    <col min="9463" max="9463" width="14.28515625" style="1" customWidth="1"/>
    <col min="9464" max="9464" width="7.5703125" style="1" customWidth="1"/>
    <col min="9465" max="9465" width="0" style="1" hidden="1" customWidth="1"/>
    <col min="9466" max="9467" width="14.28515625" style="1" customWidth="1"/>
    <col min="9468" max="9468" width="20.85546875" style="1" customWidth="1"/>
    <col min="9469" max="9469" width="14.42578125" style="1" customWidth="1"/>
    <col min="9470" max="9470" width="15" style="1" customWidth="1"/>
    <col min="9471" max="9471" width="2.7109375" style="1" customWidth="1"/>
    <col min="9472" max="9472" width="11.7109375" style="1" customWidth="1"/>
    <col min="9473" max="9473" width="11.5703125" style="1" customWidth="1"/>
    <col min="9474" max="9474" width="2.28515625" style="1" customWidth="1"/>
    <col min="9475" max="9475" width="41" style="1" customWidth="1"/>
    <col min="9476" max="9476" width="14.28515625" style="1" customWidth="1"/>
    <col min="9477" max="9478" width="11.5703125" style="1" customWidth="1"/>
    <col min="9479" max="9479" width="21.85546875" style="1" customWidth="1"/>
    <col min="9480" max="9671" width="11.42578125" style="1"/>
    <col min="9672" max="9672" width="21.85546875" style="1" customWidth="1"/>
    <col min="9673" max="9673" width="13.85546875" style="1" customWidth="1"/>
    <col min="9674" max="9674" width="38.7109375" style="1" customWidth="1"/>
    <col min="9675" max="9675" width="3" style="1" bestFit="1" customWidth="1"/>
    <col min="9676" max="9676" width="32.28515625" style="1" customWidth="1"/>
    <col min="9677" max="9677" width="46.28515625" style="1" customWidth="1"/>
    <col min="9678" max="9678" width="19" style="1" customWidth="1"/>
    <col min="9679" max="9679" width="0" style="1" hidden="1" customWidth="1"/>
    <col min="9680" max="9680" width="17.7109375" style="1" customWidth="1"/>
    <col min="9681" max="9681" width="0" style="1" hidden="1" customWidth="1"/>
    <col min="9682" max="9682" width="22.28515625" style="1" customWidth="1"/>
    <col min="9683" max="9683" width="5.28515625" style="1" customWidth="1"/>
    <col min="9684" max="9684" width="36.28515625" style="1" customWidth="1"/>
    <col min="9685" max="9685" width="5.7109375" style="1" customWidth="1"/>
    <col min="9686" max="9686" width="0" style="1" hidden="1" customWidth="1"/>
    <col min="9687" max="9687" width="20.7109375" style="1" customWidth="1"/>
    <col min="9688" max="9688" width="4.85546875" style="1" customWidth="1"/>
    <col min="9689" max="9689" width="0" style="1" hidden="1" customWidth="1"/>
    <col min="9690" max="9690" width="24.7109375" style="1" customWidth="1"/>
    <col min="9691" max="9691" width="12.28515625" style="1" customWidth="1"/>
    <col min="9692" max="9692" width="0" style="1" hidden="1" customWidth="1"/>
    <col min="9693" max="9693" width="3.42578125" style="1" customWidth="1"/>
    <col min="9694" max="9694" width="0" style="1" hidden="1" customWidth="1"/>
    <col min="9695" max="9695" width="17.7109375" style="1" customWidth="1"/>
    <col min="9696" max="9696" width="3.42578125" style="1" customWidth="1"/>
    <col min="9697" max="9697" width="0" style="1" hidden="1" customWidth="1"/>
    <col min="9698" max="9698" width="23.7109375" style="1" customWidth="1"/>
    <col min="9699" max="9699" width="10" style="1" customWidth="1"/>
    <col min="9700" max="9700" width="0" style="1" hidden="1" customWidth="1"/>
    <col min="9701" max="9702" width="14.7109375" style="1" customWidth="1"/>
    <col min="9703" max="9703" width="12.85546875" style="1" customWidth="1"/>
    <col min="9704" max="9704" width="3.28515625" style="1" customWidth="1"/>
    <col min="9705" max="9705" width="30.28515625" style="1" customWidth="1"/>
    <col min="9706" max="9706" width="5" style="1" customWidth="1"/>
    <col min="9707" max="9707" width="0" style="1" hidden="1" customWidth="1"/>
    <col min="9708" max="9708" width="14.28515625" style="1" customWidth="1"/>
    <col min="9709" max="9709" width="5.7109375" style="1" customWidth="1"/>
    <col min="9710" max="9710" width="0" style="1" hidden="1" customWidth="1"/>
    <col min="9711" max="9711" width="17.28515625" style="1" customWidth="1"/>
    <col min="9712" max="9712" width="12.7109375" style="1" customWidth="1"/>
    <col min="9713" max="9713" width="0" style="1" hidden="1" customWidth="1"/>
    <col min="9714" max="9714" width="5.28515625" style="1" customWidth="1"/>
    <col min="9715" max="9715" width="0" style="1" hidden="1" customWidth="1"/>
    <col min="9716" max="9716" width="17" style="1" customWidth="1"/>
    <col min="9717" max="9717" width="6.28515625" style="1" customWidth="1"/>
    <col min="9718" max="9718" width="0" style="1" hidden="1" customWidth="1"/>
    <col min="9719" max="9719" width="14.28515625" style="1" customWidth="1"/>
    <col min="9720" max="9720" width="7.5703125" style="1" customWidth="1"/>
    <col min="9721" max="9721" width="0" style="1" hidden="1" customWidth="1"/>
    <col min="9722" max="9723" width="14.28515625" style="1" customWidth="1"/>
    <col min="9724" max="9724" width="20.85546875" style="1" customWidth="1"/>
    <col min="9725" max="9725" width="14.42578125" style="1" customWidth="1"/>
    <col min="9726" max="9726" width="15" style="1" customWidth="1"/>
    <col min="9727" max="9727" width="2.7109375" style="1" customWidth="1"/>
    <col min="9728" max="9728" width="11.7109375" style="1" customWidth="1"/>
    <col min="9729" max="9729" width="11.5703125" style="1" customWidth="1"/>
    <col min="9730" max="9730" width="2.28515625" style="1" customWidth="1"/>
    <col min="9731" max="9731" width="41" style="1" customWidth="1"/>
    <col min="9732" max="9732" width="14.28515625" style="1" customWidth="1"/>
    <col min="9733" max="9734" width="11.5703125" style="1" customWidth="1"/>
    <col min="9735" max="9735" width="21.85546875" style="1" customWidth="1"/>
    <col min="9736" max="9927" width="11.42578125" style="1"/>
    <col min="9928" max="9928" width="21.85546875" style="1" customWidth="1"/>
    <col min="9929" max="9929" width="13.85546875" style="1" customWidth="1"/>
    <col min="9930" max="9930" width="38.7109375" style="1" customWidth="1"/>
    <col min="9931" max="9931" width="3" style="1" bestFit="1" customWidth="1"/>
    <col min="9932" max="9932" width="32.28515625" style="1" customWidth="1"/>
    <col min="9933" max="9933" width="46.28515625" style="1" customWidth="1"/>
    <col min="9934" max="9934" width="19" style="1" customWidth="1"/>
    <col min="9935" max="9935" width="0" style="1" hidden="1" customWidth="1"/>
    <col min="9936" max="9936" width="17.7109375" style="1" customWidth="1"/>
    <col min="9937" max="9937" width="0" style="1" hidden="1" customWidth="1"/>
    <col min="9938" max="9938" width="22.28515625" style="1" customWidth="1"/>
    <col min="9939" max="9939" width="5.28515625" style="1" customWidth="1"/>
    <col min="9940" max="9940" width="36.28515625" style="1" customWidth="1"/>
    <col min="9941" max="9941" width="5.7109375" style="1" customWidth="1"/>
    <col min="9942" max="9942" width="0" style="1" hidden="1" customWidth="1"/>
    <col min="9943" max="9943" width="20.7109375" style="1" customWidth="1"/>
    <col min="9944" max="9944" width="4.85546875" style="1" customWidth="1"/>
    <col min="9945" max="9945" width="0" style="1" hidden="1" customWidth="1"/>
    <col min="9946" max="9946" width="24.7109375" style="1" customWidth="1"/>
    <col min="9947" max="9947" width="12.28515625" style="1" customWidth="1"/>
    <col min="9948" max="9948" width="0" style="1" hidden="1" customWidth="1"/>
    <col min="9949" max="9949" width="3.42578125" style="1" customWidth="1"/>
    <col min="9950" max="9950" width="0" style="1" hidden="1" customWidth="1"/>
    <col min="9951" max="9951" width="17.7109375" style="1" customWidth="1"/>
    <col min="9952" max="9952" width="3.42578125" style="1" customWidth="1"/>
    <col min="9953" max="9953" width="0" style="1" hidden="1" customWidth="1"/>
    <col min="9954" max="9954" width="23.7109375" style="1" customWidth="1"/>
    <col min="9955" max="9955" width="10" style="1" customWidth="1"/>
    <col min="9956" max="9956" width="0" style="1" hidden="1" customWidth="1"/>
    <col min="9957" max="9958" width="14.7109375" style="1" customWidth="1"/>
    <col min="9959" max="9959" width="12.85546875" style="1" customWidth="1"/>
    <col min="9960" max="9960" width="3.28515625" style="1" customWidth="1"/>
    <col min="9961" max="9961" width="30.28515625" style="1" customWidth="1"/>
    <col min="9962" max="9962" width="5" style="1" customWidth="1"/>
    <col min="9963" max="9963" width="0" style="1" hidden="1" customWidth="1"/>
    <col min="9964" max="9964" width="14.28515625" style="1" customWidth="1"/>
    <col min="9965" max="9965" width="5.7109375" style="1" customWidth="1"/>
    <col min="9966" max="9966" width="0" style="1" hidden="1" customWidth="1"/>
    <col min="9967" max="9967" width="17.28515625" style="1" customWidth="1"/>
    <col min="9968" max="9968" width="12.7109375" style="1" customWidth="1"/>
    <col min="9969" max="9969" width="0" style="1" hidden="1" customWidth="1"/>
    <col min="9970" max="9970" width="5.28515625" style="1" customWidth="1"/>
    <col min="9971" max="9971" width="0" style="1" hidden="1" customWidth="1"/>
    <col min="9972" max="9972" width="17" style="1" customWidth="1"/>
    <col min="9973" max="9973" width="6.28515625" style="1" customWidth="1"/>
    <col min="9974" max="9974" width="0" style="1" hidden="1" customWidth="1"/>
    <col min="9975" max="9975" width="14.28515625" style="1" customWidth="1"/>
    <col min="9976" max="9976" width="7.5703125" style="1" customWidth="1"/>
    <col min="9977" max="9977" width="0" style="1" hidden="1" customWidth="1"/>
    <col min="9978" max="9979" width="14.28515625" style="1" customWidth="1"/>
    <col min="9980" max="9980" width="20.85546875" style="1" customWidth="1"/>
    <col min="9981" max="9981" width="14.42578125" style="1" customWidth="1"/>
    <col min="9982" max="9982" width="15" style="1" customWidth="1"/>
    <col min="9983" max="9983" width="2.7109375" style="1" customWidth="1"/>
    <col min="9984" max="9984" width="11.7109375" style="1" customWidth="1"/>
    <col min="9985" max="9985" width="11.5703125" style="1" customWidth="1"/>
    <col min="9986" max="9986" width="2.28515625" style="1" customWidth="1"/>
    <col min="9987" max="9987" width="41" style="1" customWidth="1"/>
    <col min="9988" max="9988" width="14.28515625" style="1" customWidth="1"/>
    <col min="9989" max="9990" width="11.5703125" style="1" customWidth="1"/>
    <col min="9991" max="9991" width="21.85546875" style="1" customWidth="1"/>
    <col min="9992" max="10183" width="11.42578125" style="1"/>
    <col min="10184" max="10184" width="21.85546875" style="1" customWidth="1"/>
    <col min="10185" max="10185" width="13.85546875" style="1" customWidth="1"/>
    <col min="10186" max="10186" width="38.7109375" style="1" customWidth="1"/>
    <col min="10187" max="10187" width="3" style="1" bestFit="1" customWidth="1"/>
    <col min="10188" max="10188" width="32.28515625" style="1" customWidth="1"/>
    <col min="10189" max="10189" width="46.28515625" style="1" customWidth="1"/>
    <col min="10190" max="10190" width="19" style="1" customWidth="1"/>
    <col min="10191" max="10191" width="0" style="1" hidden="1" customWidth="1"/>
    <col min="10192" max="10192" width="17.7109375" style="1" customWidth="1"/>
    <col min="10193" max="10193" width="0" style="1" hidden="1" customWidth="1"/>
    <col min="10194" max="10194" width="22.28515625" style="1" customWidth="1"/>
    <col min="10195" max="10195" width="5.28515625" style="1" customWidth="1"/>
    <col min="10196" max="10196" width="36.28515625" style="1" customWidth="1"/>
    <col min="10197" max="10197" width="5.7109375" style="1" customWidth="1"/>
    <col min="10198" max="10198" width="0" style="1" hidden="1" customWidth="1"/>
    <col min="10199" max="10199" width="20.7109375" style="1" customWidth="1"/>
    <col min="10200" max="10200" width="4.85546875" style="1" customWidth="1"/>
    <col min="10201" max="10201" width="0" style="1" hidden="1" customWidth="1"/>
    <col min="10202" max="10202" width="24.7109375" style="1" customWidth="1"/>
    <col min="10203" max="10203" width="12.28515625" style="1" customWidth="1"/>
    <col min="10204" max="10204" width="0" style="1" hidden="1" customWidth="1"/>
    <col min="10205" max="10205" width="3.42578125" style="1" customWidth="1"/>
    <col min="10206" max="10206" width="0" style="1" hidden="1" customWidth="1"/>
    <col min="10207" max="10207" width="17.7109375" style="1" customWidth="1"/>
    <col min="10208" max="10208" width="3.42578125" style="1" customWidth="1"/>
    <col min="10209" max="10209" width="0" style="1" hidden="1" customWidth="1"/>
    <col min="10210" max="10210" width="23.7109375" style="1" customWidth="1"/>
    <col min="10211" max="10211" width="10" style="1" customWidth="1"/>
    <col min="10212" max="10212" width="0" style="1" hidden="1" customWidth="1"/>
    <col min="10213" max="10214" width="14.7109375" style="1" customWidth="1"/>
    <col min="10215" max="10215" width="12.85546875" style="1" customWidth="1"/>
    <col min="10216" max="10216" width="3.28515625" style="1" customWidth="1"/>
    <col min="10217" max="10217" width="30.28515625" style="1" customWidth="1"/>
    <col min="10218" max="10218" width="5" style="1" customWidth="1"/>
    <col min="10219" max="10219" width="0" style="1" hidden="1" customWidth="1"/>
    <col min="10220" max="10220" width="14.28515625" style="1" customWidth="1"/>
    <col min="10221" max="10221" width="5.7109375" style="1" customWidth="1"/>
    <col min="10222" max="10222" width="0" style="1" hidden="1" customWidth="1"/>
    <col min="10223" max="10223" width="17.28515625" style="1" customWidth="1"/>
    <col min="10224" max="10224" width="12.7109375" style="1" customWidth="1"/>
    <col min="10225" max="10225" width="0" style="1" hidden="1" customWidth="1"/>
    <col min="10226" max="10226" width="5.28515625" style="1" customWidth="1"/>
    <col min="10227" max="10227" width="0" style="1" hidden="1" customWidth="1"/>
    <col min="10228" max="10228" width="17" style="1" customWidth="1"/>
    <col min="10229" max="10229" width="6.28515625" style="1" customWidth="1"/>
    <col min="10230" max="10230" width="0" style="1" hidden="1" customWidth="1"/>
    <col min="10231" max="10231" width="14.28515625" style="1" customWidth="1"/>
    <col min="10232" max="10232" width="7.5703125" style="1" customWidth="1"/>
    <col min="10233" max="10233" width="0" style="1" hidden="1" customWidth="1"/>
    <col min="10234" max="10235" width="14.28515625" style="1" customWidth="1"/>
    <col min="10236" max="10236" width="20.85546875" style="1" customWidth="1"/>
    <col min="10237" max="10237" width="14.42578125" style="1" customWidth="1"/>
    <col min="10238" max="10238" width="15" style="1" customWidth="1"/>
    <col min="10239" max="10239" width="2.7109375" style="1" customWidth="1"/>
    <col min="10240" max="10240" width="11.7109375" style="1" customWidth="1"/>
    <col min="10241" max="10241" width="11.5703125" style="1" customWidth="1"/>
    <col min="10242" max="10242" width="2.28515625" style="1" customWidth="1"/>
    <col min="10243" max="10243" width="41" style="1" customWidth="1"/>
    <col min="10244" max="10244" width="14.28515625" style="1" customWidth="1"/>
    <col min="10245" max="10246" width="11.5703125" style="1" customWidth="1"/>
    <col min="10247" max="10247" width="21.85546875" style="1" customWidth="1"/>
    <col min="10248" max="10439" width="11.42578125" style="1"/>
    <col min="10440" max="10440" width="21.85546875" style="1" customWidth="1"/>
    <col min="10441" max="10441" width="13.85546875" style="1" customWidth="1"/>
    <col min="10442" max="10442" width="38.7109375" style="1" customWidth="1"/>
    <col min="10443" max="10443" width="3" style="1" bestFit="1" customWidth="1"/>
    <col min="10444" max="10444" width="32.28515625" style="1" customWidth="1"/>
    <col min="10445" max="10445" width="46.28515625" style="1" customWidth="1"/>
    <col min="10446" max="10446" width="19" style="1" customWidth="1"/>
    <col min="10447" max="10447" width="0" style="1" hidden="1" customWidth="1"/>
    <col min="10448" max="10448" width="17.7109375" style="1" customWidth="1"/>
    <col min="10449" max="10449" width="0" style="1" hidden="1" customWidth="1"/>
    <col min="10450" max="10450" width="22.28515625" style="1" customWidth="1"/>
    <col min="10451" max="10451" width="5.28515625" style="1" customWidth="1"/>
    <col min="10452" max="10452" width="36.28515625" style="1" customWidth="1"/>
    <col min="10453" max="10453" width="5.7109375" style="1" customWidth="1"/>
    <col min="10454" max="10454" width="0" style="1" hidden="1" customWidth="1"/>
    <col min="10455" max="10455" width="20.7109375" style="1" customWidth="1"/>
    <col min="10456" max="10456" width="4.85546875" style="1" customWidth="1"/>
    <col min="10457" max="10457" width="0" style="1" hidden="1" customWidth="1"/>
    <col min="10458" max="10458" width="24.7109375" style="1" customWidth="1"/>
    <col min="10459" max="10459" width="12.28515625" style="1" customWidth="1"/>
    <col min="10460" max="10460" width="0" style="1" hidden="1" customWidth="1"/>
    <col min="10461" max="10461" width="3.42578125" style="1" customWidth="1"/>
    <col min="10462" max="10462" width="0" style="1" hidden="1" customWidth="1"/>
    <col min="10463" max="10463" width="17.7109375" style="1" customWidth="1"/>
    <col min="10464" max="10464" width="3.42578125" style="1" customWidth="1"/>
    <col min="10465" max="10465" width="0" style="1" hidden="1" customWidth="1"/>
    <col min="10466" max="10466" width="23.7109375" style="1" customWidth="1"/>
    <col min="10467" max="10467" width="10" style="1" customWidth="1"/>
    <col min="10468" max="10468" width="0" style="1" hidden="1" customWidth="1"/>
    <col min="10469" max="10470" width="14.7109375" style="1" customWidth="1"/>
    <col min="10471" max="10471" width="12.85546875" style="1" customWidth="1"/>
    <col min="10472" max="10472" width="3.28515625" style="1" customWidth="1"/>
    <col min="10473" max="10473" width="30.28515625" style="1" customWidth="1"/>
    <col min="10474" max="10474" width="5" style="1" customWidth="1"/>
    <col min="10475" max="10475" width="0" style="1" hidden="1" customWidth="1"/>
    <col min="10476" max="10476" width="14.28515625" style="1" customWidth="1"/>
    <col min="10477" max="10477" width="5.7109375" style="1" customWidth="1"/>
    <col min="10478" max="10478" width="0" style="1" hidden="1" customWidth="1"/>
    <col min="10479" max="10479" width="17.28515625" style="1" customWidth="1"/>
    <col min="10480" max="10480" width="12.7109375" style="1" customWidth="1"/>
    <col min="10481" max="10481" width="0" style="1" hidden="1" customWidth="1"/>
    <col min="10482" max="10482" width="5.28515625" style="1" customWidth="1"/>
    <col min="10483" max="10483" width="0" style="1" hidden="1" customWidth="1"/>
    <col min="10484" max="10484" width="17" style="1" customWidth="1"/>
    <col min="10485" max="10485" width="6.28515625" style="1" customWidth="1"/>
    <col min="10486" max="10486" width="0" style="1" hidden="1" customWidth="1"/>
    <col min="10487" max="10487" width="14.28515625" style="1" customWidth="1"/>
    <col min="10488" max="10488" width="7.5703125" style="1" customWidth="1"/>
    <col min="10489" max="10489" width="0" style="1" hidden="1" customWidth="1"/>
    <col min="10490" max="10491" width="14.28515625" style="1" customWidth="1"/>
    <col min="10492" max="10492" width="20.85546875" style="1" customWidth="1"/>
    <col min="10493" max="10493" width="14.42578125" style="1" customWidth="1"/>
    <col min="10494" max="10494" width="15" style="1" customWidth="1"/>
    <col min="10495" max="10495" width="2.7109375" style="1" customWidth="1"/>
    <col min="10496" max="10496" width="11.7109375" style="1" customWidth="1"/>
    <col min="10497" max="10497" width="11.5703125" style="1" customWidth="1"/>
    <col min="10498" max="10498" width="2.28515625" style="1" customWidth="1"/>
    <col min="10499" max="10499" width="41" style="1" customWidth="1"/>
    <col min="10500" max="10500" width="14.28515625" style="1" customWidth="1"/>
    <col min="10501" max="10502" width="11.5703125" style="1" customWidth="1"/>
    <col min="10503" max="10503" width="21.85546875" style="1" customWidth="1"/>
    <col min="10504" max="10695" width="11.42578125" style="1"/>
    <col min="10696" max="10696" width="21.85546875" style="1" customWidth="1"/>
    <col min="10697" max="10697" width="13.85546875" style="1" customWidth="1"/>
    <col min="10698" max="10698" width="38.7109375" style="1" customWidth="1"/>
    <col min="10699" max="10699" width="3" style="1" bestFit="1" customWidth="1"/>
    <col min="10700" max="10700" width="32.28515625" style="1" customWidth="1"/>
    <col min="10701" max="10701" width="46.28515625" style="1" customWidth="1"/>
    <col min="10702" max="10702" width="19" style="1" customWidth="1"/>
    <col min="10703" max="10703" width="0" style="1" hidden="1" customWidth="1"/>
    <col min="10704" max="10704" width="17.7109375" style="1" customWidth="1"/>
    <col min="10705" max="10705" width="0" style="1" hidden="1" customWidth="1"/>
    <col min="10706" max="10706" width="22.28515625" style="1" customWidth="1"/>
    <col min="10707" max="10707" width="5.28515625" style="1" customWidth="1"/>
    <col min="10708" max="10708" width="36.28515625" style="1" customWidth="1"/>
    <col min="10709" max="10709" width="5.7109375" style="1" customWidth="1"/>
    <col min="10710" max="10710" width="0" style="1" hidden="1" customWidth="1"/>
    <col min="10711" max="10711" width="20.7109375" style="1" customWidth="1"/>
    <col min="10712" max="10712" width="4.85546875" style="1" customWidth="1"/>
    <col min="10713" max="10713" width="0" style="1" hidden="1" customWidth="1"/>
    <col min="10714" max="10714" width="24.7109375" style="1" customWidth="1"/>
    <col min="10715" max="10715" width="12.28515625" style="1" customWidth="1"/>
    <col min="10716" max="10716" width="0" style="1" hidden="1" customWidth="1"/>
    <col min="10717" max="10717" width="3.42578125" style="1" customWidth="1"/>
    <col min="10718" max="10718" width="0" style="1" hidden="1" customWidth="1"/>
    <col min="10719" max="10719" width="17.7109375" style="1" customWidth="1"/>
    <col min="10720" max="10720" width="3.42578125" style="1" customWidth="1"/>
    <col min="10721" max="10721" width="0" style="1" hidden="1" customWidth="1"/>
    <col min="10722" max="10722" width="23.7109375" style="1" customWidth="1"/>
    <col min="10723" max="10723" width="10" style="1" customWidth="1"/>
    <col min="10724" max="10724" width="0" style="1" hidden="1" customWidth="1"/>
    <col min="10725" max="10726" width="14.7109375" style="1" customWidth="1"/>
    <col min="10727" max="10727" width="12.85546875" style="1" customWidth="1"/>
    <col min="10728" max="10728" width="3.28515625" style="1" customWidth="1"/>
    <col min="10729" max="10729" width="30.28515625" style="1" customWidth="1"/>
    <col min="10730" max="10730" width="5" style="1" customWidth="1"/>
    <col min="10731" max="10731" width="0" style="1" hidden="1" customWidth="1"/>
    <col min="10732" max="10732" width="14.28515625" style="1" customWidth="1"/>
    <col min="10733" max="10733" width="5.7109375" style="1" customWidth="1"/>
    <col min="10734" max="10734" width="0" style="1" hidden="1" customWidth="1"/>
    <col min="10735" max="10735" width="17.28515625" style="1" customWidth="1"/>
    <col min="10736" max="10736" width="12.7109375" style="1" customWidth="1"/>
    <col min="10737" max="10737" width="0" style="1" hidden="1" customWidth="1"/>
    <col min="10738" max="10738" width="5.28515625" style="1" customWidth="1"/>
    <col min="10739" max="10739" width="0" style="1" hidden="1" customWidth="1"/>
    <col min="10740" max="10740" width="17" style="1" customWidth="1"/>
    <col min="10741" max="10741" width="6.28515625" style="1" customWidth="1"/>
    <col min="10742" max="10742" width="0" style="1" hidden="1" customWidth="1"/>
    <col min="10743" max="10743" width="14.28515625" style="1" customWidth="1"/>
    <col min="10744" max="10744" width="7.5703125" style="1" customWidth="1"/>
    <col min="10745" max="10745" width="0" style="1" hidden="1" customWidth="1"/>
    <col min="10746" max="10747" width="14.28515625" style="1" customWidth="1"/>
    <col min="10748" max="10748" width="20.85546875" style="1" customWidth="1"/>
    <col min="10749" max="10749" width="14.42578125" style="1" customWidth="1"/>
    <col min="10750" max="10750" width="15" style="1" customWidth="1"/>
    <col min="10751" max="10751" width="2.7109375" style="1" customWidth="1"/>
    <col min="10752" max="10752" width="11.7109375" style="1" customWidth="1"/>
    <col min="10753" max="10753" width="11.5703125" style="1" customWidth="1"/>
    <col min="10754" max="10754" width="2.28515625" style="1" customWidth="1"/>
    <col min="10755" max="10755" width="41" style="1" customWidth="1"/>
    <col min="10756" max="10756" width="14.28515625" style="1" customWidth="1"/>
    <col min="10757" max="10758" width="11.5703125" style="1" customWidth="1"/>
    <col min="10759" max="10759" width="21.85546875" style="1" customWidth="1"/>
    <col min="10760" max="10951" width="11.42578125" style="1"/>
    <col min="10952" max="10952" width="21.85546875" style="1" customWidth="1"/>
    <col min="10953" max="10953" width="13.85546875" style="1" customWidth="1"/>
    <col min="10954" max="10954" width="38.7109375" style="1" customWidth="1"/>
    <col min="10955" max="10955" width="3" style="1" bestFit="1" customWidth="1"/>
    <col min="10956" max="10956" width="32.28515625" style="1" customWidth="1"/>
    <col min="10957" max="10957" width="46.28515625" style="1" customWidth="1"/>
    <col min="10958" max="10958" width="19" style="1" customWidth="1"/>
    <col min="10959" max="10959" width="0" style="1" hidden="1" customWidth="1"/>
    <col min="10960" max="10960" width="17.7109375" style="1" customWidth="1"/>
    <col min="10961" max="10961" width="0" style="1" hidden="1" customWidth="1"/>
    <col min="10962" max="10962" width="22.28515625" style="1" customWidth="1"/>
    <col min="10963" max="10963" width="5.28515625" style="1" customWidth="1"/>
    <col min="10964" max="10964" width="36.28515625" style="1" customWidth="1"/>
    <col min="10965" max="10965" width="5.7109375" style="1" customWidth="1"/>
    <col min="10966" max="10966" width="0" style="1" hidden="1" customWidth="1"/>
    <col min="10967" max="10967" width="20.7109375" style="1" customWidth="1"/>
    <col min="10968" max="10968" width="4.85546875" style="1" customWidth="1"/>
    <col min="10969" max="10969" width="0" style="1" hidden="1" customWidth="1"/>
    <col min="10970" max="10970" width="24.7109375" style="1" customWidth="1"/>
    <col min="10971" max="10971" width="12.28515625" style="1" customWidth="1"/>
    <col min="10972" max="10972" width="0" style="1" hidden="1" customWidth="1"/>
    <col min="10973" max="10973" width="3.42578125" style="1" customWidth="1"/>
    <col min="10974" max="10974" width="0" style="1" hidden="1" customWidth="1"/>
    <col min="10975" max="10975" width="17.7109375" style="1" customWidth="1"/>
    <col min="10976" max="10976" width="3.42578125" style="1" customWidth="1"/>
    <col min="10977" max="10977" width="0" style="1" hidden="1" customWidth="1"/>
    <col min="10978" max="10978" width="23.7109375" style="1" customWidth="1"/>
    <col min="10979" max="10979" width="10" style="1" customWidth="1"/>
    <col min="10980" max="10980" width="0" style="1" hidden="1" customWidth="1"/>
    <col min="10981" max="10982" width="14.7109375" style="1" customWidth="1"/>
    <col min="10983" max="10983" width="12.85546875" style="1" customWidth="1"/>
    <col min="10984" max="10984" width="3.28515625" style="1" customWidth="1"/>
    <col min="10985" max="10985" width="30.28515625" style="1" customWidth="1"/>
    <col min="10986" max="10986" width="5" style="1" customWidth="1"/>
    <col min="10987" max="10987" width="0" style="1" hidden="1" customWidth="1"/>
    <col min="10988" max="10988" width="14.28515625" style="1" customWidth="1"/>
    <col min="10989" max="10989" width="5.7109375" style="1" customWidth="1"/>
    <col min="10990" max="10990" width="0" style="1" hidden="1" customWidth="1"/>
    <col min="10991" max="10991" width="17.28515625" style="1" customWidth="1"/>
    <col min="10992" max="10992" width="12.7109375" style="1" customWidth="1"/>
    <col min="10993" max="10993" width="0" style="1" hidden="1" customWidth="1"/>
    <col min="10994" max="10994" width="5.28515625" style="1" customWidth="1"/>
    <col min="10995" max="10995" width="0" style="1" hidden="1" customWidth="1"/>
    <col min="10996" max="10996" width="17" style="1" customWidth="1"/>
    <col min="10997" max="10997" width="6.28515625" style="1" customWidth="1"/>
    <col min="10998" max="10998" width="0" style="1" hidden="1" customWidth="1"/>
    <col min="10999" max="10999" width="14.28515625" style="1" customWidth="1"/>
    <col min="11000" max="11000" width="7.5703125" style="1" customWidth="1"/>
    <col min="11001" max="11001" width="0" style="1" hidden="1" customWidth="1"/>
    <col min="11002" max="11003" width="14.28515625" style="1" customWidth="1"/>
    <col min="11004" max="11004" width="20.85546875" style="1" customWidth="1"/>
    <col min="11005" max="11005" width="14.42578125" style="1" customWidth="1"/>
    <col min="11006" max="11006" width="15" style="1" customWidth="1"/>
    <col min="11007" max="11007" width="2.7109375" style="1" customWidth="1"/>
    <col min="11008" max="11008" width="11.7109375" style="1" customWidth="1"/>
    <col min="11009" max="11009" width="11.5703125" style="1" customWidth="1"/>
    <col min="11010" max="11010" width="2.28515625" style="1" customWidth="1"/>
    <col min="11011" max="11011" width="41" style="1" customWidth="1"/>
    <col min="11012" max="11012" width="14.28515625" style="1" customWidth="1"/>
    <col min="11013" max="11014" width="11.5703125" style="1" customWidth="1"/>
    <col min="11015" max="11015" width="21.85546875" style="1" customWidth="1"/>
    <col min="11016" max="11207" width="11.42578125" style="1"/>
    <col min="11208" max="11208" width="21.85546875" style="1" customWidth="1"/>
    <col min="11209" max="11209" width="13.85546875" style="1" customWidth="1"/>
    <col min="11210" max="11210" width="38.7109375" style="1" customWidth="1"/>
    <col min="11211" max="11211" width="3" style="1" bestFit="1" customWidth="1"/>
    <col min="11212" max="11212" width="32.28515625" style="1" customWidth="1"/>
    <col min="11213" max="11213" width="46.28515625" style="1" customWidth="1"/>
    <col min="11214" max="11214" width="19" style="1" customWidth="1"/>
    <col min="11215" max="11215" width="0" style="1" hidden="1" customWidth="1"/>
    <col min="11216" max="11216" width="17.7109375" style="1" customWidth="1"/>
    <col min="11217" max="11217" width="0" style="1" hidden="1" customWidth="1"/>
    <col min="11218" max="11218" width="22.28515625" style="1" customWidth="1"/>
    <col min="11219" max="11219" width="5.28515625" style="1" customWidth="1"/>
    <col min="11220" max="11220" width="36.28515625" style="1" customWidth="1"/>
    <col min="11221" max="11221" width="5.7109375" style="1" customWidth="1"/>
    <col min="11222" max="11222" width="0" style="1" hidden="1" customWidth="1"/>
    <col min="11223" max="11223" width="20.7109375" style="1" customWidth="1"/>
    <col min="11224" max="11224" width="4.85546875" style="1" customWidth="1"/>
    <col min="11225" max="11225" width="0" style="1" hidden="1" customWidth="1"/>
    <col min="11226" max="11226" width="24.7109375" style="1" customWidth="1"/>
    <col min="11227" max="11227" width="12.28515625" style="1" customWidth="1"/>
    <col min="11228" max="11228" width="0" style="1" hidden="1" customWidth="1"/>
    <col min="11229" max="11229" width="3.42578125" style="1" customWidth="1"/>
    <col min="11230" max="11230" width="0" style="1" hidden="1" customWidth="1"/>
    <col min="11231" max="11231" width="17.7109375" style="1" customWidth="1"/>
    <col min="11232" max="11232" width="3.42578125" style="1" customWidth="1"/>
    <col min="11233" max="11233" width="0" style="1" hidden="1" customWidth="1"/>
    <col min="11234" max="11234" width="23.7109375" style="1" customWidth="1"/>
    <col min="11235" max="11235" width="10" style="1" customWidth="1"/>
    <col min="11236" max="11236" width="0" style="1" hidden="1" customWidth="1"/>
    <col min="11237" max="11238" width="14.7109375" style="1" customWidth="1"/>
    <col min="11239" max="11239" width="12.85546875" style="1" customWidth="1"/>
    <col min="11240" max="11240" width="3.28515625" style="1" customWidth="1"/>
    <col min="11241" max="11241" width="30.28515625" style="1" customWidth="1"/>
    <col min="11242" max="11242" width="5" style="1" customWidth="1"/>
    <col min="11243" max="11243" width="0" style="1" hidden="1" customWidth="1"/>
    <col min="11244" max="11244" width="14.28515625" style="1" customWidth="1"/>
    <col min="11245" max="11245" width="5.7109375" style="1" customWidth="1"/>
    <col min="11246" max="11246" width="0" style="1" hidden="1" customWidth="1"/>
    <col min="11247" max="11247" width="17.28515625" style="1" customWidth="1"/>
    <col min="11248" max="11248" width="12.7109375" style="1" customWidth="1"/>
    <col min="11249" max="11249" width="0" style="1" hidden="1" customWidth="1"/>
    <col min="11250" max="11250" width="5.28515625" style="1" customWidth="1"/>
    <col min="11251" max="11251" width="0" style="1" hidden="1" customWidth="1"/>
    <col min="11252" max="11252" width="17" style="1" customWidth="1"/>
    <col min="11253" max="11253" width="6.28515625" style="1" customWidth="1"/>
    <col min="11254" max="11254" width="0" style="1" hidden="1" customWidth="1"/>
    <col min="11255" max="11255" width="14.28515625" style="1" customWidth="1"/>
    <col min="11256" max="11256" width="7.5703125" style="1" customWidth="1"/>
    <col min="11257" max="11257" width="0" style="1" hidden="1" customWidth="1"/>
    <col min="11258" max="11259" width="14.28515625" style="1" customWidth="1"/>
    <col min="11260" max="11260" width="20.85546875" style="1" customWidth="1"/>
    <col min="11261" max="11261" width="14.42578125" style="1" customWidth="1"/>
    <col min="11262" max="11262" width="15" style="1" customWidth="1"/>
    <col min="11263" max="11263" width="2.7109375" style="1" customWidth="1"/>
    <col min="11264" max="11264" width="11.7109375" style="1" customWidth="1"/>
    <col min="11265" max="11265" width="11.5703125" style="1" customWidth="1"/>
    <col min="11266" max="11266" width="2.28515625" style="1" customWidth="1"/>
    <col min="11267" max="11267" width="41" style="1" customWidth="1"/>
    <col min="11268" max="11268" width="14.28515625" style="1" customWidth="1"/>
    <col min="11269" max="11270" width="11.5703125" style="1" customWidth="1"/>
    <col min="11271" max="11271" width="21.85546875" style="1" customWidth="1"/>
    <col min="11272" max="11463" width="11.42578125" style="1"/>
    <col min="11464" max="11464" width="21.85546875" style="1" customWidth="1"/>
    <col min="11465" max="11465" width="13.85546875" style="1" customWidth="1"/>
    <col min="11466" max="11466" width="38.7109375" style="1" customWidth="1"/>
    <col min="11467" max="11467" width="3" style="1" bestFit="1" customWidth="1"/>
    <col min="11468" max="11468" width="32.28515625" style="1" customWidth="1"/>
    <col min="11469" max="11469" width="46.28515625" style="1" customWidth="1"/>
    <col min="11470" max="11470" width="19" style="1" customWidth="1"/>
    <col min="11471" max="11471" width="0" style="1" hidden="1" customWidth="1"/>
    <col min="11472" max="11472" width="17.7109375" style="1" customWidth="1"/>
    <col min="11473" max="11473" width="0" style="1" hidden="1" customWidth="1"/>
    <col min="11474" max="11474" width="22.28515625" style="1" customWidth="1"/>
    <col min="11475" max="11475" width="5.28515625" style="1" customWidth="1"/>
    <col min="11476" max="11476" width="36.28515625" style="1" customWidth="1"/>
    <col min="11477" max="11477" width="5.7109375" style="1" customWidth="1"/>
    <col min="11478" max="11478" width="0" style="1" hidden="1" customWidth="1"/>
    <col min="11479" max="11479" width="20.7109375" style="1" customWidth="1"/>
    <col min="11480" max="11480" width="4.85546875" style="1" customWidth="1"/>
    <col min="11481" max="11481" width="0" style="1" hidden="1" customWidth="1"/>
    <col min="11482" max="11482" width="24.7109375" style="1" customWidth="1"/>
    <col min="11483" max="11483" width="12.28515625" style="1" customWidth="1"/>
    <col min="11484" max="11484" width="0" style="1" hidden="1" customWidth="1"/>
    <col min="11485" max="11485" width="3.42578125" style="1" customWidth="1"/>
    <col min="11486" max="11486" width="0" style="1" hidden="1" customWidth="1"/>
    <col min="11487" max="11487" width="17.7109375" style="1" customWidth="1"/>
    <col min="11488" max="11488" width="3.42578125" style="1" customWidth="1"/>
    <col min="11489" max="11489" width="0" style="1" hidden="1" customWidth="1"/>
    <col min="11490" max="11490" width="23.7109375" style="1" customWidth="1"/>
    <col min="11491" max="11491" width="10" style="1" customWidth="1"/>
    <col min="11492" max="11492" width="0" style="1" hidden="1" customWidth="1"/>
    <col min="11493" max="11494" width="14.7109375" style="1" customWidth="1"/>
    <col min="11495" max="11495" width="12.85546875" style="1" customWidth="1"/>
    <col min="11496" max="11496" width="3.28515625" style="1" customWidth="1"/>
    <col min="11497" max="11497" width="30.28515625" style="1" customWidth="1"/>
    <col min="11498" max="11498" width="5" style="1" customWidth="1"/>
    <col min="11499" max="11499" width="0" style="1" hidden="1" customWidth="1"/>
    <col min="11500" max="11500" width="14.28515625" style="1" customWidth="1"/>
    <col min="11501" max="11501" width="5.7109375" style="1" customWidth="1"/>
    <col min="11502" max="11502" width="0" style="1" hidden="1" customWidth="1"/>
    <col min="11503" max="11503" width="17.28515625" style="1" customWidth="1"/>
    <col min="11504" max="11504" width="12.7109375" style="1" customWidth="1"/>
    <col min="11505" max="11505" width="0" style="1" hidden="1" customWidth="1"/>
    <col min="11506" max="11506" width="5.28515625" style="1" customWidth="1"/>
    <col min="11507" max="11507" width="0" style="1" hidden="1" customWidth="1"/>
    <col min="11508" max="11508" width="17" style="1" customWidth="1"/>
    <col min="11509" max="11509" width="6.28515625" style="1" customWidth="1"/>
    <col min="11510" max="11510" width="0" style="1" hidden="1" customWidth="1"/>
    <col min="11511" max="11511" width="14.28515625" style="1" customWidth="1"/>
    <col min="11512" max="11512" width="7.5703125" style="1" customWidth="1"/>
    <col min="11513" max="11513" width="0" style="1" hidden="1" customWidth="1"/>
    <col min="11514" max="11515" width="14.28515625" style="1" customWidth="1"/>
    <col min="11516" max="11516" width="20.85546875" style="1" customWidth="1"/>
    <col min="11517" max="11517" width="14.42578125" style="1" customWidth="1"/>
    <col min="11518" max="11518" width="15" style="1" customWidth="1"/>
    <col min="11519" max="11519" width="2.7109375" style="1" customWidth="1"/>
    <col min="11520" max="11520" width="11.7109375" style="1" customWidth="1"/>
    <col min="11521" max="11521" width="11.5703125" style="1" customWidth="1"/>
    <col min="11522" max="11522" width="2.28515625" style="1" customWidth="1"/>
    <col min="11523" max="11523" width="41" style="1" customWidth="1"/>
    <col min="11524" max="11524" width="14.28515625" style="1" customWidth="1"/>
    <col min="11525" max="11526" width="11.5703125" style="1" customWidth="1"/>
    <col min="11527" max="11527" width="21.85546875" style="1" customWidth="1"/>
    <col min="11528" max="11719" width="11.42578125" style="1"/>
    <col min="11720" max="11720" width="21.85546875" style="1" customWidth="1"/>
    <col min="11721" max="11721" width="13.85546875" style="1" customWidth="1"/>
    <col min="11722" max="11722" width="38.7109375" style="1" customWidth="1"/>
    <col min="11723" max="11723" width="3" style="1" bestFit="1" customWidth="1"/>
    <col min="11724" max="11724" width="32.28515625" style="1" customWidth="1"/>
    <col min="11725" max="11725" width="46.28515625" style="1" customWidth="1"/>
    <col min="11726" max="11726" width="19" style="1" customWidth="1"/>
    <col min="11727" max="11727" width="0" style="1" hidden="1" customWidth="1"/>
    <col min="11728" max="11728" width="17.7109375" style="1" customWidth="1"/>
    <col min="11729" max="11729" width="0" style="1" hidden="1" customWidth="1"/>
    <col min="11730" max="11730" width="22.28515625" style="1" customWidth="1"/>
    <col min="11731" max="11731" width="5.28515625" style="1" customWidth="1"/>
    <col min="11732" max="11732" width="36.28515625" style="1" customWidth="1"/>
    <col min="11733" max="11733" width="5.7109375" style="1" customWidth="1"/>
    <col min="11734" max="11734" width="0" style="1" hidden="1" customWidth="1"/>
    <col min="11735" max="11735" width="20.7109375" style="1" customWidth="1"/>
    <col min="11736" max="11736" width="4.85546875" style="1" customWidth="1"/>
    <col min="11737" max="11737" width="0" style="1" hidden="1" customWidth="1"/>
    <col min="11738" max="11738" width="24.7109375" style="1" customWidth="1"/>
    <col min="11739" max="11739" width="12.28515625" style="1" customWidth="1"/>
    <col min="11740" max="11740" width="0" style="1" hidden="1" customWidth="1"/>
    <col min="11741" max="11741" width="3.42578125" style="1" customWidth="1"/>
    <col min="11742" max="11742" width="0" style="1" hidden="1" customWidth="1"/>
    <col min="11743" max="11743" width="17.7109375" style="1" customWidth="1"/>
    <col min="11744" max="11744" width="3.42578125" style="1" customWidth="1"/>
    <col min="11745" max="11745" width="0" style="1" hidden="1" customWidth="1"/>
    <col min="11746" max="11746" width="23.7109375" style="1" customWidth="1"/>
    <col min="11747" max="11747" width="10" style="1" customWidth="1"/>
    <col min="11748" max="11748" width="0" style="1" hidden="1" customWidth="1"/>
    <col min="11749" max="11750" width="14.7109375" style="1" customWidth="1"/>
    <col min="11751" max="11751" width="12.85546875" style="1" customWidth="1"/>
    <col min="11752" max="11752" width="3.28515625" style="1" customWidth="1"/>
    <col min="11753" max="11753" width="30.28515625" style="1" customWidth="1"/>
    <col min="11754" max="11754" width="5" style="1" customWidth="1"/>
    <col min="11755" max="11755" width="0" style="1" hidden="1" customWidth="1"/>
    <col min="11756" max="11756" width="14.28515625" style="1" customWidth="1"/>
    <col min="11757" max="11757" width="5.7109375" style="1" customWidth="1"/>
    <col min="11758" max="11758" width="0" style="1" hidden="1" customWidth="1"/>
    <col min="11759" max="11759" width="17.28515625" style="1" customWidth="1"/>
    <col min="11760" max="11760" width="12.7109375" style="1" customWidth="1"/>
    <col min="11761" max="11761" width="0" style="1" hidden="1" customWidth="1"/>
    <col min="11762" max="11762" width="5.28515625" style="1" customWidth="1"/>
    <col min="11763" max="11763" width="0" style="1" hidden="1" customWidth="1"/>
    <col min="11764" max="11764" width="17" style="1" customWidth="1"/>
    <col min="11765" max="11765" width="6.28515625" style="1" customWidth="1"/>
    <col min="11766" max="11766" width="0" style="1" hidden="1" customWidth="1"/>
    <col min="11767" max="11767" width="14.28515625" style="1" customWidth="1"/>
    <col min="11768" max="11768" width="7.5703125" style="1" customWidth="1"/>
    <col min="11769" max="11769" width="0" style="1" hidden="1" customWidth="1"/>
    <col min="11770" max="11771" width="14.28515625" style="1" customWidth="1"/>
    <col min="11772" max="11772" width="20.85546875" style="1" customWidth="1"/>
    <col min="11773" max="11773" width="14.42578125" style="1" customWidth="1"/>
    <col min="11774" max="11774" width="15" style="1" customWidth="1"/>
    <col min="11775" max="11775" width="2.7109375" style="1" customWidth="1"/>
    <col min="11776" max="11776" width="11.7109375" style="1" customWidth="1"/>
    <col min="11777" max="11777" width="11.5703125" style="1" customWidth="1"/>
    <col min="11778" max="11778" width="2.28515625" style="1" customWidth="1"/>
    <col min="11779" max="11779" width="41" style="1" customWidth="1"/>
    <col min="11780" max="11780" width="14.28515625" style="1" customWidth="1"/>
    <col min="11781" max="11782" width="11.5703125" style="1" customWidth="1"/>
    <col min="11783" max="11783" width="21.85546875" style="1" customWidth="1"/>
    <col min="11784" max="11975" width="11.42578125" style="1"/>
    <col min="11976" max="11976" width="21.85546875" style="1" customWidth="1"/>
    <col min="11977" max="11977" width="13.85546875" style="1" customWidth="1"/>
    <col min="11978" max="11978" width="38.7109375" style="1" customWidth="1"/>
    <col min="11979" max="11979" width="3" style="1" bestFit="1" customWidth="1"/>
    <col min="11980" max="11980" width="32.28515625" style="1" customWidth="1"/>
    <col min="11981" max="11981" width="46.28515625" style="1" customWidth="1"/>
    <col min="11982" max="11982" width="19" style="1" customWidth="1"/>
    <col min="11983" max="11983" width="0" style="1" hidden="1" customWidth="1"/>
    <col min="11984" max="11984" width="17.7109375" style="1" customWidth="1"/>
    <col min="11985" max="11985" width="0" style="1" hidden="1" customWidth="1"/>
    <col min="11986" max="11986" width="22.28515625" style="1" customWidth="1"/>
    <col min="11987" max="11987" width="5.28515625" style="1" customWidth="1"/>
    <col min="11988" max="11988" width="36.28515625" style="1" customWidth="1"/>
    <col min="11989" max="11989" width="5.7109375" style="1" customWidth="1"/>
    <col min="11990" max="11990" width="0" style="1" hidden="1" customWidth="1"/>
    <col min="11991" max="11991" width="20.7109375" style="1" customWidth="1"/>
    <col min="11992" max="11992" width="4.85546875" style="1" customWidth="1"/>
    <col min="11993" max="11993" width="0" style="1" hidden="1" customWidth="1"/>
    <col min="11994" max="11994" width="24.7109375" style="1" customWidth="1"/>
    <col min="11995" max="11995" width="12.28515625" style="1" customWidth="1"/>
    <col min="11996" max="11996" width="0" style="1" hidden="1" customWidth="1"/>
    <col min="11997" max="11997" width="3.42578125" style="1" customWidth="1"/>
    <col min="11998" max="11998" width="0" style="1" hidden="1" customWidth="1"/>
    <col min="11999" max="11999" width="17.7109375" style="1" customWidth="1"/>
    <col min="12000" max="12000" width="3.42578125" style="1" customWidth="1"/>
    <col min="12001" max="12001" width="0" style="1" hidden="1" customWidth="1"/>
    <col min="12002" max="12002" width="23.7109375" style="1" customWidth="1"/>
    <col min="12003" max="12003" width="10" style="1" customWidth="1"/>
    <col min="12004" max="12004" width="0" style="1" hidden="1" customWidth="1"/>
    <col min="12005" max="12006" width="14.7109375" style="1" customWidth="1"/>
    <col min="12007" max="12007" width="12.85546875" style="1" customWidth="1"/>
    <col min="12008" max="12008" width="3.28515625" style="1" customWidth="1"/>
    <col min="12009" max="12009" width="30.28515625" style="1" customWidth="1"/>
    <col min="12010" max="12010" width="5" style="1" customWidth="1"/>
    <col min="12011" max="12011" width="0" style="1" hidden="1" customWidth="1"/>
    <col min="12012" max="12012" width="14.28515625" style="1" customWidth="1"/>
    <col min="12013" max="12013" width="5.7109375" style="1" customWidth="1"/>
    <col min="12014" max="12014" width="0" style="1" hidden="1" customWidth="1"/>
    <col min="12015" max="12015" width="17.28515625" style="1" customWidth="1"/>
    <col min="12016" max="12016" width="12.7109375" style="1" customWidth="1"/>
    <col min="12017" max="12017" width="0" style="1" hidden="1" customWidth="1"/>
    <col min="12018" max="12018" width="5.28515625" style="1" customWidth="1"/>
    <col min="12019" max="12019" width="0" style="1" hidden="1" customWidth="1"/>
    <col min="12020" max="12020" width="17" style="1" customWidth="1"/>
    <col min="12021" max="12021" width="6.28515625" style="1" customWidth="1"/>
    <col min="12022" max="12022" width="0" style="1" hidden="1" customWidth="1"/>
    <col min="12023" max="12023" width="14.28515625" style="1" customWidth="1"/>
    <col min="12024" max="12024" width="7.5703125" style="1" customWidth="1"/>
    <col min="12025" max="12025" width="0" style="1" hidden="1" customWidth="1"/>
    <col min="12026" max="12027" width="14.28515625" style="1" customWidth="1"/>
    <col min="12028" max="12028" width="20.85546875" style="1" customWidth="1"/>
    <col min="12029" max="12029" width="14.42578125" style="1" customWidth="1"/>
    <col min="12030" max="12030" width="15" style="1" customWidth="1"/>
    <col min="12031" max="12031" width="2.7109375" style="1" customWidth="1"/>
    <col min="12032" max="12032" width="11.7109375" style="1" customWidth="1"/>
    <col min="12033" max="12033" width="11.5703125" style="1" customWidth="1"/>
    <col min="12034" max="12034" width="2.28515625" style="1" customWidth="1"/>
    <col min="12035" max="12035" width="41" style="1" customWidth="1"/>
    <col min="12036" max="12036" width="14.28515625" style="1" customWidth="1"/>
    <col min="12037" max="12038" width="11.5703125" style="1" customWidth="1"/>
    <col min="12039" max="12039" width="21.85546875" style="1" customWidth="1"/>
    <col min="12040" max="12231" width="11.42578125" style="1"/>
    <col min="12232" max="12232" width="21.85546875" style="1" customWidth="1"/>
    <col min="12233" max="12233" width="13.85546875" style="1" customWidth="1"/>
    <col min="12234" max="12234" width="38.7109375" style="1" customWidth="1"/>
    <col min="12235" max="12235" width="3" style="1" bestFit="1" customWidth="1"/>
    <col min="12236" max="12236" width="32.28515625" style="1" customWidth="1"/>
    <col min="12237" max="12237" width="46.28515625" style="1" customWidth="1"/>
    <col min="12238" max="12238" width="19" style="1" customWidth="1"/>
    <col min="12239" max="12239" width="0" style="1" hidden="1" customWidth="1"/>
    <col min="12240" max="12240" width="17.7109375" style="1" customWidth="1"/>
    <col min="12241" max="12241" width="0" style="1" hidden="1" customWidth="1"/>
    <col min="12242" max="12242" width="22.28515625" style="1" customWidth="1"/>
    <col min="12243" max="12243" width="5.28515625" style="1" customWidth="1"/>
    <col min="12244" max="12244" width="36.28515625" style="1" customWidth="1"/>
    <col min="12245" max="12245" width="5.7109375" style="1" customWidth="1"/>
    <col min="12246" max="12246" width="0" style="1" hidden="1" customWidth="1"/>
    <col min="12247" max="12247" width="20.7109375" style="1" customWidth="1"/>
    <col min="12248" max="12248" width="4.85546875" style="1" customWidth="1"/>
    <col min="12249" max="12249" width="0" style="1" hidden="1" customWidth="1"/>
    <col min="12250" max="12250" width="24.7109375" style="1" customWidth="1"/>
    <col min="12251" max="12251" width="12.28515625" style="1" customWidth="1"/>
    <col min="12252" max="12252" width="0" style="1" hidden="1" customWidth="1"/>
    <col min="12253" max="12253" width="3.42578125" style="1" customWidth="1"/>
    <col min="12254" max="12254" width="0" style="1" hidden="1" customWidth="1"/>
    <col min="12255" max="12255" width="17.7109375" style="1" customWidth="1"/>
    <col min="12256" max="12256" width="3.42578125" style="1" customWidth="1"/>
    <col min="12257" max="12257" width="0" style="1" hidden="1" customWidth="1"/>
    <col min="12258" max="12258" width="23.7109375" style="1" customWidth="1"/>
    <col min="12259" max="12259" width="10" style="1" customWidth="1"/>
    <col min="12260" max="12260" width="0" style="1" hidden="1" customWidth="1"/>
    <col min="12261" max="12262" width="14.7109375" style="1" customWidth="1"/>
    <col min="12263" max="12263" width="12.85546875" style="1" customWidth="1"/>
    <col min="12264" max="12264" width="3.28515625" style="1" customWidth="1"/>
    <col min="12265" max="12265" width="30.28515625" style="1" customWidth="1"/>
    <col min="12266" max="12266" width="5" style="1" customWidth="1"/>
    <col min="12267" max="12267" width="0" style="1" hidden="1" customWidth="1"/>
    <col min="12268" max="12268" width="14.28515625" style="1" customWidth="1"/>
    <col min="12269" max="12269" width="5.7109375" style="1" customWidth="1"/>
    <col min="12270" max="12270" width="0" style="1" hidden="1" customWidth="1"/>
    <col min="12271" max="12271" width="17.28515625" style="1" customWidth="1"/>
    <col min="12272" max="12272" width="12.7109375" style="1" customWidth="1"/>
    <col min="12273" max="12273" width="0" style="1" hidden="1" customWidth="1"/>
    <col min="12274" max="12274" width="5.28515625" style="1" customWidth="1"/>
    <col min="12275" max="12275" width="0" style="1" hidden="1" customWidth="1"/>
    <col min="12276" max="12276" width="17" style="1" customWidth="1"/>
    <col min="12277" max="12277" width="6.28515625" style="1" customWidth="1"/>
    <col min="12278" max="12278" width="0" style="1" hidden="1" customWidth="1"/>
    <col min="12279" max="12279" width="14.28515625" style="1" customWidth="1"/>
    <col min="12280" max="12280" width="7.5703125" style="1" customWidth="1"/>
    <col min="12281" max="12281" width="0" style="1" hidden="1" customWidth="1"/>
    <col min="12282" max="12283" width="14.28515625" style="1" customWidth="1"/>
    <col min="12284" max="12284" width="20.85546875" style="1" customWidth="1"/>
    <col min="12285" max="12285" width="14.42578125" style="1" customWidth="1"/>
    <col min="12286" max="12286" width="15" style="1" customWidth="1"/>
    <col min="12287" max="12287" width="2.7109375" style="1" customWidth="1"/>
    <col min="12288" max="12288" width="11.7109375" style="1" customWidth="1"/>
    <col min="12289" max="12289" width="11.5703125" style="1" customWidth="1"/>
    <col min="12290" max="12290" width="2.28515625" style="1" customWidth="1"/>
    <col min="12291" max="12291" width="41" style="1" customWidth="1"/>
    <col min="12292" max="12292" width="14.28515625" style="1" customWidth="1"/>
    <col min="12293" max="12294" width="11.5703125" style="1" customWidth="1"/>
    <col min="12295" max="12295" width="21.85546875" style="1" customWidth="1"/>
    <col min="12296" max="12487" width="11.42578125" style="1"/>
    <col min="12488" max="12488" width="21.85546875" style="1" customWidth="1"/>
    <col min="12489" max="12489" width="13.85546875" style="1" customWidth="1"/>
    <col min="12490" max="12490" width="38.7109375" style="1" customWidth="1"/>
    <col min="12491" max="12491" width="3" style="1" bestFit="1" customWidth="1"/>
    <col min="12492" max="12492" width="32.28515625" style="1" customWidth="1"/>
    <col min="12493" max="12493" width="46.28515625" style="1" customWidth="1"/>
    <col min="12494" max="12494" width="19" style="1" customWidth="1"/>
    <col min="12495" max="12495" width="0" style="1" hidden="1" customWidth="1"/>
    <col min="12496" max="12496" width="17.7109375" style="1" customWidth="1"/>
    <col min="12497" max="12497" width="0" style="1" hidden="1" customWidth="1"/>
    <col min="12498" max="12498" width="22.28515625" style="1" customWidth="1"/>
    <col min="12499" max="12499" width="5.28515625" style="1" customWidth="1"/>
    <col min="12500" max="12500" width="36.28515625" style="1" customWidth="1"/>
    <col min="12501" max="12501" width="5.7109375" style="1" customWidth="1"/>
    <col min="12502" max="12502" width="0" style="1" hidden="1" customWidth="1"/>
    <col min="12503" max="12503" width="20.7109375" style="1" customWidth="1"/>
    <col min="12504" max="12504" width="4.85546875" style="1" customWidth="1"/>
    <col min="12505" max="12505" width="0" style="1" hidden="1" customWidth="1"/>
    <col min="12506" max="12506" width="24.7109375" style="1" customWidth="1"/>
    <col min="12507" max="12507" width="12.28515625" style="1" customWidth="1"/>
    <col min="12508" max="12508" width="0" style="1" hidden="1" customWidth="1"/>
    <col min="12509" max="12509" width="3.42578125" style="1" customWidth="1"/>
    <col min="12510" max="12510" width="0" style="1" hidden="1" customWidth="1"/>
    <col min="12511" max="12511" width="17.7109375" style="1" customWidth="1"/>
    <col min="12512" max="12512" width="3.42578125" style="1" customWidth="1"/>
    <col min="12513" max="12513" width="0" style="1" hidden="1" customWidth="1"/>
    <col min="12514" max="12514" width="23.7109375" style="1" customWidth="1"/>
    <col min="12515" max="12515" width="10" style="1" customWidth="1"/>
    <col min="12516" max="12516" width="0" style="1" hidden="1" customWidth="1"/>
    <col min="12517" max="12518" width="14.7109375" style="1" customWidth="1"/>
    <col min="12519" max="12519" width="12.85546875" style="1" customWidth="1"/>
    <col min="12520" max="12520" width="3.28515625" style="1" customWidth="1"/>
    <col min="12521" max="12521" width="30.28515625" style="1" customWidth="1"/>
    <col min="12522" max="12522" width="5" style="1" customWidth="1"/>
    <col min="12523" max="12523" width="0" style="1" hidden="1" customWidth="1"/>
    <col min="12524" max="12524" width="14.28515625" style="1" customWidth="1"/>
    <col min="12525" max="12525" width="5.7109375" style="1" customWidth="1"/>
    <col min="12526" max="12526" width="0" style="1" hidden="1" customWidth="1"/>
    <col min="12527" max="12527" width="17.28515625" style="1" customWidth="1"/>
    <col min="12528" max="12528" width="12.7109375" style="1" customWidth="1"/>
    <col min="12529" max="12529" width="0" style="1" hidden="1" customWidth="1"/>
    <col min="12530" max="12530" width="5.28515625" style="1" customWidth="1"/>
    <col min="12531" max="12531" width="0" style="1" hidden="1" customWidth="1"/>
    <col min="12532" max="12532" width="17" style="1" customWidth="1"/>
    <col min="12533" max="12533" width="6.28515625" style="1" customWidth="1"/>
    <col min="12534" max="12534" width="0" style="1" hidden="1" customWidth="1"/>
    <col min="12535" max="12535" width="14.28515625" style="1" customWidth="1"/>
    <col min="12536" max="12536" width="7.5703125" style="1" customWidth="1"/>
    <col min="12537" max="12537" width="0" style="1" hidden="1" customWidth="1"/>
    <col min="12538" max="12539" width="14.28515625" style="1" customWidth="1"/>
    <col min="12540" max="12540" width="20.85546875" style="1" customWidth="1"/>
    <col min="12541" max="12541" width="14.42578125" style="1" customWidth="1"/>
    <col min="12542" max="12542" width="15" style="1" customWidth="1"/>
    <col min="12543" max="12543" width="2.7109375" style="1" customWidth="1"/>
    <col min="12544" max="12544" width="11.7109375" style="1" customWidth="1"/>
    <col min="12545" max="12545" width="11.5703125" style="1" customWidth="1"/>
    <col min="12546" max="12546" width="2.28515625" style="1" customWidth="1"/>
    <col min="12547" max="12547" width="41" style="1" customWidth="1"/>
    <col min="12548" max="12548" width="14.28515625" style="1" customWidth="1"/>
    <col min="12549" max="12550" width="11.5703125" style="1" customWidth="1"/>
    <col min="12551" max="12551" width="21.85546875" style="1" customWidth="1"/>
    <col min="12552" max="12743" width="11.42578125" style="1"/>
    <col min="12744" max="12744" width="21.85546875" style="1" customWidth="1"/>
    <col min="12745" max="12745" width="13.85546875" style="1" customWidth="1"/>
    <col min="12746" max="12746" width="38.7109375" style="1" customWidth="1"/>
    <col min="12747" max="12747" width="3" style="1" bestFit="1" customWidth="1"/>
    <col min="12748" max="12748" width="32.28515625" style="1" customWidth="1"/>
    <col min="12749" max="12749" width="46.28515625" style="1" customWidth="1"/>
    <col min="12750" max="12750" width="19" style="1" customWidth="1"/>
    <col min="12751" max="12751" width="0" style="1" hidden="1" customWidth="1"/>
    <col min="12752" max="12752" width="17.7109375" style="1" customWidth="1"/>
    <col min="12753" max="12753" width="0" style="1" hidden="1" customWidth="1"/>
    <col min="12754" max="12754" width="22.28515625" style="1" customWidth="1"/>
    <col min="12755" max="12755" width="5.28515625" style="1" customWidth="1"/>
    <col min="12756" max="12756" width="36.28515625" style="1" customWidth="1"/>
    <col min="12757" max="12757" width="5.7109375" style="1" customWidth="1"/>
    <col min="12758" max="12758" width="0" style="1" hidden="1" customWidth="1"/>
    <col min="12759" max="12759" width="20.7109375" style="1" customWidth="1"/>
    <col min="12760" max="12760" width="4.85546875" style="1" customWidth="1"/>
    <col min="12761" max="12761" width="0" style="1" hidden="1" customWidth="1"/>
    <col min="12762" max="12762" width="24.7109375" style="1" customWidth="1"/>
    <col min="12763" max="12763" width="12.28515625" style="1" customWidth="1"/>
    <col min="12764" max="12764" width="0" style="1" hidden="1" customWidth="1"/>
    <col min="12765" max="12765" width="3.42578125" style="1" customWidth="1"/>
    <col min="12766" max="12766" width="0" style="1" hidden="1" customWidth="1"/>
    <col min="12767" max="12767" width="17.7109375" style="1" customWidth="1"/>
    <col min="12768" max="12768" width="3.42578125" style="1" customWidth="1"/>
    <col min="12769" max="12769" width="0" style="1" hidden="1" customWidth="1"/>
    <col min="12770" max="12770" width="23.7109375" style="1" customWidth="1"/>
    <col min="12771" max="12771" width="10" style="1" customWidth="1"/>
    <col min="12772" max="12772" width="0" style="1" hidden="1" customWidth="1"/>
    <col min="12773" max="12774" width="14.7109375" style="1" customWidth="1"/>
    <col min="12775" max="12775" width="12.85546875" style="1" customWidth="1"/>
    <col min="12776" max="12776" width="3.28515625" style="1" customWidth="1"/>
    <col min="12777" max="12777" width="30.28515625" style="1" customWidth="1"/>
    <col min="12778" max="12778" width="5" style="1" customWidth="1"/>
    <col min="12779" max="12779" width="0" style="1" hidden="1" customWidth="1"/>
    <col min="12780" max="12780" width="14.28515625" style="1" customWidth="1"/>
    <col min="12781" max="12781" width="5.7109375" style="1" customWidth="1"/>
    <col min="12782" max="12782" width="0" style="1" hidden="1" customWidth="1"/>
    <col min="12783" max="12783" width="17.28515625" style="1" customWidth="1"/>
    <col min="12784" max="12784" width="12.7109375" style="1" customWidth="1"/>
    <col min="12785" max="12785" width="0" style="1" hidden="1" customWidth="1"/>
    <col min="12786" max="12786" width="5.28515625" style="1" customWidth="1"/>
    <col min="12787" max="12787" width="0" style="1" hidden="1" customWidth="1"/>
    <col min="12788" max="12788" width="17" style="1" customWidth="1"/>
    <col min="12789" max="12789" width="6.28515625" style="1" customWidth="1"/>
    <col min="12790" max="12790" width="0" style="1" hidden="1" customWidth="1"/>
    <col min="12791" max="12791" width="14.28515625" style="1" customWidth="1"/>
    <col min="12792" max="12792" width="7.5703125" style="1" customWidth="1"/>
    <col min="12793" max="12793" width="0" style="1" hidden="1" customWidth="1"/>
    <col min="12794" max="12795" width="14.28515625" style="1" customWidth="1"/>
    <col min="12796" max="12796" width="20.85546875" style="1" customWidth="1"/>
    <col min="12797" max="12797" width="14.42578125" style="1" customWidth="1"/>
    <col min="12798" max="12798" width="15" style="1" customWidth="1"/>
    <col min="12799" max="12799" width="2.7109375" style="1" customWidth="1"/>
    <col min="12800" max="12800" width="11.7109375" style="1" customWidth="1"/>
    <col min="12801" max="12801" width="11.5703125" style="1" customWidth="1"/>
    <col min="12802" max="12802" width="2.28515625" style="1" customWidth="1"/>
    <col min="12803" max="12803" width="41" style="1" customWidth="1"/>
    <col min="12804" max="12804" width="14.28515625" style="1" customWidth="1"/>
    <col min="12805" max="12806" width="11.5703125" style="1" customWidth="1"/>
    <col min="12807" max="12807" width="21.85546875" style="1" customWidth="1"/>
    <col min="12808" max="12999" width="11.42578125" style="1"/>
    <col min="13000" max="13000" width="21.85546875" style="1" customWidth="1"/>
    <col min="13001" max="13001" width="13.85546875" style="1" customWidth="1"/>
    <col min="13002" max="13002" width="38.7109375" style="1" customWidth="1"/>
    <col min="13003" max="13003" width="3" style="1" bestFit="1" customWidth="1"/>
    <col min="13004" max="13004" width="32.28515625" style="1" customWidth="1"/>
    <col min="13005" max="13005" width="46.28515625" style="1" customWidth="1"/>
    <col min="13006" max="13006" width="19" style="1" customWidth="1"/>
    <col min="13007" max="13007" width="0" style="1" hidden="1" customWidth="1"/>
    <col min="13008" max="13008" width="17.7109375" style="1" customWidth="1"/>
    <col min="13009" max="13009" width="0" style="1" hidden="1" customWidth="1"/>
    <col min="13010" max="13010" width="22.28515625" style="1" customWidth="1"/>
    <col min="13011" max="13011" width="5.28515625" style="1" customWidth="1"/>
    <col min="13012" max="13012" width="36.28515625" style="1" customWidth="1"/>
    <col min="13013" max="13013" width="5.7109375" style="1" customWidth="1"/>
    <col min="13014" max="13014" width="0" style="1" hidden="1" customWidth="1"/>
    <col min="13015" max="13015" width="20.7109375" style="1" customWidth="1"/>
    <col min="13016" max="13016" width="4.85546875" style="1" customWidth="1"/>
    <col min="13017" max="13017" width="0" style="1" hidden="1" customWidth="1"/>
    <col min="13018" max="13018" width="24.7109375" style="1" customWidth="1"/>
    <col min="13019" max="13019" width="12.28515625" style="1" customWidth="1"/>
    <col min="13020" max="13020" width="0" style="1" hidden="1" customWidth="1"/>
    <col min="13021" max="13021" width="3.42578125" style="1" customWidth="1"/>
    <col min="13022" max="13022" width="0" style="1" hidden="1" customWidth="1"/>
    <col min="13023" max="13023" width="17.7109375" style="1" customWidth="1"/>
    <col min="13024" max="13024" width="3.42578125" style="1" customWidth="1"/>
    <col min="13025" max="13025" width="0" style="1" hidden="1" customWidth="1"/>
    <col min="13026" max="13026" width="23.7109375" style="1" customWidth="1"/>
    <col min="13027" max="13027" width="10" style="1" customWidth="1"/>
    <col min="13028" max="13028" width="0" style="1" hidden="1" customWidth="1"/>
    <col min="13029" max="13030" width="14.7109375" style="1" customWidth="1"/>
    <col min="13031" max="13031" width="12.85546875" style="1" customWidth="1"/>
    <col min="13032" max="13032" width="3.28515625" style="1" customWidth="1"/>
    <col min="13033" max="13033" width="30.28515625" style="1" customWidth="1"/>
    <col min="13034" max="13034" width="5" style="1" customWidth="1"/>
    <col min="13035" max="13035" width="0" style="1" hidden="1" customWidth="1"/>
    <col min="13036" max="13036" width="14.28515625" style="1" customWidth="1"/>
    <col min="13037" max="13037" width="5.7109375" style="1" customWidth="1"/>
    <col min="13038" max="13038" width="0" style="1" hidden="1" customWidth="1"/>
    <col min="13039" max="13039" width="17.28515625" style="1" customWidth="1"/>
    <col min="13040" max="13040" width="12.7109375" style="1" customWidth="1"/>
    <col min="13041" max="13041" width="0" style="1" hidden="1" customWidth="1"/>
    <col min="13042" max="13042" width="5.28515625" style="1" customWidth="1"/>
    <col min="13043" max="13043" width="0" style="1" hidden="1" customWidth="1"/>
    <col min="13044" max="13044" width="17" style="1" customWidth="1"/>
    <col min="13045" max="13045" width="6.28515625" style="1" customWidth="1"/>
    <col min="13046" max="13046" width="0" style="1" hidden="1" customWidth="1"/>
    <col min="13047" max="13047" width="14.28515625" style="1" customWidth="1"/>
    <col min="13048" max="13048" width="7.5703125" style="1" customWidth="1"/>
    <col min="13049" max="13049" width="0" style="1" hidden="1" customWidth="1"/>
    <col min="13050" max="13051" width="14.28515625" style="1" customWidth="1"/>
    <col min="13052" max="13052" width="20.85546875" style="1" customWidth="1"/>
    <col min="13053" max="13053" width="14.42578125" style="1" customWidth="1"/>
    <col min="13054" max="13054" width="15" style="1" customWidth="1"/>
    <col min="13055" max="13055" width="2.7109375" style="1" customWidth="1"/>
    <col min="13056" max="13056" width="11.7109375" style="1" customWidth="1"/>
    <col min="13057" max="13057" width="11.5703125" style="1" customWidth="1"/>
    <col min="13058" max="13058" width="2.28515625" style="1" customWidth="1"/>
    <col min="13059" max="13059" width="41" style="1" customWidth="1"/>
    <col min="13060" max="13060" width="14.28515625" style="1" customWidth="1"/>
    <col min="13061" max="13062" width="11.5703125" style="1" customWidth="1"/>
    <col min="13063" max="13063" width="21.85546875" style="1" customWidth="1"/>
    <col min="13064" max="13255" width="11.42578125" style="1"/>
    <col min="13256" max="13256" width="21.85546875" style="1" customWidth="1"/>
    <col min="13257" max="13257" width="13.85546875" style="1" customWidth="1"/>
    <col min="13258" max="13258" width="38.7109375" style="1" customWidth="1"/>
    <col min="13259" max="13259" width="3" style="1" bestFit="1" customWidth="1"/>
    <col min="13260" max="13260" width="32.28515625" style="1" customWidth="1"/>
    <col min="13261" max="13261" width="46.28515625" style="1" customWidth="1"/>
    <col min="13262" max="13262" width="19" style="1" customWidth="1"/>
    <col min="13263" max="13263" width="0" style="1" hidden="1" customWidth="1"/>
    <col min="13264" max="13264" width="17.7109375" style="1" customWidth="1"/>
    <col min="13265" max="13265" width="0" style="1" hidden="1" customWidth="1"/>
    <col min="13266" max="13266" width="22.28515625" style="1" customWidth="1"/>
    <col min="13267" max="13267" width="5.28515625" style="1" customWidth="1"/>
    <col min="13268" max="13268" width="36.28515625" style="1" customWidth="1"/>
    <col min="13269" max="13269" width="5.7109375" style="1" customWidth="1"/>
    <col min="13270" max="13270" width="0" style="1" hidden="1" customWidth="1"/>
    <col min="13271" max="13271" width="20.7109375" style="1" customWidth="1"/>
    <col min="13272" max="13272" width="4.85546875" style="1" customWidth="1"/>
    <col min="13273" max="13273" width="0" style="1" hidden="1" customWidth="1"/>
    <col min="13274" max="13274" width="24.7109375" style="1" customWidth="1"/>
    <col min="13275" max="13275" width="12.28515625" style="1" customWidth="1"/>
    <col min="13276" max="13276" width="0" style="1" hidden="1" customWidth="1"/>
    <col min="13277" max="13277" width="3.42578125" style="1" customWidth="1"/>
    <col min="13278" max="13278" width="0" style="1" hidden="1" customWidth="1"/>
    <col min="13279" max="13279" width="17.7109375" style="1" customWidth="1"/>
    <col min="13280" max="13280" width="3.42578125" style="1" customWidth="1"/>
    <col min="13281" max="13281" width="0" style="1" hidden="1" customWidth="1"/>
    <col min="13282" max="13282" width="23.7109375" style="1" customWidth="1"/>
    <col min="13283" max="13283" width="10" style="1" customWidth="1"/>
    <col min="13284" max="13284" width="0" style="1" hidden="1" customWidth="1"/>
    <col min="13285" max="13286" width="14.7109375" style="1" customWidth="1"/>
    <col min="13287" max="13287" width="12.85546875" style="1" customWidth="1"/>
    <col min="13288" max="13288" width="3.28515625" style="1" customWidth="1"/>
    <col min="13289" max="13289" width="30.28515625" style="1" customWidth="1"/>
    <col min="13290" max="13290" width="5" style="1" customWidth="1"/>
    <col min="13291" max="13291" width="0" style="1" hidden="1" customWidth="1"/>
    <col min="13292" max="13292" width="14.28515625" style="1" customWidth="1"/>
    <col min="13293" max="13293" width="5.7109375" style="1" customWidth="1"/>
    <col min="13294" max="13294" width="0" style="1" hidden="1" customWidth="1"/>
    <col min="13295" max="13295" width="17.28515625" style="1" customWidth="1"/>
    <col min="13296" max="13296" width="12.7109375" style="1" customWidth="1"/>
    <col min="13297" max="13297" width="0" style="1" hidden="1" customWidth="1"/>
    <col min="13298" max="13298" width="5.28515625" style="1" customWidth="1"/>
    <col min="13299" max="13299" width="0" style="1" hidden="1" customWidth="1"/>
    <col min="13300" max="13300" width="17" style="1" customWidth="1"/>
    <col min="13301" max="13301" width="6.28515625" style="1" customWidth="1"/>
    <col min="13302" max="13302" width="0" style="1" hidden="1" customWidth="1"/>
    <col min="13303" max="13303" width="14.28515625" style="1" customWidth="1"/>
    <col min="13304" max="13304" width="7.5703125" style="1" customWidth="1"/>
    <col min="13305" max="13305" width="0" style="1" hidden="1" customWidth="1"/>
    <col min="13306" max="13307" width="14.28515625" style="1" customWidth="1"/>
    <col min="13308" max="13308" width="20.85546875" style="1" customWidth="1"/>
    <col min="13309" max="13309" width="14.42578125" style="1" customWidth="1"/>
    <col min="13310" max="13310" width="15" style="1" customWidth="1"/>
    <col min="13311" max="13311" width="2.7109375" style="1" customWidth="1"/>
    <col min="13312" max="13312" width="11.7109375" style="1" customWidth="1"/>
    <col min="13313" max="13313" width="11.5703125" style="1" customWidth="1"/>
    <col min="13314" max="13314" width="2.28515625" style="1" customWidth="1"/>
    <col min="13315" max="13315" width="41" style="1" customWidth="1"/>
    <col min="13316" max="13316" width="14.28515625" style="1" customWidth="1"/>
    <col min="13317" max="13318" width="11.5703125" style="1" customWidth="1"/>
    <col min="13319" max="13319" width="21.85546875" style="1" customWidth="1"/>
    <col min="13320" max="13511" width="11.42578125" style="1"/>
    <col min="13512" max="13512" width="21.85546875" style="1" customWidth="1"/>
    <col min="13513" max="13513" width="13.85546875" style="1" customWidth="1"/>
    <col min="13514" max="13514" width="38.7109375" style="1" customWidth="1"/>
    <col min="13515" max="13515" width="3" style="1" bestFit="1" customWidth="1"/>
    <col min="13516" max="13516" width="32.28515625" style="1" customWidth="1"/>
    <col min="13517" max="13517" width="46.28515625" style="1" customWidth="1"/>
    <col min="13518" max="13518" width="19" style="1" customWidth="1"/>
    <col min="13519" max="13519" width="0" style="1" hidden="1" customWidth="1"/>
    <col min="13520" max="13520" width="17.7109375" style="1" customWidth="1"/>
    <col min="13521" max="13521" width="0" style="1" hidden="1" customWidth="1"/>
    <col min="13522" max="13522" width="22.28515625" style="1" customWidth="1"/>
    <col min="13523" max="13523" width="5.28515625" style="1" customWidth="1"/>
    <col min="13524" max="13524" width="36.28515625" style="1" customWidth="1"/>
    <col min="13525" max="13525" width="5.7109375" style="1" customWidth="1"/>
    <col min="13526" max="13526" width="0" style="1" hidden="1" customWidth="1"/>
    <col min="13527" max="13527" width="20.7109375" style="1" customWidth="1"/>
    <col min="13528" max="13528" width="4.85546875" style="1" customWidth="1"/>
    <col min="13529" max="13529" width="0" style="1" hidden="1" customWidth="1"/>
    <col min="13530" max="13530" width="24.7109375" style="1" customWidth="1"/>
    <col min="13531" max="13531" width="12.28515625" style="1" customWidth="1"/>
    <col min="13532" max="13532" width="0" style="1" hidden="1" customWidth="1"/>
    <col min="13533" max="13533" width="3.42578125" style="1" customWidth="1"/>
    <col min="13534" max="13534" width="0" style="1" hidden="1" customWidth="1"/>
    <col min="13535" max="13535" width="17.7109375" style="1" customWidth="1"/>
    <col min="13536" max="13536" width="3.42578125" style="1" customWidth="1"/>
    <col min="13537" max="13537" width="0" style="1" hidden="1" customWidth="1"/>
    <col min="13538" max="13538" width="23.7109375" style="1" customWidth="1"/>
    <col min="13539" max="13539" width="10" style="1" customWidth="1"/>
    <col min="13540" max="13540" width="0" style="1" hidden="1" customWidth="1"/>
    <col min="13541" max="13542" width="14.7109375" style="1" customWidth="1"/>
    <col min="13543" max="13543" width="12.85546875" style="1" customWidth="1"/>
    <col min="13544" max="13544" width="3.28515625" style="1" customWidth="1"/>
    <col min="13545" max="13545" width="30.28515625" style="1" customWidth="1"/>
    <col min="13546" max="13546" width="5" style="1" customWidth="1"/>
    <col min="13547" max="13547" width="0" style="1" hidden="1" customWidth="1"/>
    <col min="13548" max="13548" width="14.28515625" style="1" customWidth="1"/>
    <col min="13549" max="13549" width="5.7109375" style="1" customWidth="1"/>
    <col min="13550" max="13550" width="0" style="1" hidden="1" customWidth="1"/>
    <col min="13551" max="13551" width="17.28515625" style="1" customWidth="1"/>
    <col min="13552" max="13552" width="12.7109375" style="1" customWidth="1"/>
    <col min="13553" max="13553" width="0" style="1" hidden="1" customWidth="1"/>
    <col min="13554" max="13554" width="5.28515625" style="1" customWidth="1"/>
    <col min="13555" max="13555" width="0" style="1" hidden="1" customWidth="1"/>
    <col min="13556" max="13556" width="17" style="1" customWidth="1"/>
    <col min="13557" max="13557" width="6.28515625" style="1" customWidth="1"/>
    <col min="13558" max="13558" width="0" style="1" hidden="1" customWidth="1"/>
    <col min="13559" max="13559" width="14.28515625" style="1" customWidth="1"/>
    <col min="13560" max="13560" width="7.5703125" style="1" customWidth="1"/>
    <col min="13561" max="13561" width="0" style="1" hidden="1" customWidth="1"/>
    <col min="13562" max="13563" width="14.28515625" style="1" customWidth="1"/>
    <col min="13564" max="13564" width="20.85546875" style="1" customWidth="1"/>
    <col min="13565" max="13565" width="14.42578125" style="1" customWidth="1"/>
    <col min="13566" max="13566" width="15" style="1" customWidth="1"/>
    <col min="13567" max="13567" width="2.7109375" style="1" customWidth="1"/>
    <col min="13568" max="13568" width="11.7109375" style="1" customWidth="1"/>
    <col min="13569" max="13569" width="11.5703125" style="1" customWidth="1"/>
    <col min="13570" max="13570" width="2.28515625" style="1" customWidth="1"/>
    <col min="13571" max="13571" width="41" style="1" customWidth="1"/>
    <col min="13572" max="13572" width="14.28515625" style="1" customWidth="1"/>
    <col min="13573" max="13574" width="11.5703125" style="1" customWidth="1"/>
    <col min="13575" max="13575" width="21.85546875" style="1" customWidth="1"/>
    <col min="13576" max="13767" width="11.42578125" style="1"/>
    <col min="13768" max="13768" width="21.85546875" style="1" customWidth="1"/>
    <col min="13769" max="13769" width="13.85546875" style="1" customWidth="1"/>
    <col min="13770" max="13770" width="38.7109375" style="1" customWidth="1"/>
    <col min="13771" max="13771" width="3" style="1" bestFit="1" customWidth="1"/>
    <col min="13772" max="13772" width="32.28515625" style="1" customWidth="1"/>
    <col min="13773" max="13773" width="46.28515625" style="1" customWidth="1"/>
    <col min="13774" max="13774" width="19" style="1" customWidth="1"/>
    <col min="13775" max="13775" width="0" style="1" hidden="1" customWidth="1"/>
    <col min="13776" max="13776" width="17.7109375" style="1" customWidth="1"/>
    <col min="13777" max="13777" width="0" style="1" hidden="1" customWidth="1"/>
    <col min="13778" max="13778" width="22.28515625" style="1" customWidth="1"/>
    <col min="13779" max="13779" width="5.28515625" style="1" customWidth="1"/>
    <col min="13780" max="13780" width="36.28515625" style="1" customWidth="1"/>
    <col min="13781" max="13781" width="5.7109375" style="1" customWidth="1"/>
    <col min="13782" max="13782" width="0" style="1" hidden="1" customWidth="1"/>
    <col min="13783" max="13783" width="20.7109375" style="1" customWidth="1"/>
    <col min="13784" max="13784" width="4.85546875" style="1" customWidth="1"/>
    <col min="13785" max="13785" width="0" style="1" hidden="1" customWidth="1"/>
    <col min="13786" max="13786" width="24.7109375" style="1" customWidth="1"/>
    <col min="13787" max="13787" width="12.28515625" style="1" customWidth="1"/>
    <col min="13788" max="13788" width="0" style="1" hidden="1" customWidth="1"/>
    <col min="13789" max="13789" width="3.42578125" style="1" customWidth="1"/>
    <col min="13790" max="13790" width="0" style="1" hidden="1" customWidth="1"/>
    <col min="13791" max="13791" width="17.7109375" style="1" customWidth="1"/>
    <col min="13792" max="13792" width="3.42578125" style="1" customWidth="1"/>
    <col min="13793" max="13793" width="0" style="1" hidden="1" customWidth="1"/>
    <col min="13794" max="13794" width="23.7109375" style="1" customWidth="1"/>
    <col min="13795" max="13795" width="10" style="1" customWidth="1"/>
    <col min="13796" max="13796" width="0" style="1" hidden="1" customWidth="1"/>
    <col min="13797" max="13798" width="14.7109375" style="1" customWidth="1"/>
    <col min="13799" max="13799" width="12.85546875" style="1" customWidth="1"/>
    <col min="13800" max="13800" width="3.28515625" style="1" customWidth="1"/>
    <col min="13801" max="13801" width="30.28515625" style="1" customWidth="1"/>
    <col min="13802" max="13802" width="5" style="1" customWidth="1"/>
    <col min="13803" max="13803" width="0" style="1" hidden="1" customWidth="1"/>
    <col min="13804" max="13804" width="14.28515625" style="1" customWidth="1"/>
    <col min="13805" max="13805" width="5.7109375" style="1" customWidth="1"/>
    <col min="13806" max="13806" width="0" style="1" hidden="1" customWidth="1"/>
    <col min="13807" max="13807" width="17.28515625" style="1" customWidth="1"/>
    <col min="13808" max="13808" width="12.7109375" style="1" customWidth="1"/>
    <col min="13809" max="13809" width="0" style="1" hidden="1" customWidth="1"/>
    <col min="13810" max="13810" width="5.28515625" style="1" customWidth="1"/>
    <col min="13811" max="13811" width="0" style="1" hidden="1" customWidth="1"/>
    <col min="13812" max="13812" width="17" style="1" customWidth="1"/>
    <col min="13813" max="13813" width="6.28515625" style="1" customWidth="1"/>
    <col min="13814" max="13814" width="0" style="1" hidden="1" customWidth="1"/>
    <col min="13815" max="13815" width="14.28515625" style="1" customWidth="1"/>
    <col min="13816" max="13816" width="7.5703125" style="1" customWidth="1"/>
    <col min="13817" max="13817" width="0" style="1" hidden="1" customWidth="1"/>
    <col min="13818" max="13819" width="14.28515625" style="1" customWidth="1"/>
    <col min="13820" max="13820" width="20.85546875" style="1" customWidth="1"/>
    <col min="13821" max="13821" width="14.42578125" style="1" customWidth="1"/>
    <col min="13822" max="13822" width="15" style="1" customWidth="1"/>
    <col min="13823" max="13823" width="2.7109375" style="1" customWidth="1"/>
    <col min="13824" max="13824" width="11.7109375" style="1" customWidth="1"/>
    <col min="13825" max="13825" width="11.5703125" style="1" customWidth="1"/>
    <col min="13826" max="13826" width="2.28515625" style="1" customWidth="1"/>
    <col min="13827" max="13827" width="41" style="1" customWidth="1"/>
    <col min="13828" max="13828" width="14.28515625" style="1" customWidth="1"/>
    <col min="13829" max="13830" width="11.5703125" style="1" customWidth="1"/>
    <col min="13831" max="13831" width="21.85546875" style="1" customWidth="1"/>
    <col min="13832" max="14023" width="11.42578125" style="1"/>
    <col min="14024" max="14024" width="21.85546875" style="1" customWidth="1"/>
    <col min="14025" max="14025" width="13.85546875" style="1" customWidth="1"/>
    <col min="14026" max="14026" width="38.7109375" style="1" customWidth="1"/>
    <col min="14027" max="14027" width="3" style="1" bestFit="1" customWidth="1"/>
    <col min="14028" max="14028" width="32.28515625" style="1" customWidth="1"/>
    <col min="14029" max="14029" width="46.28515625" style="1" customWidth="1"/>
    <col min="14030" max="14030" width="19" style="1" customWidth="1"/>
    <col min="14031" max="14031" width="0" style="1" hidden="1" customWidth="1"/>
    <col min="14032" max="14032" width="17.7109375" style="1" customWidth="1"/>
    <col min="14033" max="14033" width="0" style="1" hidden="1" customWidth="1"/>
    <col min="14034" max="14034" width="22.28515625" style="1" customWidth="1"/>
    <col min="14035" max="14035" width="5.28515625" style="1" customWidth="1"/>
    <col min="14036" max="14036" width="36.28515625" style="1" customWidth="1"/>
    <col min="14037" max="14037" width="5.7109375" style="1" customWidth="1"/>
    <col min="14038" max="14038" width="0" style="1" hidden="1" customWidth="1"/>
    <col min="14039" max="14039" width="20.7109375" style="1" customWidth="1"/>
    <col min="14040" max="14040" width="4.85546875" style="1" customWidth="1"/>
    <col min="14041" max="14041" width="0" style="1" hidden="1" customWidth="1"/>
    <col min="14042" max="14042" width="24.7109375" style="1" customWidth="1"/>
    <col min="14043" max="14043" width="12.28515625" style="1" customWidth="1"/>
    <col min="14044" max="14044" width="0" style="1" hidden="1" customWidth="1"/>
    <col min="14045" max="14045" width="3.42578125" style="1" customWidth="1"/>
    <col min="14046" max="14046" width="0" style="1" hidden="1" customWidth="1"/>
    <col min="14047" max="14047" width="17.7109375" style="1" customWidth="1"/>
    <col min="14048" max="14048" width="3.42578125" style="1" customWidth="1"/>
    <col min="14049" max="14049" width="0" style="1" hidden="1" customWidth="1"/>
    <col min="14050" max="14050" width="23.7109375" style="1" customWidth="1"/>
    <col min="14051" max="14051" width="10" style="1" customWidth="1"/>
    <col min="14052" max="14052" width="0" style="1" hidden="1" customWidth="1"/>
    <col min="14053" max="14054" width="14.7109375" style="1" customWidth="1"/>
    <col min="14055" max="14055" width="12.85546875" style="1" customWidth="1"/>
    <col min="14056" max="14056" width="3.28515625" style="1" customWidth="1"/>
    <col min="14057" max="14057" width="30.28515625" style="1" customWidth="1"/>
    <col min="14058" max="14058" width="5" style="1" customWidth="1"/>
    <col min="14059" max="14059" width="0" style="1" hidden="1" customWidth="1"/>
    <col min="14060" max="14060" width="14.28515625" style="1" customWidth="1"/>
    <col min="14061" max="14061" width="5.7109375" style="1" customWidth="1"/>
    <col min="14062" max="14062" width="0" style="1" hidden="1" customWidth="1"/>
    <col min="14063" max="14063" width="17.28515625" style="1" customWidth="1"/>
    <col min="14064" max="14064" width="12.7109375" style="1" customWidth="1"/>
    <col min="14065" max="14065" width="0" style="1" hidden="1" customWidth="1"/>
    <col min="14066" max="14066" width="5.28515625" style="1" customWidth="1"/>
    <col min="14067" max="14067" width="0" style="1" hidden="1" customWidth="1"/>
    <col min="14068" max="14068" width="17" style="1" customWidth="1"/>
    <col min="14069" max="14069" width="6.28515625" style="1" customWidth="1"/>
    <col min="14070" max="14070" width="0" style="1" hidden="1" customWidth="1"/>
    <col min="14071" max="14071" width="14.28515625" style="1" customWidth="1"/>
    <col min="14072" max="14072" width="7.5703125" style="1" customWidth="1"/>
    <col min="14073" max="14073" width="0" style="1" hidden="1" customWidth="1"/>
    <col min="14074" max="14075" width="14.28515625" style="1" customWidth="1"/>
    <col min="14076" max="14076" width="20.85546875" style="1" customWidth="1"/>
    <col min="14077" max="14077" width="14.42578125" style="1" customWidth="1"/>
    <col min="14078" max="14078" width="15" style="1" customWidth="1"/>
    <col min="14079" max="14079" width="2.7109375" style="1" customWidth="1"/>
    <col min="14080" max="14080" width="11.7109375" style="1" customWidth="1"/>
    <col min="14081" max="14081" width="11.5703125" style="1" customWidth="1"/>
    <col min="14082" max="14082" width="2.28515625" style="1" customWidth="1"/>
    <col min="14083" max="14083" width="41" style="1" customWidth="1"/>
    <col min="14084" max="14084" width="14.28515625" style="1" customWidth="1"/>
    <col min="14085" max="14086" width="11.5703125" style="1" customWidth="1"/>
    <col min="14087" max="14087" width="21.85546875" style="1" customWidth="1"/>
    <col min="14088" max="14279" width="11.42578125" style="1"/>
    <col min="14280" max="14280" width="21.85546875" style="1" customWidth="1"/>
    <col min="14281" max="14281" width="13.85546875" style="1" customWidth="1"/>
    <col min="14282" max="14282" width="38.7109375" style="1" customWidth="1"/>
    <col min="14283" max="14283" width="3" style="1" bestFit="1" customWidth="1"/>
    <col min="14284" max="14284" width="32.28515625" style="1" customWidth="1"/>
    <col min="14285" max="14285" width="46.28515625" style="1" customWidth="1"/>
    <col min="14286" max="14286" width="19" style="1" customWidth="1"/>
    <col min="14287" max="14287" width="0" style="1" hidden="1" customWidth="1"/>
    <col min="14288" max="14288" width="17.7109375" style="1" customWidth="1"/>
    <col min="14289" max="14289" width="0" style="1" hidden="1" customWidth="1"/>
    <col min="14290" max="14290" width="22.28515625" style="1" customWidth="1"/>
    <col min="14291" max="14291" width="5.28515625" style="1" customWidth="1"/>
    <col min="14292" max="14292" width="36.28515625" style="1" customWidth="1"/>
    <col min="14293" max="14293" width="5.7109375" style="1" customWidth="1"/>
    <col min="14294" max="14294" width="0" style="1" hidden="1" customWidth="1"/>
    <col min="14295" max="14295" width="20.7109375" style="1" customWidth="1"/>
    <col min="14296" max="14296" width="4.85546875" style="1" customWidth="1"/>
    <col min="14297" max="14297" width="0" style="1" hidden="1" customWidth="1"/>
    <col min="14298" max="14298" width="24.7109375" style="1" customWidth="1"/>
    <col min="14299" max="14299" width="12.28515625" style="1" customWidth="1"/>
    <col min="14300" max="14300" width="0" style="1" hidden="1" customWidth="1"/>
    <col min="14301" max="14301" width="3.42578125" style="1" customWidth="1"/>
    <col min="14302" max="14302" width="0" style="1" hidden="1" customWidth="1"/>
    <col min="14303" max="14303" width="17.7109375" style="1" customWidth="1"/>
    <col min="14304" max="14304" width="3.42578125" style="1" customWidth="1"/>
    <col min="14305" max="14305" width="0" style="1" hidden="1" customWidth="1"/>
    <col min="14306" max="14306" width="23.7109375" style="1" customWidth="1"/>
    <col min="14307" max="14307" width="10" style="1" customWidth="1"/>
    <col min="14308" max="14308" width="0" style="1" hidden="1" customWidth="1"/>
    <col min="14309" max="14310" width="14.7109375" style="1" customWidth="1"/>
    <col min="14311" max="14311" width="12.85546875" style="1" customWidth="1"/>
    <col min="14312" max="14312" width="3.28515625" style="1" customWidth="1"/>
    <col min="14313" max="14313" width="30.28515625" style="1" customWidth="1"/>
    <col min="14314" max="14314" width="5" style="1" customWidth="1"/>
    <col min="14315" max="14315" width="0" style="1" hidden="1" customWidth="1"/>
    <col min="14316" max="14316" width="14.28515625" style="1" customWidth="1"/>
    <col min="14317" max="14317" width="5.7109375" style="1" customWidth="1"/>
    <col min="14318" max="14318" width="0" style="1" hidden="1" customWidth="1"/>
    <col min="14319" max="14319" width="17.28515625" style="1" customWidth="1"/>
    <col min="14320" max="14320" width="12.7109375" style="1" customWidth="1"/>
    <col min="14321" max="14321" width="0" style="1" hidden="1" customWidth="1"/>
    <col min="14322" max="14322" width="5.28515625" style="1" customWidth="1"/>
    <col min="14323" max="14323" width="0" style="1" hidden="1" customWidth="1"/>
    <col min="14324" max="14324" width="17" style="1" customWidth="1"/>
    <col min="14325" max="14325" width="6.28515625" style="1" customWidth="1"/>
    <col min="14326" max="14326" width="0" style="1" hidden="1" customWidth="1"/>
    <col min="14327" max="14327" width="14.28515625" style="1" customWidth="1"/>
    <col min="14328" max="14328" width="7.5703125" style="1" customWidth="1"/>
    <col min="14329" max="14329" width="0" style="1" hidden="1" customWidth="1"/>
    <col min="14330" max="14331" width="14.28515625" style="1" customWidth="1"/>
    <col min="14332" max="14332" width="20.85546875" style="1" customWidth="1"/>
    <col min="14333" max="14333" width="14.42578125" style="1" customWidth="1"/>
    <col min="14334" max="14334" width="15" style="1" customWidth="1"/>
    <col min="14335" max="14335" width="2.7109375" style="1" customWidth="1"/>
    <col min="14336" max="14336" width="11.7109375" style="1" customWidth="1"/>
    <col min="14337" max="14337" width="11.5703125" style="1" customWidth="1"/>
    <col min="14338" max="14338" width="2.28515625" style="1" customWidth="1"/>
    <col min="14339" max="14339" width="41" style="1" customWidth="1"/>
    <col min="14340" max="14340" width="14.28515625" style="1" customWidth="1"/>
    <col min="14341" max="14342" width="11.5703125" style="1" customWidth="1"/>
    <col min="14343" max="14343" width="21.85546875" style="1" customWidth="1"/>
    <col min="14344" max="14535" width="11.42578125" style="1"/>
    <col min="14536" max="14536" width="21.85546875" style="1" customWidth="1"/>
    <col min="14537" max="14537" width="13.85546875" style="1" customWidth="1"/>
    <col min="14538" max="14538" width="38.7109375" style="1" customWidth="1"/>
    <col min="14539" max="14539" width="3" style="1" bestFit="1" customWidth="1"/>
    <col min="14540" max="14540" width="32.28515625" style="1" customWidth="1"/>
    <col min="14541" max="14541" width="46.28515625" style="1" customWidth="1"/>
    <col min="14542" max="14542" width="19" style="1" customWidth="1"/>
    <col min="14543" max="14543" width="0" style="1" hidden="1" customWidth="1"/>
    <col min="14544" max="14544" width="17.7109375" style="1" customWidth="1"/>
    <col min="14545" max="14545" width="0" style="1" hidden="1" customWidth="1"/>
    <col min="14546" max="14546" width="22.28515625" style="1" customWidth="1"/>
    <col min="14547" max="14547" width="5.28515625" style="1" customWidth="1"/>
    <col min="14548" max="14548" width="36.28515625" style="1" customWidth="1"/>
    <col min="14549" max="14549" width="5.7109375" style="1" customWidth="1"/>
    <col min="14550" max="14550" width="0" style="1" hidden="1" customWidth="1"/>
    <col min="14551" max="14551" width="20.7109375" style="1" customWidth="1"/>
    <col min="14552" max="14552" width="4.85546875" style="1" customWidth="1"/>
    <col min="14553" max="14553" width="0" style="1" hidden="1" customWidth="1"/>
    <col min="14554" max="14554" width="24.7109375" style="1" customWidth="1"/>
    <col min="14555" max="14555" width="12.28515625" style="1" customWidth="1"/>
    <col min="14556" max="14556" width="0" style="1" hidden="1" customWidth="1"/>
    <col min="14557" max="14557" width="3.42578125" style="1" customWidth="1"/>
    <col min="14558" max="14558" width="0" style="1" hidden="1" customWidth="1"/>
    <col min="14559" max="14559" width="17.7109375" style="1" customWidth="1"/>
    <col min="14560" max="14560" width="3.42578125" style="1" customWidth="1"/>
    <col min="14561" max="14561" width="0" style="1" hidden="1" customWidth="1"/>
    <col min="14562" max="14562" width="23.7109375" style="1" customWidth="1"/>
    <col min="14563" max="14563" width="10" style="1" customWidth="1"/>
    <col min="14564" max="14564" width="0" style="1" hidden="1" customWidth="1"/>
    <col min="14565" max="14566" width="14.7109375" style="1" customWidth="1"/>
    <col min="14567" max="14567" width="12.85546875" style="1" customWidth="1"/>
    <col min="14568" max="14568" width="3.28515625" style="1" customWidth="1"/>
    <col min="14569" max="14569" width="30.28515625" style="1" customWidth="1"/>
    <col min="14570" max="14570" width="5" style="1" customWidth="1"/>
    <col min="14571" max="14571" width="0" style="1" hidden="1" customWidth="1"/>
    <col min="14572" max="14572" width="14.28515625" style="1" customWidth="1"/>
    <col min="14573" max="14573" width="5.7109375" style="1" customWidth="1"/>
    <col min="14574" max="14574" width="0" style="1" hidden="1" customWidth="1"/>
    <col min="14575" max="14575" width="17.28515625" style="1" customWidth="1"/>
    <col min="14576" max="14576" width="12.7109375" style="1" customWidth="1"/>
    <col min="14577" max="14577" width="0" style="1" hidden="1" customWidth="1"/>
    <col min="14578" max="14578" width="5.28515625" style="1" customWidth="1"/>
    <col min="14579" max="14579" width="0" style="1" hidden="1" customWidth="1"/>
    <col min="14580" max="14580" width="17" style="1" customWidth="1"/>
    <col min="14581" max="14581" width="6.28515625" style="1" customWidth="1"/>
    <col min="14582" max="14582" width="0" style="1" hidden="1" customWidth="1"/>
    <col min="14583" max="14583" width="14.28515625" style="1" customWidth="1"/>
    <col min="14584" max="14584" width="7.5703125" style="1" customWidth="1"/>
    <col min="14585" max="14585" width="0" style="1" hidden="1" customWidth="1"/>
    <col min="14586" max="14587" width="14.28515625" style="1" customWidth="1"/>
    <col min="14588" max="14588" width="20.85546875" style="1" customWidth="1"/>
    <col min="14589" max="14589" width="14.42578125" style="1" customWidth="1"/>
    <col min="14590" max="14590" width="15" style="1" customWidth="1"/>
    <col min="14591" max="14591" width="2.7109375" style="1" customWidth="1"/>
    <col min="14592" max="14592" width="11.7109375" style="1" customWidth="1"/>
    <col min="14593" max="14593" width="11.5703125" style="1" customWidth="1"/>
    <col min="14594" max="14594" width="2.28515625" style="1" customWidth="1"/>
    <col min="14595" max="14595" width="41" style="1" customWidth="1"/>
    <col min="14596" max="14596" width="14.28515625" style="1" customWidth="1"/>
    <col min="14597" max="14598" width="11.5703125" style="1" customWidth="1"/>
    <col min="14599" max="14599" width="21.85546875" style="1" customWidth="1"/>
    <col min="14600" max="14791" width="11.42578125" style="1"/>
    <col min="14792" max="14792" width="21.85546875" style="1" customWidth="1"/>
    <col min="14793" max="14793" width="13.85546875" style="1" customWidth="1"/>
    <col min="14794" max="14794" width="38.7109375" style="1" customWidth="1"/>
    <col min="14795" max="14795" width="3" style="1" bestFit="1" customWidth="1"/>
    <col min="14796" max="14796" width="32.28515625" style="1" customWidth="1"/>
    <col min="14797" max="14797" width="46.28515625" style="1" customWidth="1"/>
    <col min="14798" max="14798" width="19" style="1" customWidth="1"/>
    <col min="14799" max="14799" width="0" style="1" hidden="1" customWidth="1"/>
    <col min="14800" max="14800" width="17.7109375" style="1" customWidth="1"/>
    <col min="14801" max="14801" width="0" style="1" hidden="1" customWidth="1"/>
    <col min="14802" max="14802" width="22.28515625" style="1" customWidth="1"/>
    <col min="14803" max="14803" width="5.28515625" style="1" customWidth="1"/>
    <col min="14804" max="14804" width="36.28515625" style="1" customWidth="1"/>
    <col min="14805" max="14805" width="5.7109375" style="1" customWidth="1"/>
    <col min="14806" max="14806" width="0" style="1" hidden="1" customWidth="1"/>
    <col min="14807" max="14807" width="20.7109375" style="1" customWidth="1"/>
    <col min="14808" max="14808" width="4.85546875" style="1" customWidth="1"/>
    <col min="14809" max="14809" width="0" style="1" hidden="1" customWidth="1"/>
    <col min="14810" max="14810" width="24.7109375" style="1" customWidth="1"/>
    <col min="14811" max="14811" width="12.28515625" style="1" customWidth="1"/>
    <col min="14812" max="14812" width="0" style="1" hidden="1" customWidth="1"/>
    <col min="14813" max="14813" width="3.42578125" style="1" customWidth="1"/>
    <col min="14814" max="14814" width="0" style="1" hidden="1" customWidth="1"/>
    <col min="14815" max="14815" width="17.7109375" style="1" customWidth="1"/>
    <col min="14816" max="14816" width="3.42578125" style="1" customWidth="1"/>
    <col min="14817" max="14817" width="0" style="1" hidden="1" customWidth="1"/>
    <col min="14818" max="14818" width="23.7109375" style="1" customWidth="1"/>
    <col min="14819" max="14819" width="10" style="1" customWidth="1"/>
    <col min="14820" max="14820" width="0" style="1" hidden="1" customWidth="1"/>
    <col min="14821" max="14822" width="14.7109375" style="1" customWidth="1"/>
    <col min="14823" max="14823" width="12.85546875" style="1" customWidth="1"/>
    <col min="14824" max="14824" width="3.28515625" style="1" customWidth="1"/>
    <col min="14825" max="14825" width="30.28515625" style="1" customWidth="1"/>
    <col min="14826" max="14826" width="5" style="1" customWidth="1"/>
    <col min="14827" max="14827" width="0" style="1" hidden="1" customWidth="1"/>
    <col min="14828" max="14828" width="14.28515625" style="1" customWidth="1"/>
    <col min="14829" max="14829" width="5.7109375" style="1" customWidth="1"/>
    <col min="14830" max="14830" width="0" style="1" hidden="1" customWidth="1"/>
    <col min="14831" max="14831" width="17.28515625" style="1" customWidth="1"/>
    <col min="14832" max="14832" width="12.7109375" style="1" customWidth="1"/>
    <col min="14833" max="14833" width="0" style="1" hidden="1" customWidth="1"/>
    <col min="14834" max="14834" width="5.28515625" style="1" customWidth="1"/>
    <col min="14835" max="14835" width="0" style="1" hidden="1" customWidth="1"/>
    <col min="14836" max="14836" width="17" style="1" customWidth="1"/>
    <col min="14837" max="14837" width="6.28515625" style="1" customWidth="1"/>
    <col min="14838" max="14838" width="0" style="1" hidden="1" customWidth="1"/>
    <col min="14839" max="14839" width="14.28515625" style="1" customWidth="1"/>
    <col min="14840" max="14840" width="7.5703125" style="1" customWidth="1"/>
    <col min="14841" max="14841" width="0" style="1" hidden="1" customWidth="1"/>
    <col min="14842" max="14843" width="14.28515625" style="1" customWidth="1"/>
    <col min="14844" max="14844" width="20.85546875" style="1" customWidth="1"/>
    <col min="14845" max="14845" width="14.42578125" style="1" customWidth="1"/>
    <col min="14846" max="14846" width="15" style="1" customWidth="1"/>
    <col min="14847" max="14847" width="2.7109375" style="1" customWidth="1"/>
    <col min="14848" max="14848" width="11.7109375" style="1" customWidth="1"/>
    <col min="14849" max="14849" width="11.5703125" style="1" customWidth="1"/>
    <col min="14850" max="14850" width="2.28515625" style="1" customWidth="1"/>
    <col min="14851" max="14851" width="41" style="1" customWidth="1"/>
    <col min="14852" max="14852" width="14.28515625" style="1" customWidth="1"/>
    <col min="14853" max="14854" width="11.5703125" style="1" customWidth="1"/>
    <col min="14855" max="14855" width="21.85546875" style="1" customWidth="1"/>
    <col min="14856" max="15047" width="11.42578125" style="1"/>
    <col min="15048" max="15048" width="21.85546875" style="1" customWidth="1"/>
    <col min="15049" max="15049" width="13.85546875" style="1" customWidth="1"/>
    <col min="15050" max="15050" width="38.7109375" style="1" customWidth="1"/>
    <col min="15051" max="15051" width="3" style="1" bestFit="1" customWidth="1"/>
    <col min="15052" max="15052" width="32.28515625" style="1" customWidth="1"/>
    <col min="15053" max="15053" width="46.28515625" style="1" customWidth="1"/>
    <col min="15054" max="15054" width="19" style="1" customWidth="1"/>
    <col min="15055" max="15055" width="0" style="1" hidden="1" customWidth="1"/>
    <col min="15056" max="15056" width="17.7109375" style="1" customWidth="1"/>
    <col min="15057" max="15057" width="0" style="1" hidden="1" customWidth="1"/>
    <col min="15058" max="15058" width="22.28515625" style="1" customWidth="1"/>
    <col min="15059" max="15059" width="5.28515625" style="1" customWidth="1"/>
    <col min="15060" max="15060" width="36.28515625" style="1" customWidth="1"/>
    <col min="15061" max="15061" width="5.7109375" style="1" customWidth="1"/>
    <col min="15062" max="15062" width="0" style="1" hidden="1" customWidth="1"/>
    <col min="15063" max="15063" width="20.7109375" style="1" customWidth="1"/>
    <col min="15064" max="15064" width="4.85546875" style="1" customWidth="1"/>
    <col min="15065" max="15065" width="0" style="1" hidden="1" customWidth="1"/>
    <col min="15066" max="15066" width="24.7109375" style="1" customWidth="1"/>
    <col min="15067" max="15067" width="12.28515625" style="1" customWidth="1"/>
    <col min="15068" max="15068" width="0" style="1" hidden="1" customWidth="1"/>
    <col min="15069" max="15069" width="3.42578125" style="1" customWidth="1"/>
    <col min="15070" max="15070" width="0" style="1" hidden="1" customWidth="1"/>
    <col min="15071" max="15071" width="17.7109375" style="1" customWidth="1"/>
    <col min="15072" max="15072" width="3.42578125" style="1" customWidth="1"/>
    <col min="15073" max="15073" width="0" style="1" hidden="1" customWidth="1"/>
    <col min="15074" max="15074" width="23.7109375" style="1" customWidth="1"/>
    <col min="15075" max="15075" width="10" style="1" customWidth="1"/>
    <col min="15076" max="15076" width="0" style="1" hidden="1" customWidth="1"/>
    <col min="15077" max="15078" width="14.7109375" style="1" customWidth="1"/>
    <col min="15079" max="15079" width="12.85546875" style="1" customWidth="1"/>
    <col min="15080" max="15080" width="3.28515625" style="1" customWidth="1"/>
    <col min="15081" max="15081" width="30.28515625" style="1" customWidth="1"/>
    <col min="15082" max="15082" width="5" style="1" customWidth="1"/>
    <col min="15083" max="15083" width="0" style="1" hidden="1" customWidth="1"/>
    <col min="15084" max="15084" width="14.28515625" style="1" customWidth="1"/>
    <col min="15085" max="15085" width="5.7109375" style="1" customWidth="1"/>
    <col min="15086" max="15086" width="0" style="1" hidden="1" customWidth="1"/>
    <col min="15087" max="15087" width="17.28515625" style="1" customWidth="1"/>
    <col min="15088" max="15088" width="12.7109375" style="1" customWidth="1"/>
    <col min="15089" max="15089" width="0" style="1" hidden="1" customWidth="1"/>
    <col min="15090" max="15090" width="5.28515625" style="1" customWidth="1"/>
    <col min="15091" max="15091" width="0" style="1" hidden="1" customWidth="1"/>
    <col min="15092" max="15092" width="17" style="1" customWidth="1"/>
    <col min="15093" max="15093" width="6.28515625" style="1" customWidth="1"/>
    <col min="15094" max="15094" width="0" style="1" hidden="1" customWidth="1"/>
    <col min="15095" max="15095" width="14.28515625" style="1" customWidth="1"/>
    <col min="15096" max="15096" width="7.5703125" style="1" customWidth="1"/>
    <col min="15097" max="15097" width="0" style="1" hidden="1" customWidth="1"/>
    <col min="15098" max="15099" width="14.28515625" style="1" customWidth="1"/>
    <col min="15100" max="15100" width="20.85546875" style="1" customWidth="1"/>
    <col min="15101" max="15101" width="14.42578125" style="1" customWidth="1"/>
    <col min="15102" max="15102" width="15" style="1" customWidth="1"/>
    <col min="15103" max="15103" width="2.7109375" style="1" customWidth="1"/>
    <col min="15104" max="15104" width="11.7109375" style="1" customWidth="1"/>
    <col min="15105" max="15105" width="11.5703125" style="1" customWidth="1"/>
    <col min="15106" max="15106" width="2.28515625" style="1" customWidth="1"/>
    <col min="15107" max="15107" width="41" style="1" customWidth="1"/>
    <col min="15108" max="15108" width="14.28515625" style="1" customWidth="1"/>
    <col min="15109" max="15110" width="11.5703125" style="1" customWidth="1"/>
    <col min="15111" max="15111" width="21.85546875" style="1" customWidth="1"/>
    <col min="15112" max="15303" width="11.42578125" style="1"/>
    <col min="15304" max="15304" width="21.85546875" style="1" customWidth="1"/>
    <col min="15305" max="15305" width="13.85546875" style="1" customWidth="1"/>
    <col min="15306" max="15306" width="38.7109375" style="1" customWidth="1"/>
    <col min="15307" max="15307" width="3" style="1" bestFit="1" customWidth="1"/>
    <col min="15308" max="15308" width="32.28515625" style="1" customWidth="1"/>
    <col min="15309" max="15309" width="46.28515625" style="1" customWidth="1"/>
    <col min="15310" max="15310" width="19" style="1" customWidth="1"/>
    <col min="15311" max="15311" width="0" style="1" hidden="1" customWidth="1"/>
    <col min="15312" max="15312" width="17.7109375" style="1" customWidth="1"/>
    <col min="15313" max="15313" width="0" style="1" hidden="1" customWidth="1"/>
    <col min="15314" max="15314" width="22.28515625" style="1" customWidth="1"/>
    <col min="15315" max="15315" width="5.28515625" style="1" customWidth="1"/>
    <col min="15316" max="15316" width="36.28515625" style="1" customWidth="1"/>
    <col min="15317" max="15317" width="5.7109375" style="1" customWidth="1"/>
    <col min="15318" max="15318" width="0" style="1" hidden="1" customWidth="1"/>
    <col min="15319" max="15319" width="20.7109375" style="1" customWidth="1"/>
    <col min="15320" max="15320" width="4.85546875" style="1" customWidth="1"/>
    <col min="15321" max="15321" width="0" style="1" hidden="1" customWidth="1"/>
    <col min="15322" max="15322" width="24.7109375" style="1" customWidth="1"/>
    <col min="15323" max="15323" width="12.28515625" style="1" customWidth="1"/>
    <col min="15324" max="15324" width="0" style="1" hidden="1" customWidth="1"/>
    <col min="15325" max="15325" width="3.42578125" style="1" customWidth="1"/>
    <col min="15326" max="15326" width="0" style="1" hidden="1" customWidth="1"/>
    <col min="15327" max="15327" width="17.7109375" style="1" customWidth="1"/>
    <col min="15328" max="15328" width="3.42578125" style="1" customWidth="1"/>
    <col min="15329" max="15329" width="0" style="1" hidden="1" customWidth="1"/>
    <col min="15330" max="15330" width="23.7109375" style="1" customWidth="1"/>
    <col min="15331" max="15331" width="10" style="1" customWidth="1"/>
    <col min="15332" max="15332" width="0" style="1" hidden="1" customWidth="1"/>
    <col min="15333" max="15334" width="14.7109375" style="1" customWidth="1"/>
    <col min="15335" max="15335" width="12.85546875" style="1" customWidth="1"/>
    <col min="15336" max="15336" width="3.28515625" style="1" customWidth="1"/>
    <col min="15337" max="15337" width="30.28515625" style="1" customWidth="1"/>
    <col min="15338" max="15338" width="5" style="1" customWidth="1"/>
    <col min="15339" max="15339" width="0" style="1" hidden="1" customWidth="1"/>
    <col min="15340" max="15340" width="14.28515625" style="1" customWidth="1"/>
    <col min="15341" max="15341" width="5.7109375" style="1" customWidth="1"/>
    <col min="15342" max="15342" width="0" style="1" hidden="1" customWidth="1"/>
    <col min="15343" max="15343" width="17.28515625" style="1" customWidth="1"/>
    <col min="15344" max="15344" width="12.7109375" style="1" customWidth="1"/>
    <col min="15345" max="15345" width="0" style="1" hidden="1" customWidth="1"/>
    <col min="15346" max="15346" width="5.28515625" style="1" customWidth="1"/>
    <col min="15347" max="15347" width="0" style="1" hidden="1" customWidth="1"/>
    <col min="15348" max="15348" width="17" style="1" customWidth="1"/>
    <col min="15349" max="15349" width="6.28515625" style="1" customWidth="1"/>
    <col min="15350" max="15350" width="0" style="1" hidden="1" customWidth="1"/>
    <col min="15351" max="15351" width="14.28515625" style="1" customWidth="1"/>
    <col min="15352" max="15352" width="7.5703125" style="1" customWidth="1"/>
    <col min="15353" max="15353" width="0" style="1" hidden="1" customWidth="1"/>
    <col min="15354" max="15355" width="14.28515625" style="1" customWidth="1"/>
    <col min="15356" max="15356" width="20.85546875" style="1" customWidth="1"/>
    <col min="15357" max="15357" width="14.42578125" style="1" customWidth="1"/>
    <col min="15358" max="15358" width="15" style="1" customWidth="1"/>
    <col min="15359" max="15359" width="2.7109375" style="1" customWidth="1"/>
    <col min="15360" max="15360" width="11.7109375" style="1" customWidth="1"/>
    <col min="15361" max="15361" width="11.5703125" style="1" customWidth="1"/>
    <col min="15362" max="15362" width="2.28515625" style="1" customWidth="1"/>
    <col min="15363" max="15363" width="41" style="1" customWidth="1"/>
    <col min="15364" max="15364" width="14.28515625" style="1" customWidth="1"/>
    <col min="15365" max="15366" width="11.5703125" style="1" customWidth="1"/>
    <col min="15367" max="15367" width="21.85546875" style="1" customWidth="1"/>
    <col min="15368" max="15559" width="11.42578125" style="1"/>
    <col min="15560" max="15560" width="21.85546875" style="1" customWidth="1"/>
    <col min="15561" max="15561" width="13.85546875" style="1" customWidth="1"/>
    <col min="15562" max="15562" width="38.7109375" style="1" customWidth="1"/>
    <col min="15563" max="15563" width="3" style="1" bestFit="1" customWidth="1"/>
    <col min="15564" max="15564" width="32.28515625" style="1" customWidth="1"/>
    <col min="15565" max="15565" width="46.28515625" style="1" customWidth="1"/>
    <col min="15566" max="15566" width="19" style="1" customWidth="1"/>
    <col min="15567" max="15567" width="0" style="1" hidden="1" customWidth="1"/>
    <col min="15568" max="15568" width="17.7109375" style="1" customWidth="1"/>
    <col min="15569" max="15569" width="0" style="1" hidden="1" customWidth="1"/>
    <col min="15570" max="15570" width="22.28515625" style="1" customWidth="1"/>
    <col min="15571" max="15571" width="5.28515625" style="1" customWidth="1"/>
    <col min="15572" max="15572" width="36.28515625" style="1" customWidth="1"/>
    <col min="15573" max="15573" width="5.7109375" style="1" customWidth="1"/>
    <col min="15574" max="15574" width="0" style="1" hidden="1" customWidth="1"/>
    <col min="15575" max="15575" width="20.7109375" style="1" customWidth="1"/>
    <col min="15576" max="15576" width="4.85546875" style="1" customWidth="1"/>
    <col min="15577" max="15577" width="0" style="1" hidden="1" customWidth="1"/>
    <col min="15578" max="15578" width="24.7109375" style="1" customWidth="1"/>
    <col min="15579" max="15579" width="12.28515625" style="1" customWidth="1"/>
    <col min="15580" max="15580" width="0" style="1" hidden="1" customWidth="1"/>
    <col min="15581" max="15581" width="3.42578125" style="1" customWidth="1"/>
    <col min="15582" max="15582" width="0" style="1" hidden="1" customWidth="1"/>
    <col min="15583" max="15583" width="17.7109375" style="1" customWidth="1"/>
    <col min="15584" max="15584" width="3.42578125" style="1" customWidth="1"/>
    <col min="15585" max="15585" width="0" style="1" hidden="1" customWidth="1"/>
    <col min="15586" max="15586" width="23.7109375" style="1" customWidth="1"/>
    <col min="15587" max="15587" width="10" style="1" customWidth="1"/>
    <col min="15588" max="15588" width="0" style="1" hidden="1" customWidth="1"/>
    <col min="15589" max="15590" width="14.7109375" style="1" customWidth="1"/>
    <col min="15591" max="15591" width="12.85546875" style="1" customWidth="1"/>
    <col min="15592" max="15592" width="3.28515625" style="1" customWidth="1"/>
    <col min="15593" max="15593" width="30.28515625" style="1" customWidth="1"/>
    <col min="15594" max="15594" width="5" style="1" customWidth="1"/>
    <col min="15595" max="15595" width="0" style="1" hidden="1" customWidth="1"/>
    <col min="15596" max="15596" width="14.28515625" style="1" customWidth="1"/>
    <col min="15597" max="15597" width="5.7109375" style="1" customWidth="1"/>
    <col min="15598" max="15598" width="0" style="1" hidden="1" customWidth="1"/>
    <col min="15599" max="15599" width="17.28515625" style="1" customWidth="1"/>
    <col min="15600" max="15600" width="12.7109375" style="1" customWidth="1"/>
    <col min="15601" max="15601" width="0" style="1" hidden="1" customWidth="1"/>
    <col min="15602" max="15602" width="5.28515625" style="1" customWidth="1"/>
    <col min="15603" max="15603" width="0" style="1" hidden="1" customWidth="1"/>
    <col min="15604" max="15604" width="17" style="1" customWidth="1"/>
    <col min="15605" max="15605" width="6.28515625" style="1" customWidth="1"/>
    <col min="15606" max="15606" width="0" style="1" hidden="1" customWidth="1"/>
    <col min="15607" max="15607" width="14.28515625" style="1" customWidth="1"/>
    <col min="15608" max="15608" width="7.5703125" style="1" customWidth="1"/>
    <col min="15609" max="15609" width="0" style="1" hidden="1" customWidth="1"/>
    <col min="15610" max="15611" width="14.28515625" style="1" customWidth="1"/>
    <col min="15612" max="15612" width="20.85546875" style="1" customWidth="1"/>
    <col min="15613" max="15613" width="14.42578125" style="1" customWidth="1"/>
    <col min="15614" max="15614" width="15" style="1" customWidth="1"/>
    <col min="15615" max="15615" width="2.7109375" style="1" customWidth="1"/>
    <col min="15616" max="15616" width="11.7109375" style="1" customWidth="1"/>
    <col min="15617" max="15617" width="11.5703125" style="1" customWidth="1"/>
    <col min="15618" max="15618" width="2.28515625" style="1" customWidth="1"/>
    <col min="15619" max="15619" width="41" style="1" customWidth="1"/>
    <col min="15620" max="15620" width="14.28515625" style="1" customWidth="1"/>
    <col min="15621" max="15622" width="11.5703125" style="1" customWidth="1"/>
    <col min="15623" max="15623" width="21.85546875" style="1" customWidth="1"/>
    <col min="15624" max="15815" width="11.42578125" style="1"/>
    <col min="15816" max="15816" width="21.85546875" style="1" customWidth="1"/>
    <col min="15817" max="15817" width="13.85546875" style="1" customWidth="1"/>
    <col min="15818" max="15818" width="38.7109375" style="1" customWidth="1"/>
    <col min="15819" max="15819" width="3" style="1" bestFit="1" customWidth="1"/>
    <col min="15820" max="15820" width="32.28515625" style="1" customWidth="1"/>
    <col min="15821" max="15821" width="46.28515625" style="1" customWidth="1"/>
    <col min="15822" max="15822" width="19" style="1" customWidth="1"/>
    <col min="15823" max="15823" width="0" style="1" hidden="1" customWidth="1"/>
    <col min="15824" max="15824" width="17.7109375" style="1" customWidth="1"/>
    <col min="15825" max="15825" width="0" style="1" hidden="1" customWidth="1"/>
    <col min="15826" max="15826" width="22.28515625" style="1" customWidth="1"/>
    <col min="15827" max="15827" width="5.28515625" style="1" customWidth="1"/>
    <col min="15828" max="15828" width="36.28515625" style="1" customWidth="1"/>
    <col min="15829" max="15829" width="5.7109375" style="1" customWidth="1"/>
    <col min="15830" max="15830" width="0" style="1" hidden="1" customWidth="1"/>
    <col min="15831" max="15831" width="20.7109375" style="1" customWidth="1"/>
    <col min="15832" max="15832" width="4.85546875" style="1" customWidth="1"/>
    <col min="15833" max="15833" width="0" style="1" hidden="1" customWidth="1"/>
    <col min="15834" max="15834" width="24.7109375" style="1" customWidth="1"/>
    <col min="15835" max="15835" width="12.28515625" style="1" customWidth="1"/>
    <col min="15836" max="15836" width="0" style="1" hidden="1" customWidth="1"/>
    <col min="15837" max="15837" width="3.42578125" style="1" customWidth="1"/>
    <col min="15838" max="15838" width="0" style="1" hidden="1" customWidth="1"/>
    <col min="15839" max="15839" width="17.7109375" style="1" customWidth="1"/>
    <col min="15840" max="15840" width="3.42578125" style="1" customWidth="1"/>
    <col min="15841" max="15841" width="0" style="1" hidden="1" customWidth="1"/>
    <col min="15842" max="15842" width="23.7109375" style="1" customWidth="1"/>
    <col min="15843" max="15843" width="10" style="1" customWidth="1"/>
    <col min="15844" max="15844" width="0" style="1" hidden="1" customWidth="1"/>
    <col min="15845" max="15846" width="14.7109375" style="1" customWidth="1"/>
    <col min="15847" max="15847" width="12.85546875" style="1" customWidth="1"/>
    <col min="15848" max="15848" width="3.28515625" style="1" customWidth="1"/>
    <col min="15849" max="15849" width="30.28515625" style="1" customWidth="1"/>
    <col min="15850" max="15850" width="5" style="1" customWidth="1"/>
    <col min="15851" max="15851" width="0" style="1" hidden="1" customWidth="1"/>
    <col min="15852" max="15852" width="14.28515625" style="1" customWidth="1"/>
    <col min="15853" max="15853" width="5.7109375" style="1" customWidth="1"/>
    <col min="15854" max="15854" width="0" style="1" hidden="1" customWidth="1"/>
    <col min="15855" max="15855" width="17.28515625" style="1" customWidth="1"/>
    <col min="15856" max="15856" width="12.7109375" style="1" customWidth="1"/>
    <col min="15857" max="15857" width="0" style="1" hidden="1" customWidth="1"/>
    <col min="15858" max="15858" width="5.28515625" style="1" customWidth="1"/>
    <col min="15859" max="15859" width="0" style="1" hidden="1" customWidth="1"/>
    <col min="15860" max="15860" width="17" style="1" customWidth="1"/>
    <col min="15861" max="15861" width="6.28515625" style="1" customWidth="1"/>
    <col min="15862" max="15862" width="0" style="1" hidden="1" customWidth="1"/>
    <col min="15863" max="15863" width="14.28515625" style="1" customWidth="1"/>
    <col min="15864" max="15864" width="7.5703125" style="1" customWidth="1"/>
    <col min="15865" max="15865" width="0" style="1" hidden="1" customWidth="1"/>
    <col min="15866" max="15867" width="14.28515625" style="1" customWidth="1"/>
    <col min="15868" max="15868" width="20.85546875" style="1" customWidth="1"/>
    <col min="15869" max="15869" width="14.42578125" style="1" customWidth="1"/>
    <col min="15870" max="15870" width="15" style="1" customWidth="1"/>
    <col min="15871" max="15871" width="2.7109375" style="1" customWidth="1"/>
    <col min="15872" max="15872" width="11.7109375" style="1" customWidth="1"/>
    <col min="15873" max="15873" width="11.5703125" style="1" customWidth="1"/>
    <col min="15874" max="15874" width="2.28515625" style="1" customWidth="1"/>
    <col min="15875" max="15875" width="41" style="1" customWidth="1"/>
    <col min="15876" max="15876" width="14.28515625" style="1" customWidth="1"/>
    <col min="15877" max="15878" width="11.5703125" style="1" customWidth="1"/>
    <col min="15879" max="15879" width="21.85546875" style="1" customWidth="1"/>
    <col min="15880" max="16071" width="11.42578125" style="1"/>
    <col min="16072" max="16072" width="21.85546875" style="1" customWidth="1"/>
    <col min="16073" max="16073" width="13.85546875" style="1" customWidth="1"/>
    <col min="16074" max="16074" width="38.7109375" style="1" customWidth="1"/>
    <col min="16075" max="16075" width="3" style="1" bestFit="1" customWidth="1"/>
    <col min="16076" max="16076" width="32.28515625" style="1" customWidth="1"/>
    <col min="16077" max="16077" width="46.28515625" style="1" customWidth="1"/>
    <col min="16078" max="16078" width="19" style="1" customWidth="1"/>
    <col min="16079" max="16079" width="0" style="1" hidden="1" customWidth="1"/>
    <col min="16080" max="16080" width="17.7109375" style="1" customWidth="1"/>
    <col min="16081" max="16081" width="0" style="1" hidden="1" customWidth="1"/>
    <col min="16082" max="16082" width="22.28515625" style="1" customWidth="1"/>
    <col min="16083" max="16083" width="5.28515625" style="1" customWidth="1"/>
    <col min="16084" max="16084" width="36.28515625" style="1" customWidth="1"/>
    <col min="16085" max="16085" width="5.7109375" style="1" customWidth="1"/>
    <col min="16086" max="16086" width="0" style="1" hidden="1" customWidth="1"/>
    <col min="16087" max="16087" width="20.7109375" style="1" customWidth="1"/>
    <col min="16088" max="16088" width="4.85546875" style="1" customWidth="1"/>
    <col min="16089" max="16089" width="0" style="1" hidden="1" customWidth="1"/>
    <col min="16090" max="16090" width="24.7109375" style="1" customWidth="1"/>
    <col min="16091" max="16091" width="12.28515625" style="1" customWidth="1"/>
    <col min="16092" max="16092" width="0" style="1" hidden="1" customWidth="1"/>
    <col min="16093" max="16093" width="3.42578125" style="1" customWidth="1"/>
    <col min="16094" max="16094" width="0" style="1" hidden="1" customWidth="1"/>
    <col min="16095" max="16095" width="17.7109375" style="1" customWidth="1"/>
    <col min="16096" max="16096" width="3.42578125" style="1" customWidth="1"/>
    <col min="16097" max="16097" width="0" style="1" hidden="1" customWidth="1"/>
    <col min="16098" max="16098" width="23.7109375" style="1" customWidth="1"/>
    <col min="16099" max="16099" width="10" style="1" customWidth="1"/>
    <col min="16100" max="16100" width="0" style="1" hidden="1" customWidth="1"/>
    <col min="16101" max="16102" width="14.7109375" style="1" customWidth="1"/>
    <col min="16103" max="16103" width="12.85546875" style="1" customWidth="1"/>
    <col min="16104" max="16104" width="3.28515625" style="1" customWidth="1"/>
    <col min="16105" max="16105" width="30.28515625" style="1" customWidth="1"/>
    <col min="16106" max="16106" width="5" style="1" customWidth="1"/>
    <col min="16107" max="16107" width="0" style="1" hidden="1" customWidth="1"/>
    <col min="16108" max="16108" width="14.28515625" style="1" customWidth="1"/>
    <col min="16109" max="16109" width="5.7109375" style="1" customWidth="1"/>
    <col min="16110" max="16110" width="0" style="1" hidden="1" customWidth="1"/>
    <col min="16111" max="16111" width="17.28515625" style="1" customWidth="1"/>
    <col min="16112" max="16112" width="12.7109375" style="1" customWidth="1"/>
    <col min="16113" max="16113" width="0" style="1" hidden="1" customWidth="1"/>
    <col min="16114" max="16114" width="5.28515625" style="1" customWidth="1"/>
    <col min="16115" max="16115" width="0" style="1" hidden="1" customWidth="1"/>
    <col min="16116" max="16116" width="17" style="1" customWidth="1"/>
    <col min="16117" max="16117" width="6.28515625" style="1" customWidth="1"/>
    <col min="16118" max="16118" width="0" style="1" hidden="1" customWidth="1"/>
    <col min="16119" max="16119" width="14.28515625" style="1" customWidth="1"/>
    <col min="16120" max="16120" width="7.5703125" style="1" customWidth="1"/>
    <col min="16121" max="16121" width="0" style="1" hidden="1" customWidth="1"/>
    <col min="16122" max="16123" width="14.28515625" style="1" customWidth="1"/>
    <col min="16124" max="16124" width="20.85546875" style="1" customWidth="1"/>
    <col min="16125" max="16125" width="14.42578125" style="1" customWidth="1"/>
    <col min="16126" max="16126" width="15" style="1" customWidth="1"/>
    <col min="16127" max="16127" width="2.7109375" style="1" customWidth="1"/>
    <col min="16128" max="16128" width="11.7109375" style="1" customWidth="1"/>
    <col min="16129" max="16129" width="11.5703125" style="1" customWidth="1"/>
    <col min="16130" max="16130" width="2.28515625" style="1" customWidth="1"/>
    <col min="16131" max="16131" width="41" style="1" customWidth="1"/>
    <col min="16132" max="16132" width="14.28515625" style="1" customWidth="1"/>
    <col min="16133" max="16134" width="11.5703125" style="1" customWidth="1"/>
    <col min="16135" max="16135" width="21.85546875" style="1" customWidth="1"/>
    <col min="16136" max="16384" width="11.42578125" style="1"/>
  </cols>
  <sheetData>
    <row r="1" spans="1:46"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641" t="s">
        <v>1331</v>
      </c>
      <c r="AT1" s="641" t="s">
        <v>1332</v>
      </c>
    </row>
    <row r="2" spans="1:46"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row>
    <row r="3" spans="1:46"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row>
    <row r="4" spans="1:46"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row>
    <row r="5" spans="1:46" ht="219.75" customHeight="1" x14ac:dyDescent="0.25">
      <c r="A5" s="448" t="s">
        <v>51</v>
      </c>
      <c r="B5" s="296" t="s">
        <v>1188</v>
      </c>
      <c r="C5" s="296" t="s">
        <v>109</v>
      </c>
      <c r="D5" s="296" t="s">
        <v>645</v>
      </c>
      <c r="E5" s="296" t="s">
        <v>91</v>
      </c>
      <c r="F5" s="308" t="s">
        <v>1189</v>
      </c>
      <c r="G5" s="49" t="s">
        <v>1190</v>
      </c>
      <c r="H5" s="470" t="s">
        <v>1191</v>
      </c>
      <c r="I5" s="470" t="s">
        <v>1015</v>
      </c>
      <c r="J5" s="296" t="s">
        <v>33</v>
      </c>
      <c r="K5" s="296">
        <v>72</v>
      </c>
      <c r="L5" s="471">
        <f>IF(J5="Diaria",+(K5/360),IF(J5="Mensual",+(K5/12),IF(J5="Bimestral",+(K5/6),IF(J5="Trimestral",+(K5/4),IF(J5="Semestral",+(K5/2),IF(J5="Anual",+(K5/1),""))))))</f>
        <v>0.2</v>
      </c>
      <c r="M5" s="296" t="s">
        <v>73</v>
      </c>
      <c r="N5" s="29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6" t="s">
        <v>1192</v>
      </c>
      <c r="P5" s="29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0.8</v>
      </c>
      <c r="Q5" s="296" t="s">
        <v>73</v>
      </c>
      <c r="R5" s="29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1" t="s">
        <v>72</v>
      </c>
      <c r="T5" s="291" t="s">
        <v>28</v>
      </c>
      <c r="U5" s="291">
        <f>+MAX(N5,P5,R5)</f>
        <v>0.8</v>
      </c>
      <c r="V5" s="293" t="str">
        <f>IF(L5&lt;=20%,"Muy baja",IF(L5&lt;=40%,"Baja",IF(L5&lt;=60%,"Media",IF(L5&lt;=80%,"Alta",IF(L5&lt;=100%,"Muy alta",IF(L5&gt;=100%,"Muy alta",""))))))</f>
        <v>Muy baja</v>
      </c>
      <c r="W5" s="472">
        <f>+IFERROR(VLOOKUP(V5,[5]Fórmula!$F$1:$G$6,2,FALSE),"")</f>
        <v>0.2</v>
      </c>
      <c r="X5" s="538" t="str">
        <f>IF(U5=20%,"Leve",IF(U5=40%,"Menor",IF(U5=60%,"Moderado",IF(U5=80%,"Mayor",IF(U5=100%,"Catastrófico","")))))</f>
        <v>Mayor</v>
      </c>
      <c r="Y5" s="472">
        <f>+IFERROR(VLOOKUP(X5,[5]Fórmula!$H$1:$I$6,2,FALSE),"")</f>
        <v>0.8</v>
      </c>
      <c r="Z5" s="537" t="str">
        <f>+IFERROR(VLOOKUP(V5&amp;X5,[5]Fórmula!$C$2:$D$26,2,FALSE),"")</f>
        <v>Alto</v>
      </c>
      <c r="AA5" s="472">
        <f>IF(Z5="Bajo",25%,IF(Z5="Moderado",50%,IF(Z5="Alto",75%,IF(Z5="Extremo",100%,""))))</f>
        <v>0.75</v>
      </c>
      <c r="AB5" s="474" t="s">
        <v>1193</v>
      </c>
      <c r="AC5" s="49" t="s">
        <v>1194</v>
      </c>
      <c r="AD5" s="49" t="s">
        <v>57</v>
      </c>
      <c r="AE5" s="475">
        <f>IF(AD5="Preventivo",25%,IF(AD5="Detectivo",15%,IF(AD5="Correctivo",10%,"")))</f>
        <v>0.25</v>
      </c>
      <c r="AF5" s="308" t="s">
        <v>216</v>
      </c>
      <c r="AG5" s="475">
        <f>IF(AF5="Manual",15%,IF(AF5="Automático",25%,""))</f>
        <v>0.15</v>
      </c>
      <c r="AH5" s="475">
        <f>+AG5+AE5</f>
        <v>0.4</v>
      </c>
      <c r="AI5" s="476" t="s">
        <v>217</v>
      </c>
      <c r="AJ5" s="477" t="s">
        <v>24</v>
      </c>
      <c r="AK5" s="476" t="s">
        <v>1195</v>
      </c>
      <c r="AL5" s="308">
        <f>+AH5*AA5</f>
        <v>0.30000000000000004</v>
      </c>
      <c r="AM5" s="478">
        <f>+AA5-AL5</f>
        <v>0.44999999999999996</v>
      </c>
      <c r="AN5" s="302" t="str">
        <f>+IF(C5="Corrupción","Moderado",IF(AM5&lt;=25%,"Bajo",IF(AM5&lt;=50%,"Moderado",IF(AM5&lt;=75%,"Alto",IF(AM5&gt;75%,"Extremo","")))))</f>
        <v>Moderado</v>
      </c>
      <c r="AO5" s="291" t="s">
        <v>59</v>
      </c>
      <c r="AP5" s="473">
        <v>1</v>
      </c>
      <c r="AQ5" s="33" t="s">
        <v>1196</v>
      </c>
      <c r="AR5" s="299" t="s">
        <v>1197</v>
      </c>
    </row>
    <row r="6" spans="1:46" s="621" customFormat="1" ht="409.5" x14ac:dyDescent="0.2">
      <c r="A6" s="606" t="s">
        <v>51</v>
      </c>
      <c r="B6" s="29" t="s">
        <v>1281</v>
      </c>
      <c r="C6" s="29" t="s">
        <v>58</v>
      </c>
      <c r="D6" s="29" t="s">
        <v>79</v>
      </c>
      <c r="E6" s="29" t="s">
        <v>80</v>
      </c>
      <c r="F6" s="41" t="s">
        <v>1278</v>
      </c>
      <c r="G6" s="185" t="s">
        <v>534</v>
      </c>
      <c r="H6" s="626" t="s">
        <v>1279</v>
      </c>
      <c r="I6" s="41" t="s">
        <v>1280</v>
      </c>
      <c r="J6" s="607" t="s">
        <v>95</v>
      </c>
      <c r="K6" s="608">
        <v>1</v>
      </c>
      <c r="L6" s="609">
        <f>IF(J6="Diaria",+(K6/360),IF(J6="Mensual",+(K6/12),IF(J6="Bimestral",+(K6/6),IF(J6="Trimestral",+(K6/4),IF(J6="Semestral",+(K6/2),IF(J6="Anual",+(K6/1),""))))))</f>
        <v>0.5</v>
      </c>
      <c r="M6" s="608" t="s">
        <v>47</v>
      </c>
      <c r="N6" s="592">
        <f t="shared" ref="N6" si="0">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610" t="s">
        <v>76</v>
      </c>
      <c r="P6" s="592" t="str">
        <f t="shared" ref="P6" si="1">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608" t="s">
        <v>73</v>
      </c>
      <c r="R6" s="59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611" t="s">
        <v>60</v>
      </c>
      <c r="T6" s="611" t="s">
        <v>73</v>
      </c>
      <c r="U6" s="612">
        <f>+MAX(N6,P6,R6)</f>
        <v>0.4</v>
      </c>
      <c r="V6" s="613" t="str">
        <f>IF(L6&lt;=20%,"Muy baja",IF(L6&lt;=40%,"Baja",IF(L6&lt;=60%,"Media",IF(L6&lt;=80%,"Alta",IF(L6&lt;=100%,"Muy alta",IF(L6&gt;=100%,"Muy alta",""))))))</f>
        <v>Media</v>
      </c>
      <c r="W6" s="614">
        <f>+IFERROR(VLOOKUP(V6,[3]Fórmula!$F$1:$G$6,2,FALSE),"")</f>
        <v>0.6</v>
      </c>
      <c r="X6" s="615" t="s">
        <v>56</v>
      </c>
      <c r="Y6" s="614">
        <f>+IFERROR(VLOOKUP(X6,[3]Fórmula!$H$1:$I$6,2,FALSE),"")</f>
        <v>0.6</v>
      </c>
      <c r="Z6" s="615" t="str">
        <f>+IFERROR(VLOOKUP(V6&amp;X6,[3]Fórmula!$C$2:$D$26,2,FALSE),"")</f>
        <v>Moderado</v>
      </c>
      <c r="AA6" s="616">
        <f>IF(Z6="Bajo",25%,IF(Z6="Moderado",50%,IF(Z6="Alto",75%,IF(Z6="Extremo",100%,""))))</f>
        <v>0.5</v>
      </c>
      <c r="AB6" s="617"/>
      <c r="AC6" s="607" t="s">
        <v>1328</v>
      </c>
      <c r="AD6" s="41" t="s">
        <v>57</v>
      </c>
      <c r="AE6" s="593">
        <f t="shared" ref="AE6" si="2">IF(AD6="Preventivo",25%,IF(AD6="Detectivo",15%,IF(AD6="Correctivo",10%,"")))</f>
        <v>0.25</v>
      </c>
      <c r="AF6" s="41" t="s">
        <v>216</v>
      </c>
      <c r="AG6" s="593">
        <f t="shared" ref="AG6" si="3">IF(AF6="Manual",15%,IF(AF6="Automático",25%,""))</f>
        <v>0.15</v>
      </c>
      <c r="AH6" s="593">
        <f t="shared" ref="AH6" si="4">+AG6+AE6</f>
        <v>0.4</v>
      </c>
      <c r="AI6" s="41" t="s">
        <v>217</v>
      </c>
      <c r="AJ6" s="41" t="s">
        <v>24</v>
      </c>
      <c r="AK6" s="41" t="s">
        <v>1329</v>
      </c>
      <c r="AL6" s="29">
        <f>+AA6*AH6</f>
        <v>0.2</v>
      </c>
      <c r="AM6" s="618">
        <f>+AA6-AL6</f>
        <v>0.3</v>
      </c>
      <c r="AN6" s="619" t="str">
        <f>IF(AM6&lt;=25%,"Bajo",IF(AM6&lt;=50%,"Moderado",IF(AM6&lt;=75%,"Alto",IF(AM6&gt;75%,"Extremo",""))))</f>
        <v>Moderado</v>
      </c>
      <c r="AO6" s="620" t="s">
        <v>59</v>
      </c>
      <c r="AP6" s="185"/>
      <c r="AQ6" s="47"/>
      <c r="AR6" s="622"/>
    </row>
  </sheetData>
  <sheetProtection formatCells="0" formatColumns="0" formatRows="0"/>
  <mergeCells count="16">
    <mergeCell ref="A1:AR1"/>
    <mergeCell ref="A2:T3"/>
    <mergeCell ref="AP2:AR2"/>
    <mergeCell ref="AC3:AC4"/>
    <mergeCell ref="AD3:AG3"/>
    <mergeCell ref="AH3:AH4"/>
    <mergeCell ref="AI3:AK3"/>
    <mergeCell ref="AL3:AN4"/>
    <mergeCell ref="AO3:AO4"/>
    <mergeCell ref="AP3:AQ4"/>
    <mergeCell ref="AR3:AR4"/>
    <mergeCell ref="G4:H4"/>
    <mergeCell ref="AJ4:AK4"/>
    <mergeCell ref="U2:AB3"/>
    <mergeCell ref="AC2:AK2"/>
    <mergeCell ref="AM2:AO2"/>
  </mergeCells>
  <conditionalFormatting sqref="AI5:AI6">
    <cfRule type="containsText" dxfId="13" priority="1" operator="containsText" text="BAJA">
      <formula>NOT(ISERROR(SEARCH("BAJA",AI5)))</formula>
    </cfRule>
    <cfRule type="containsText" dxfId="12" priority="2" operator="containsText" text="MEDIA">
      <formula>NOT(ISERROR(SEARCH("MEDIA",AI5)))</formula>
    </cfRule>
    <cfRule type="containsText" dxfId="11" priority="3" operator="containsText" text="ALTA">
      <formula>NOT(ISERROR(SEARCH("ALTA",AI5)))</formula>
    </cfRule>
  </conditionalFormatting>
  <conditionalFormatting sqref="AL5:AM6">
    <cfRule type="containsText" dxfId="10" priority="8" operator="containsText" text="BAJA">
      <formula>NOT(ISERROR(SEARCH("BAJA",AL5)))</formula>
    </cfRule>
    <cfRule type="containsText" dxfId="9" priority="9" operator="containsText" text="MEDIA">
      <formula>NOT(ISERROR(SEARCH("MEDIA",AL5)))</formula>
    </cfRule>
    <cfRule type="containsText" dxfId="8" priority="10" operator="containsText" text="ALTA">
      <formula>NOT(ISERROR(SEARCH("ALTA",AL5)))</formula>
    </cfRule>
  </conditionalFormatting>
  <conditionalFormatting sqref="AL6:AM6">
    <cfRule type="cellIs" dxfId="7" priority="4" operator="greaterThan">
      <formula>75%</formula>
    </cfRule>
    <cfRule type="cellIs" dxfId="6" priority="5" operator="between">
      <formula>51%</formula>
      <formula>75%</formula>
    </cfRule>
    <cfRule type="cellIs" dxfId="5" priority="6" operator="between">
      <formula>26%</formula>
      <formula>50%</formula>
    </cfRule>
    <cfRule type="cellIs" dxfId="4" priority="7" operator="between">
      <formula>0%</formula>
      <formula>25%</formula>
    </cfRule>
  </conditionalFormatting>
  <conditionalFormatting sqref="AM5">
    <cfRule type="cellIs" dxfId="3" priority="14" operator="greaterThan">
      <formula>75%</formula>
    </cfRule>
    <cfRule type="cellIs" dxfId="2" priority="15" operator="between">
      <formula>51%</formula>
      <formula>75%</formula>
    </cfRule>
    <cfRule type="cellIs" dxfId="1" priority="16" operator="between">
      <formula>26%</formula>
      <formula>50%</formula>
    </cfRule>
    <cfRule type="cellIs" dxfId="0" priority="17" operator="between">
      <formula>0%</formula>
      <formula>25%</formula>
    </cfRule>
  </conditionalFormatting>
  <dataValidations count="17">
    <dataValidation type="list" allowBlank="1" showInputMessage="1" showErrorMessage="1" sqref="AJ5" xr:uid="{00000000-0002-0000-0A00-00000F000000}">
      <formula1>INDIRECT("DOCU[DOCUMENTADO]")</formula1>
    </dataValidation>
    <dataValidation type="list" allowBlank="1" showInputMessage="1" showErrorMessage="1" sqref="AD5" xr:uid="{00000000-0002-0000-0A00-00000E000000}">
      <formula1>INDIRECT("CONT[CONTROL]")</formula1>
    </dataValidation>
    <dataValidation type="list" allowBlank="1" showInputMessage="1" showErrorMessage="1" sqref="AI5" xr:uid="{00000000-0002-0000-0A00-00000D000000}">
      <formula1>INDIRECT("CONF[CONFIABLE]")</formula1>
    </dataValidation>
    <dataValidation type="list" allowBlank="1" showInputMessage="1" showErrorMessage="1" sqref="AF5" xr:uid="{00000000-0002-0000-0A00-00000C000000}">
      <formula1>INDIRECT("IMPL[IMPLEMENTACION]")</formula1>
    </dataValidation>
    <dataValidation type="list" allowBlank="1" showInputMessage="1" showErrorMessage="1" sqref="A5:A6" xr:uid="{00000000-0002-0000-0A00-00000B000000}">
      <formula1>"SI,NO"</formula1>
    </dataValidation>
    <dataValidation type="list" allowBlank="1" showInputMessage="1" showErrorMessage="1" sqref="AO5" xr:uid="{00000000-0002-0000-0A00-00000A000000}">
      <formula1>INDIRECT("TRAT[TRATAMIENTO]")</formula1>
    </dataValidation>
    <dataValidation type="list" allowBlank="1" showInputMessage="1" showErrorMessage="1" sqref="T5" xr:uid="{00000000-0002-0000-0A00-000009000000}">
      <formula1>INDIRECT("CRIT[CRITERIO]")</formula1>
    </dataValidation>
    <dataValidation type="list" allowBlank="1" showInputMessage="1" showErrorMessage="1" sqref="S5" xr:uid="{00000000-0002-0000-0A00-000008000000}">
      <formula1>INDIRECT("ACTI[ACTIVO]")</formula1>
    </dataValidation>
    <dataValidation type="list" allowBlank="1" showInputMessage="1" showErrorMessage="1" sqref="Q5" xr:uid="{00000000-0002-0000-0A00-000007000000}">
      <formula1>INDIRECT("OPER[OPER]")</formula1>
    </dataValidation>
    <dataValidation type="list" allowBlank="1" showInputMessage="1" showErrorMessage="1" sqref="O5" xr:uid="{00000000-0002-0000-0A00-000006000000}">
      <formula1>INDIRECT("REPU[REPUT]")</formula1>
    </dataValidation>
    <dataValidation type="list" allowBlank="1" showInputMessage="1" showErrorMessage="1" sqref="M5" xr:uid="{00000000-0002-0000-0A00-000005000000}">
      <formula1>INDIRECT("ECON[ECONO]")</formula1>
    </dataValidation>
    <dataValidation type="list" allowBlank="1" showInputMessage="1" showErrorMessage="1" sqref="J5" xr:uid="{00000000-0002-0000-0A00-000004000000}">
      <formula1>INDIRECT("PERI[PERIODICIDAD]")</formula1>
    </dataValidation>
    <dataValidation type="list" allowBlank="1" showInputMessage="1" showErrorMessage="1" sqref="E5" xr:uid="{00000000-0002-0000-0A00-000003000000}">
      <formula1>INDIRECT("CLAS[CLASIFICACION]")</formula1>
    </dataValidation>
    <dataValidation type="list" allowBlank="1" showInputMessage="1" showErrorMessage="1" sqref="D5" xr:uid="{00000000-0002-0000-0A00-000002000000}">
      <formula1>INDIRECT("FACT[FACTOR]")</formula1>
    </dataValidation>
    <dataValidation type="list" allowBlank="1" showInputMessage="1" showErrorMessage="1" sqref="B5" xr:uid="{00000000-0002-0000-0A00-000000000000}">
      <formula1>INDIRECT("PROC[PROCESOS]")</formula1>
    </dataValidation>
    <dataValidation type="list" allowBlank="1" showInputMessage="1" showErrorMessage="1" sqref="AF6" xr:uid="{03AEE207-8A51-4D52-BF74-14FF0AB8B6F4}">
      <formula1>"Manual,Automático"</formula1>
    </dataValidation>
    <dataValidation type="list" allowBlank="1" showInputMessage="1" showErrorMessage="1" sqref="AI6" xr:uid="{94A1D5A8-E83C-4D14-9128-8B7D4714995A}">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Listas!$G$2:$G$13</xm:f>
          </x14:formula1>
          <xm:sqref>C5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2F7E-02F3-4371-9E41-C78089599939}">
  <dimension ref="B1:AX29"/>
  <sheetViews>
    <sheetView showGridLines="0" topLeftCell="F1" zoomScale="88" zoomScaleNormal="130" workbookViewId="0">
      <selection activeCell="B1" sqref="B1"/>
    </sheetView>
  </sheetViews>
  <sheetFormatPr baseColWidth="10" defaultColWidth="11.42578125" defaultRowHeight="15" x14ac:dyDescent="0.25"/>
  <cols>
    <col min="1" max="1" width="3.7109375" customWidth="1"/>
    <col min="8" max="8" width="9.7109375" customWidth="1"/>
    <col min="26" max="26" width="22.85546875" customWidth="1"/>
    <col min="27" max="27" width="15" bestFit="1" customWidth="1"/>
    <col min="41" max="41" width="2.7109375" customWidth="1"/>
  </cols>
  <sheetData>
    <row r="1" spans="2:50" x14ac:dyDescent="0.25">
      <c r="B1" t="s">
        <v>1336</v>
      </c>
    </row>
    <row r="3" spans="2:50" x14ac:dyDescent="0.25">
      <c r="B3" s="9" t="s">
        <v>125</v>
      </c>
      <c r="R3" s="9" t="s">
        <v>126</v>
      </c>
    </row>
    <row r="4" spans="2:50" x14ac:dyDescent="0.25">
      <c r="R4" s="9" t="s">
        <v>127</v>
      </c>
      <c r="AG4" s="9" t="s">
        <v>128</v>
      </c>
    </row>
    <row r="5" spans="2:50" x14ac:dyDescent="0.25">
      <c r="B5" s="9" t="s">
        <v>129</v>
      </c>
      <c r="J5" s="9" t="s">
        <v>130</v>
      </c>
      <c r="R5" s="9" t="s">
        <v>131</v>
      </c>
      <c r="Y5" s="9" t="s">
        <v>132</v>
      </c>
      <c r="AG5" s="9" t="s">
        <v>133</v>
      </c>
      <c r="AP5" s="9" t="s">
        <v>134</v>
      </c>
      <c r="AX5" s="9" t="s">
        <v>135</v>
      </c>
    </row>
    <row r="23" spans="25:27" x14ac:dyDescent="0.25">
      <c r="Y23" t="s">
        <v>1335</v>
      </c>
    </row>
    <row r="24" spans="25:27" x14ac:dyDescent="0.25">
      <c r="Z24" s="55" t="s">
        <v>1334</v>
      </c>
      <c r="AA24" s="400"/>
    </row>
    <row r="25" spans="25:27" ht="45" x14ac:dyDescent="0.25">
      <c r="Y25" s="56" t="s">
        <v>136</v>
      </c>
      <c r="Z25" s="657">
        <v>42299590289</v>
      </c>
      <c r="AA25" s="656"/>
    </row>
    <row r="26" spans="25:27" x14ac:dyDescent="0.25">
      <c r="Y26" s="57">
        <v>0.01</v>
      </c>
      <c r="Z26" s="655">
        <f>+$Z$25*Y26</f>
        <v>422995902.88999999</v>
      </c>
      <c r="AA26" s="654"/>
    </row>
    <row r="27" spans="25:27" x14ac:dyDescent="0.25">
      <c r="Y27" s="57">
        <v>0.03</v>
      </c>
      <c r="Z27" s="655">
        <f>+$Z$25*Y27</f>
        <v>1268987708.6699998</v>
      </c>
      <c r="AA27" s="654"/>
    </row>
    <row r="28" spans="25:27" x14ac:dyDescent="0.25">
      <c r="Y28" s="57">
        <v>0.06</v>
      </c>
      <c r="Z28" s="655">
        <f>+$Z$25*Y28</f>
        <v>2537975417.3399997</v>
      </c>
      <c r="AA28" s="654"/>
    </row>
    <row r="29" spans="25:27" x14ac:dyDescent="0.25">
      <c r="Y29" s="57">
        <v>0.1</v>
      </c>
      <c r="Z29" s="655">
        <f>+$Z$25*Y29</f>
        <v>4229959028.9000001</v>
      </c>
      <c r="AA29" s="65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9B28-705D-42FA-AD06-56D1FF58E71D}">
  <dimension ref="B1:H51"/>
  <sheetViews>
    <sheetView showGridLines="0" zoomScale="91" zoomScaleNormal="90" workbookViewId="0">
      <selection activeCell="F7" sqref="F7"/>
    </sheetView>
  </sheetViews>
  <sheetFormatPr baseColWidth="10" defaultColWidth="11.42578125" defaultRowHeight="15" x14ac:dyDescent="0.25"/>
  <cols>
    <col min="1" max="1" width="2.85546875" customWidth="1"/>
    <col min="2" max="2" width="29.7109375" style="64" customWidth="1"/>
    <col min="3" max="3" width="18.7109375" style="62" customWidth="1"/>
    <col min="4" max="4" width="11.42578125" style="63" customWidth="1"/>
    <col min="5" max="5" width="26.7109375" style="62" customWidth="1"/>
    <col min="7" max="7" width="17.42578125" customWidth="1"/>
    <col min="8" max="8" width="16.28515625" customWidth="1"/>
  </cols>
  <sheetData>
    <row r="1" spans="2:8" ht="15.75" thickBot="1" x14ac:dyDescent="0.3"/>
    <row r="2" spans="2:8" ht="31.9" customHeight="1" x14ac:dyDescent="0.25">
      <c r="B2" s="679" t="s">
        <v>137</v>
      </c>
      <c r="C2" s="680"/>
      <c r="D2" s="680"/>
      <c r="E2" s="681"/>
      <c r="G2" s="677" t="s">
        <v>138</v>
      </c>
      <c r="H2" s="678"/>
    </row>
    <row r="3" spans="2:8" x14ac:dyDescent="0.25">
      <c r="B3" s="120" t="s">
        <v>139</v>
      </c>
      <c r="C3" s="66" t="s">
        <v>6</v>
      </c>
      <c r="D3" s="66" t="s">
        <v>140</v>
      </c>
      <c r="E3" s="121" t="s">
        <v>141</v>
      </c>
      <c r="G3" s="120" t="s">
        <v>6</v>
      </c>
      <c r="H3" s="121" t="s">
        <v>142</v>
      </c>
    </row>
    <row r="4" spans="2:8" x14ac:dyDescent="0.25">
      <c r="B4" s="672" t="s">
        <v>111</v>
      </c>
      <c r="C4" s="65" t="s">
        <v>70</v>
      </c>
      <c r="D4" s="68">
        <v>3</v>
      </c>
      <c r="E4" s="671" t="s">
        <v>143</v>
      </c>
      <c r="G4" s="122" t="s">
        <v>23</v>
      </c>
      <c r="H4" s="123">
        <v>1</v>
      </c>
    </row>
    <row r="5" spans="2:8" x14ac:dyDescent="0.25">
      <c r="B5" s="672"/>
      <c r="C5" s="65" t="s">
        <v>12</v>
      </c>
      <c r="D5" s="68">
        <v>1</v>
      </c>
      <c r="E5" s="671"/>
      <c r="G5" s="122" t="s">
        <v>12</v>
      </c>
      <c r="H5" s="123">
        <v>1</v>
      </c>
    </row>
    <row r="6" spans="2:8" x14ac:dyDescent="0.25">
      <c r="B6" s="672"/>
      <c r="C6" s="65" t="s">
        <v>92</v>
      </c>
      <c r="D6" s="68">
        <v>1</v>
      </c>
      <c r="E6" s="671"/>
      <c r="G6" s="122" t="s">
        <v>70</v>
      </c>
      <c r="H6" s="123">
        <f>+D4</f>
        <v>3</v>
      </c>
    </row>
    <row r="7" spans="2:8" x14ac:dyDescent="0.25">
      <c r="B7" s="672" t="s">
        <v>98</v>
      </c>
      <c r="C7" s="65" t="s">
        <v>92</v>
      </c>
      <c r="D7" s="68">
        <v>2</v>
      </c>
      <c r="E7" s="671" t="s">
        <v>144</v>
      </c>
      <c r="F7" s="426">
        <v>-1</v>
      </c>
      <c r="G7" s="122" t="s">
        <v>1212</v>
      </c>
      <c r="H7" s="123">
        <f>+D11+D15+D18+D19+D27+D32+D37+D43+4</f>
        <v>22</v>
      </c>
    </row>
    <row r="8" spans="2:8" ht="30" x14ac:dyDescent="0.25">
      <c r="B8" s="672"/>
      <c r="C8" s="65" t="s">
        <v>145</v>
      </c>
      <c r="D8" s="68">
        <v>1</v>
      </c>
      <c r="E8" s="671"/>
      <c r="F8" s="426"/>
      <c r="G8" s="122" t="s">
        <v>92</v>
      </c>
      <c r="H8" s="123">
        <v>24</v>
      </c>
    </row>
    <row r="9" spans="2:8" ht="30" x14ac:dyDescent="0.25">
      <c r="B9" s="672" t="s">
        <v>146</v>
      </c>
      <c r="C9" s="65" t="s">
        <v>58</v>
      </c>
      <c r="D9" s="68">
        <v>2</v>
      </c>
      <c r="E9" s="671" t="s">
        <v>147</v>
      </c>
      <c r="F9" s="427"/>
      <c r="G9" s="122" t="s">
        <v>148</v>
      </c>
      <c r="H9" s="123">
        <v>2</v>
      </c>
    </row>
    <row r="10" spans="2:8" ht="41.25" customHeight="1" x14ac:dyDescent="0.25">
      <c r="B10" s="672"/>
      <c r="C10" s="65" t="s">
        <v>92</v>
      </c>
      <c r="D10" s="68">
        <v>3</v>
      </c>
      <c r="E10" s="671"/>
      <c r="F10" s="426">
        <v>-1</v>
      </c>
      <c r="G10" s="122" t="s">
        <v>109</v>
      </c>
      <c r="H10" s="123">
        <f>+D8+D12+D16+D25+D29+D38+D44+D47+D33+D48</f>
        <v>15</v>
      </c>
    </row>
    <row r="11" spans="2:8" ht="41.25" customHeight="1" x14ac:dyDescent="0.25">
      <c r="B11" s="672"/>
      <c r="C11" s="65" t="s">
        <v>1212</v>
      </c>
      <c r="D11" s="68">
        <v>1</v>
      </c>
      <c r="E11" s="671"/>
      <c r="F11" s="426"/>
      <c r="G11" s="122" t="s">
        <v>58</v>
      </c>
      <c r="H11" s="123">
        <v>14</v>
      </c>
    </row>
    <row r="12" spans="2:8" ht="30.75" thickBot="1" x14ac:dyDescent="0.3">
      <c r="B12" s="672"/>
      <c r="C12" s="65" t="s">
        <v>145</v>
      </c>
      <c r="D12" s="68">
        <v>2</v>
      </c>
      <c r="E12" s="671"/>
      <c r="F12" s="426"/>
      <c r="G12" s="658" t="s">
        <v>151</v>
      </c>
      <c r="H12" s="659">
        <f>+SUM(H4:H11)</f>
        <v>82</v>
      </c>
    </row>
    <row r="13" spans="2:8" ht="21" customHeight="1" x14ac:dyDescent="0.25">
      <c r="B13" s="672" t="s">
        <v>149</v>
      </c>
      <c r="C13" s="65" t="s">
        <v>58</v>
      </c>
      <c r="D13" s="68">
        <v>1</v>
      </c>
      <c r="E13" s="671" t="s">
        <v>150</v>
      </c>
      <c r="F13" s="426"/>
    </row>
    <row r="14" spans="2:8" x14ac:dyDescent="0.25">
      <c r="B14" s="672"/>
      <c r="C14" s="65" t="s">
        <v>92</v>
      </c>
      <c r="D14" s="68">
        <v>1</v>
      </c>
      <c r="E14" s="671"/>
      <c r="F14" s="426"/>
    </row>
    <row r="15" spans="2:8" x14ac:dyDescent="0.25">
      <c r="B15" s="672"/>
      <c r="C15" s="65" t="s">
        <v>1212</v>
      </c>
      <c r="D15" s="68">
        <v>3</v>
      </c>
      <c r="E15" s="671"/>
      <c r="F15" s="426"/>
    </row>
    <row r="16" spans="2:8" ht="30" x14ac:dyDescent="0.25">
      <c r="B16" s="672"/>
      <c r="C16" s="65" t="s">
        <v>145</v>
      </c>
      <c r="D16" s="68">
        <v>1</v>
      </c>
      <c r="E16" s="671"/>
      <c r="F16" s="426"/>
    </row>
    <row r="17" spans="2:6" ht="42.75" customHeight="1" x14ac:dyDescent="0.25">
      <c r="B17" s="672" t="s">
        <v>152</v>
      </c>
      <c r="C17" s="65" t="s">
        <v>58</v>
      </c>
      <c r="D17" s="68">
        <v>1</v>
      </c>
      <c r="E17" s="671" t="s">
        <v>153</v>
      </c>
      <c r="F17" s="426"/>
    </row>
    <row r="18" spans="2:6" x14ac:dyDescent="0.25">
      <c r="B18" s="672"/>
      <c r="C18" s="65" t="s">
        <v>1212</v>
      </c>
      <c r="D18" s="68">
        <v>3</v>
      </c>
      <c r="E18" s="671"/>
      <c r="F18" s="426">
        <v>1</v>
      </c>
    </row>
    <row r="19" spans="2:6" ht="30" customHeight="1" x14ac:dyDescent="0.25">
      <c r="B19" s="673" t="s">
        <v>62</v>
      </c>
      <c r="C19" s="65" t="s">
        <v>1212</v>
      </c>
      <c r="D19" s="68">
        <v>1</v>
      </c>
      <c r="E19" s="675" t="s">
        <v>147</v>
      </c>
      <c r="F19" s="426"/>
    </row>
    <row r="20" spans="2:6" x14ac:dyDescent="0.25">
      <c r="B20" s="674"/>
      <c r="C20" s="65" t="s">
        <v>92</v>
      </c>
      <c r="D20" s="68">
        <v>1</v>
      </c>
      <c r="E20" s="676"/>
      <c r="F20" s="426"/>
    </row>
    <row r="21" spans="2:6" ht="30" x14ac:dyDescent="0.25">
      <c r="B21" s="273" t="s">
        <v>29</v>
      </c>
      <c r="C21" s="65" t="s">
        <v>92</v>
      </c>
      <c r="D21" s="68">
        <v>1</v>
      </c>
      <c r="E21" s="272" t="s">
        <v>154</v>
      </c>
      <c r="F21" s="426">
        <v>-1</v>
      </c>
    </row>
    <row r="22" spans="2:6" x14ac:dyDescent="0.25">
      <c r="B22" s="672" t="s">
        <v>155</v>
      </c>
      <c r="C22" s="65" t="s">
        <v>92</v>
      </c>
      <c r="D22" s="68">
        <v>3</v>
      </c>
      <c r="E22" s="671" t="s">
        <v>156</v>
      </c>
      <c r="F22" s="426"/>
    </row>
    <row r="23" spans="2:6" x14ac:dyDescent="0.25">
      <c r="B23" s="672"/>
      <c r="C23" s="65" t="s">
        <v>58</v>
      </c>
      <c r="D23" s="68">
        <v>3</v>
      </c>
      <c r="E23" s="671"/>
      <c r="F23" s="426"/>
    </row>
    <row r="24" spans="2:6" x14ac:dyDescent="0.25">
      <c r="B24" s="672"/>
      <c r="C24" s="65" t="s">
        <v>1212</v>
      </c>
      <c r="D24" s="68">
        <v>3</v>
      </c>
      <c r="E24" s="671"/>
      <c r="F24" s="426"/>
    </row>
    <row r="25" spans="2:6" ht="30" x14ac:dyDescent="0.25">
      <c r="B25" s="672"/>
      <c r="C25" s="65" t="s">
        <v>145</v>
      </c>
      <c r="D25" s="68">
        <v>3</v>
      </c>
      <c r="E25" s="671"/>
      <c r="F25" s="426"/>
    </row>
    <row r="26" spans="2:6" x14ac:dyDescent="0.25">
      <c r="B26" s="672" t="s">
        <v>106</v>
      </c>
      <c r="C26" s="65" t="s">
        <v>58</v>
      </c>
      <c r="D26" s="68">
        <v>1</v>
      </c>
      <c r="E26" s="671" t="s">
        <v>157</v>
      </c>
      <c r="F26" s="426"/>
    </row>
    <row r="27" spans="2:6" x14ac:dyDescent="0.25">
      <c r="B27" s="672"/>
      <c r="C27" s="65" t="s">
        <v>1212</v>
      </c>
      <c r="D27" s="68">
        <v>3</v>
      </c>
      <c r="E27" s="671"/>
      <c r="F27" s="426"/>
    </row>
    <row r="28" spans="2:6" x14ac:dyDescent="0.25">
      <c r="B28" s="672"/>
      <c r="C28" s="65" t="s">
        <v>1294</v>
      </c>
      <c r="D28" s="68">
        <v>2</v>
      </c>
      <c r="E28" s="671"/>
      <c r="F28" s="426"/>
    </row>
    <row r="29" spans="2:6" ht="30" x14ac:dyDescent="0.25">
      <c r="B29" s="672"/>
      <c r="C29" s="65" t="s">
        <v>145</v>
      </c>
      <c r="D29" s="68">
        <v>1</v>
      </c>
      <c r="E29" s="671"/>
      <c r="F29" s="426"/>
    </row>
    <row r="30" spans="2:6" x14ac:dyDescent="0.25">
      <c r="B30" s="672" t="s">
        <v>94</v>
      </c>
      <c r="C30" s="65" t="s">
        <v>58</v>
      </c>
      <c r="D30" s="68">
        <v>2</v>
      </c>
      <c r="E30" s="671" t="s">
        <v>158</v>
      </c>
      <c r="F30" s="426"/>
    </row>
    <row r="31" spans="2:6" x14ac:dyDescent="0.25">
      <c r="B31" s="672"/>
      <c r="C31" s="65" t="s">
        <v>23</v>
      </c>
      <c r="D31" s="68">
        <v>1</v>
      </c>
      <c r="E31" s="671"/>
      <c r="F31" s="426"/>
    </row>
    <row r="32" spans="2:6" x14ac:dyDescent="0.25">
      <c r="B32" s="672"/>
      <c r="C32" s="65" t="s">
        <v>1212</v>
      </c>
      <c r="D32" s="68">
        <v>2</v>
      </c>
      <c r="E32" s="671"/>
      <c r="F32" s="426"/>
    </row>
    <row r="33" spans="2:6" ht="30" x14ac:dyDescent="0.25">
      <c r="B33" s="672"/>
      <c r="C33" s="65" t="s">
        <v>145</v>
      </c>
      <c r="D33" s="68">
        <v>1</v>
      </c>
      <c r="E33" s="671"/>
      <c r="F33" s="426"/>
    </row>
    <row r="34" spans="2:6" ht="45" x14ac:dyDescent="0.25">
      <c r="B34" s="273" t="s">
        <v>104</v>
      </c>
      <c r="C34" s="65" t="s">
        <v>92</v>
      </c>
      <c r="D34" s="68">
        <v>2</v>
      </c>
      <c r="E34" s="272" t="s">
        <v>159</v>
      </c>
      <c r="F34" s="426">
        <v>-1</v>
      </c>
    </row>
    <row r="35" spans="2:6" ht="33" customHeight="1" x14ac:dyDescent="0.25">
      <c r="B35" s="672" t="s">
        <v>160</v>
      </c>
      <c r="C35" s="65" t="s">
        <v>148</v>
      </c>
      <c r="D35" s="68">
        <v>1</v>
      </c>
      <c r="E35" s="671" t="s">
        <v>161</v>
      </c>
      <c r="F35" s="426"/>
    </row>
    <row r="36" spans="2:6" x14ac:dyDescent="0.25">
      <c r="B36" s="672"/>
      <c r="C36" s="65" t="s">
        <v>92</v>
      </c>
      <c r="D36" s="68">
        <v>2</v>
      </c>
      <c r="E36" s="671"/>
      <c r="F36" s="426"/>
    </row>
    <row r="37" spans="2:6" x14ac:dyDescent="0.25">
      <c r="B37" s="672"/>
      <c r="C37" s="65" t="s">
        <v>1212</v>
      </c>
      <c r="D37" s="68">
        <v>4</v>
      </c>
      <c r="E37" s="671"/>
      <c r="F37" s="426"/>
    </row>
    <row r="38" spans="2:6" ht="30" x14ac:dyDescent="0.25">
      <c r="B38" s="672"/>
      <c r="C38" s="65" t="s">
        <v>145</v>
      </c>
      <c r="D38" s="68">
        <v>3</v>
      </c>
      <c r="E38" s="671"/>
      <c r="F38" s="426"/>
    </row>
    <row r="39" spans="2:6" x14ac:dyDescent="0.25">
      <c r="B39" s="672" t="s">
        <v>108</v>
      </c>
      <c r="C39" s="65" t="s">
        <v>58</v>
      </c>
      <c r="D39" s="68">
        <v>1</v>
      </c>
      <c r="E39" s="671" t="s">
        <v>162</v>
      </c>
      <c r="F39" s="426"/>
    </row>
    <row r="40" spans="2:6" x14ac:dyDescent="0.25">
      <c r="B40" s="672"/>
      <c r="C40" s="65" t="s">
        <v>92</v>
      </c>
      <c r="D40" s="68">
        <v>3</v>
      </c>
      <c r="E40" s="671"/>
      <c r="F40" s="426"/>
    </row>
    <row r="41" spans="2:6" x14ac:dyDescent="0.25">
      <c r="B41" s="672" t="s">
        <v>74</v>
      </c>
      <c r="C41" s="65" t="s">
        <v>92</v>
      </c>
      <c r="D41" s="68">
        <v>2</v>
      </c>
      <c r="E41" s="671" t="s">
        <v>163</v>
      </c>
      <c r="F41" s="426"/>
    </row>
    <row r="42" spans="2:6" ht="30" x14ac:dyDescent="0.25">
      <c r="B42" s="672"/>
      <c r="C42" s="65" t="s">
        <v>148</v>
      </c>
      <c r="D42" s="68">
        <v>1</v>
      </c>
      <c r="E42" s="671"/>
      <c r="F42" s="426"/>
    </row>
    <row r="43" spans="2:6" x14ac:dyDescent="0.25">
      <c r="B43" s="672"/>
      <c r="C43" s="65" t="s">
        <v>1212</v>
      </c>
      <c r="D43" s="68">
        <v>1</v>
      </c>
      <c r="E43" s="671"/>
      <c r="F43" s="426"/>
    </row>
    <row r="44" spans="2:6" ht="30" x14ac:dyDescent="0.25">
      <c r="B44" s="672"/>
      <c r="C44" s="65" t="s">
        <v>145</v>
      </c>
      <c r="D44" s="68">
        <v>1</v>
      </c>
      <c r="E44" s="671"/>
      <c r="F44" s="426"/>
    </row>
    <row r="45" spans="2:6" x14ac:dyDescent="0.25">
      <c r="B45" s="684" t="s">
        <v>46</v>
      </c>
      <c r="C45" s="65" t="s">
        <v>58</v>
      </c>
      <c r="D45" s="68">
        <v>1</v>
      </c>
      <c r="E45" s="671" t="s">
        <v>164</v>
      </c>
      <c r="F45" s="426"/>
    </row>
    <row r="46" spans="2:6" x14ac:dyDescent="0.25">
      <c r="B46" s="684"/>
      <c r="C46" s="65" t="s">
        <v>92</v>
      </c>
      <c r="D46" s="68">
        <v>2</v>
      </c>
      <c r="E46" s="671"/>
      <c r="F46" s="426"/>
    </row>
    <row r="47" spans="2:6" ht="30" x14ac:dyDescent="0.25">
      <c r="B47" s="684"/>
      <c r="C47" s="65" t="s">
        <v>145</v>
      </c>
      <c r="D47" s="68">
        <v>1</v>
      </c>
      <c r="E47" s="671"/>
      <c r="F47" s="426"/>
    </row>
    <row r="48" spans="2:6" ht="30" x14ac:dyDescent="0.25">
      <c r="B48" s="551" t="s">
        <v>145</v>
      </c>
      <c r="C48" s="65" t="s">
        <v>145</v>
      </c>
      <c r="D48" s="68">
        <v>1</v>
      </c>
      <c r="E48" s="493" t="s">
        <v>165</v>
      </c>
      <c r="F48" s="426"/>
    </row>
    <row r="49" spans="2:6" x14ac:dyDescent="0.25">
      <c r="B49" s="685" t="s">
        <v>166</v>
      </c>
      <c r="C49" s="65" t="s">
        <v>58</v>
      </c>
      <c r="D49" s="68">
        <v>1</v>
      </c>
      <c r="E49" s="687" t="s">
        <v>167</v>
      </c>
      <c r="F49" s="426">
        <v>2</v>
      </c>
    </row>
    <row r="50" spans="2:6" ht="15.75" thickBot="1" x14ac:dyDescent="0.3">
      <c r="B50" s="686"/>
      <c r="C50" s="65" t="s">
        <v>92</v>
      </c>
      <c r="D50" s="68">
        <v>1</v>
      </c>
      <c r="E50" s="688"/>
      <c r="F50" s="426"/>
    </row>
    <row r="51" spans="2:6" ht="15.75" thickBot="1" x14ac:dyDescent="0.3">
      <c r="B51" s="682" t="s">
        <v>151</v>
      </c>
      <c r="C51" s="683"/>
      <c r="D51" s="78">
        <f>+SUM(D4:D50)</f>
        <v>82</v>
      </c>
      <c r="E51"/>
    </row>
  </sheetData>
  <mergeCells count="31">
    <mergeCell ref="B51:C51"/>
    <mergeCell ref="B17:B18"/>
    <mergeCell ref="B39:B40"/>
    <mergeCell ref="E22:E25"/>
    <mergeCell ref="B22:B25"/>
    <mergeCell ref="E17:E18"/>
    <mergeCell ref="E45:E47"/>
    <mergeCell ref="B45:B47"/>
    <mergeCell ref="B49:B50"/>
    <mergeCell ref="E49:E50"/>
    <mergeCell ref="G2:H2"/>
    <mergeCell ref="B4:B6"/>
    <mergeCell ref="E4:E6"/>
    <mergeCell ref="B2:E2"/>
    <mergeCell ref="E7:E8"/>
    <mergeCell ref="B7:B8"/>
    <mergeCell ref="E9:E12"/>
    <mergeCell ref="B9:B12"/>
    <mergeCell ref="E13:E16"/>
    <mergeCell ref="B13:B16"/>
    <mergeCell ref="E41:E44"/>
    <mergeCell ref="B41:B44"/>
    <mergeCell ref="B26:B29"/>
    <mergeCell ref="E26:E29"/>
    <mergeCell ref="E30:E33"/>
    <mergeCell ref="B30:B33"/>
    <mergeCell ref="E35:E38"/>
    <mergeCell ref="B35:B38"/>
    <mergeCell ref="E39:E40"/>
    <mergeCell ref="B19:B20"/>
    <mergeCell ref="E19:E20"/>
  </mergeCells>
  <hyperlinks>
    <hyperlink ref="B4" location="'Planeación y D Estratégico'!A1" display="Planeación y Direccionamiento Estratégico" xr:uid="{55E51A49-AFE1-4225-BF69-970D799B17EE}"/>
    <hyperlink ref="B7" location="'G. Comunicaciones'!A1" display="Gestión de Comunicaciones" xr:uid="{F6BE7B5B-4585-4B78-A06A-3C44982B1C1A}"/>
    <hyperlink ref="B13:B14" location="'Explotación JSA Loterías'!A1" display="Explotación JSA Loterías" xr:uid="{EC8C5EDC-AE74-4CA1-8319-720DAE4F330B}"/>
    <hyperlink ref="B17" location="'Recaudo'!A1" display="Gestión de Recaudo" xr:uid="{30E51731-371C-4B74-AA61-6DA37C6A8A3D}"/>
    <hyperlink ref="B19" location="'Control, Ins y Fisca'!A1" display="Control, Inspección y Fiscalización" xr:uid="{5FF892CC-C799-4D30-B48B-2701B8110BB2}"/>
    <hyperlink ref="B21" location="'Atención al cliente'!A1" display="Atención y Servicio al Cliente" xr:uid="{11AF2C2B-F375-4D0C-8097-1F1F2FE3D0BF}"/>
    <hyperlink ref="B22" location="'G TH'!A1" display="Gestión de Talento Humano" xr:uid="{5E44A838-3610-4C3D-A80B-5B76BDBBCCA6}"/>
    <hyperlink ref="B26" location="'G. Financiera'!A1" display="Gestión Financiera y Contable" xr:uid="{40D5914A-71E5-4E9B-A61B-B4AEE798CBAE}"/>
    <hyperlink ref="B30:B31" location="'Gestión ByS'!A1" display="Gestión de Bienes y Servicios" xr:uid="{E1DB3A53-F82B-4D63-ADFA-8162CDBF7092}"/>
    <hyperlink ref="B34" location="'G. Documental'!A1" display="Gestión Documental" xr:uid="{740C3FFE-BBF6-4736-BFB9-DA6C9152C727}"/>
    <hyperlink ref="B35:B36" location="'G. TIC'!A1" display="Gestión de las Tecnologías y la Información" xr:uid="{FE2515FA-278A-401D-9F4C-11497FC9A23D}"/>
    <hyperlink ref="B39:B40" location="'G Jurídica'!A1" display="Gestión Jurídica" xr:uid="{40D21A57-4339-4CD4-9CA6-6DD410AC8332}"/>
    <hyperlink ref="B41" location="'Evaluación Independiente G'!A1" display="Evaluación Independiente y Control a la Gestión" xr:uid="{40B998A5-09C6-4F21-8A9C-4EAA72D2653A}"/>
    <hyperlink ref="B9:B10" location="'Explotación JSA AP'!A1" display="Explotación JSA Apuestas Permanentes" xr:uid="{D60A327A-7656-42F7-9F2A-20AD448FCFF9}"/>
    <hyperlink ref="B45:B46" location="'Control Disciplinario Interno'!A1" display="Control Disciplinario Interno" xr:uid="{96074383-9540-4D4B-B4F0-9FDB0FB4CA6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2578125" defaultRowHeight="15" x14ac:dyDescent="0.25"/>
  <cols>
    <col min="3" max="3" width="11.5703125" style="12"/>
  </cols>
  <sheetData>
    <row r="1" spans="1:11" ht="30" x14ac:dyDescent="0.25">
      <c r="A1" s="8" t="s">
        <v>3</v>
      </c>
      <c r="B1" s="8" t="s">
        <v>4</v>
      </c>
      <c r="C1" s="8"/>
      <c r="D1" s="8" t="s">
        <v>168</v>
      </c>
      <c r="F1" s="16" t="s">
        <v>3</v>
      </c>
      <c r="G1" s="16" t="s">
        <v>169</v>
      </c>
      <c r="H1" s="8" t="s">
        <v>4</v>
      </c>
      <c r="I1" s="16" t="s">
        <v>169</v>
      </c>
      <c r="J1" s="8" t="s">
        <v>168</v>
      </c>
      <c r="K1" s="16" t="s">
        <v>169</v>
      </c>
    </row>
    <row r="2" spans="1:11" ht="30" x14ac:dyDescent="0.25">
      <c r="A2" s="7" t="s">
        <v>20</v>
      </c>
      <c r="B2" s="7" t="s">
        <v>21</v>
      </c>
      <c r="C2" s="7" t="str">
        <f t="shared" ref="C2:C26" si="0">+A2&amp;B2</f>
        <v>Muy bajaLeve</v>
      </c>
      <c r="D2" s="11" t="s">
        <v>170</v>
      </c>
      <c r="F2" s="17" t="s">
        <v>20</v>
      </c>
      <c r="G2" s="18">
        <v>0.2</v>
      </c>
      <c r="H2" s="17" t="s">
        <v>21</v>
      </c>
      <c r="I2" s="18">
        <v>0.2</v>
      </c>
      <c r="J2" s="17" t="s">
        <v>170</v>
      </c>
    </row>
    <row r="3" spans="1:11" ht="30" x14ac:dyDescent="0.25">
      <c r="A3" s="7" t="s">
        <v>20</v>
      </c>
      <c r="B3" s="7" t="s">
        <v>38</v>
      </c>
      <c r="C3" s="7" t="str">
        <f t="shared" si="0"/>
        <v>Muy bajaMenor</v>
      </c>
      <c r="D3" s="11" t="s">
        <v>170</v>
      </c>
      <c r="F3" s="7" t="s">
        <v>37</v>
      </c>
      <c r="G3" s="19">
        <v>0.4</v>
      </c>
      <c r="H3" s="10" t="s">
        <v>38</v>
      </c>
      <c r="I3" s="19">
        <v>0.4</v>
      </c>
      <c r="J3" s="10" t="s">
        <v>171</v>
      </c>
    </row>
    <row r="4" spans="1:11" ht="45" x14ac:dyDescent="0.25">
      <c r="A4" s="7" t="s">
        <v>20</v>
      </c>
      <c r="B4" s="7" t="s">
        <v>56</v>
      </c>
      <c r="C4" s="7" t="str">
        <f t="shared" si="0"/>
        <v>Muy bajaModerado</v>
      </c>
      <c r="D4" s="11" t="s">
        <v>56</v>
      </c>
      <c r="F4" s="7" t="s">
        <v>55</v>
      </c>
      <c r="G4" s="19">
        <v>0.6</v>
      </c>
      <c r="H4" s="10" t="s">
        <v>56</v>
      </c>
      <c r="I4" s="19">
        <v>0.6</v>
      </c>
      <c r="J4" s="10" t="s">
        <v>56</v>
      </c>
    </row>
    <row r="5" spans="1:11" ht="30" x14ac:dyDescent="0.25">
      <c r="A5" s="7" t="s">
        <v>20</v>
      </c>
      <c r="B5" s="7" t="s">
        <v>69</v>
      </c>
      <c r="C5" s="7" t="str">
        <f t="shared" si="0"/>
        <v>Muy bajaMayor</v>
      </c>
      <c r="D5" s="11" t="s">
        <v>171</v>
      </c>
      <c r="F5" s="7" t="s">
        <v>68</v>
      </c>
      <c r="G5" s="18">
        <v>0.8</v>
      </c>
      <c r="H5" s="17" t="s">
        <v>69</v>
      </c>
      <c r="I5" s="18">
        <v>0.8</v>
      </c>
      <c r="J5" s="17" t="s">
        <v>170</v>
      </c>
    </row>
    <row r="6" spans="1:11" ht="45" x14ac:dyDescent="0.25">
      <c r="A6" s="7" t="s">
        <v>20</v>
      </c>
      <c r="B6" s="7" t="s">
        <v>82</v>
      </c>
      <c r="C6" s="7" t="str">
        <f t="shared" si="0"/>
        <v>Muy bajaCatastrófico</v>
      </c>
      <c r="D6" s="11" t="s">
        <v>172</v>
      </c>
      <c r="F6" s="7" t="s">
        <v>81</v>
      </c>
      <c r="G6" s="18">
        <v>1</v>
      </c>
      <c r="H6" s="17" t="s">
        <v>82</v>
      </c>
      <c r="I6" s="18">
        <v>1</v>
      </c>
    </row>
    <row r="7" spans="1:11" x14ac:dyDescent="0.25">
      <c r="A7" s="7" t="s">
        <v>37</v>
      </c>
      <c r="B7" s="7" t="s">
        <v>21</v>
      </c>
      <c r="C7" s="7" t="str">
        <f t="shared" si="0"/>
        <v>BajaLeve</v>
      </c>
      <c r="D7" s="11" t="s">
        <v>170</v>
      </c>
    </row>
    <row r="8" spans="1:11" x14ac:dyDescent="0.25">
      <c r="A8" s="7" t="s">
        <v>37</v>
      </c>
      <c r="B8" s="7" t="s">
        <v>38</v>
      </c>
      <c r="C8" s="7" t="str">
        <f t="shared" si="0"/>
        <v>BajaMenor</v>
      </c>
      <c r="D8" s="11" t="s">
        <v>56</v>
      </c>
    </row>
    <row r="9" spans="1:11" ht="30" x14ac:dyDescent="0.25">
      <c r="A9" s="7" t="s">
        <v>37</v>
      </c>
      <c r="B9" s="7" t="s">
        <v>56</v>
      </c>
      <c r="C9" s="7" t="str">
        <f t="shared" si="0"/>
        <v>BajaModerado</v>
      </c>
      <c r="D9" s="11" t="s">
        <v>56</v>
      </c>
    </row>
    <row r="10" spans="1:11" x14ac:dyDescent="0.25">
      <c r="A10" s="7" t="s">
        <v>37</v>
      </c>
      <c r="B10" s="7" t="s">
        <v>69</v>
      </c>
      <c r="C10" s="7" t="str">
        <f t="shared" si="0"/>
        <v>BajaMayor</v>
      </c>
      <c r="D10" s="11" t="s">
        <v>171</v>
      </c>
    </row>
    <row r="11" spans="1:11" ht="30" x14ac:dyDescent="0.25">
      <c r="A11" s="7" t="s">
        <v>37</v>
      </c>
      <c r="B11" s="7" t="s">
        <v>82</v>
      </c>
      <c r="C11" s="7" t="str">
        <f t="shared" si="0"/>
        <v>BajaCatastrófico</v>
      </c>
      <c r="D11" s="11" t="s">
        <v>172</v>
      </c>
    </row>
    <row r="12" spans="1:11" x14ac:dyDescent="0.25">
      <c r="A12" s="7" t="s">
        <v>55</v>
      </c>
      <c r="B12" s="7" t="s">
        <v>21</v>
      </c>
      <c r="C12" s="7" t="str">
        <f t="shared" si="0"/>
        <v>MediaLeve</v>
      </c>
      <c r="D12" s="11" t="s">
        <v>56</v>
      </c>
    </row>
    <row r="13" spans="1:11" ht="30" x14ac:dyDescent="0.25">
      <c r="A13" s="7" t="s">
        <v>55</v>
      </c>
      <c r="B13" s="7" t="s">
        <v>38</v>
      </c>
      <c r="C13" s="7" t="str">
        <f t="shared" si="0"/>
        <v>MediaMenor</v>
      </c>
      <c r="D13" s="11" t="s">
        <v>56</v>
      </c>
    </row>
    <row r="14" spans="1:11" ht="30" x14ac:dyDescent="0.25">
      <c r="A14" s="7" t="s">
        <v>55</v>
      </c>
      <c r="B14" s="7" t="s">
        <v>56</v>
      </c>
      <c r="C14" s="7" t="str">
        <f t="shared" si="0"/>
        <v>MediaModerado</v>
      </c>
      <c r="D14" s="11" t="s">
        <v>56</v>
      </c>
    </row>
    <row r="15" spans="1:11" ht="30" x14ac:dyDescent="0.25">
      <c r="A15" s="7" t="s">
        <v>55</v>
      </c>
      <c r="B15" s="7" t="s">
        <v>69</v>
      </c>
      <c r="C15" s="7" t="str">
        <f t="shared" si="0"/>
        <v>MediaMayor</v>
      </c>
      <c r="D15" s="11" t="s">
        <v>171</v>
      </c>
    </row>
    <row r="16" spans="1:11" ht="30" x14ac:dyDescent="0.25">
      <c r="A16" s="7" t="s">
        <v>55</v>
      </c>
      <c r="B16" s="7" t="s">
        <v>82</v>
      </c>
      <c r="C16" s="7" t="str">
        <f t="shared" si="0"/>
        <v>MediaCatastrófico</v>
      </c>
      <c r="D16" s="11" t="s">
        <v>172</v>
      </c>
    </row>
    <row r="17" spans="1:4" x14ac:dyDescent="0.25">
      <c r="A17" s="7" t="s">
        <v>68</v>
      </c>
      <c r="B17" s="7" t="s">
        <v>21</v>
      </c>
      <c r="C17" s="7" t="str">
        <f t="shared" si="0"/>
        <v>AltaLeve</v>
      </c>
      <c r="D17" s="11" t="s">
        <v>56</v>
      </c>
    </row>
    <row r="18" spans="1:4" x14ac:dyDescent="0.25">
      <c r="A18" s="7" t="s">
        <v>68</v>
      </c>
      <c r="B18" s="7" t="s">
        <v>38</v>
      </c>
      <c r="C18" s="7" t="str">
        <f t="shared" si="0"/>
        <v>AltaMenor</v>
      </c>
      <c r="D18" s="11" t="s">
        <v>56</v>
      </c>
    </row>
    <row r="19" spans="1:4" ht="30" x14ac:dyDescent="0.25">
      <c r="A19" s="7" t="s">
        <v>68</v>
      </c>
      <c r="B19" s="7" t="s">
        <v>56</v>
      </c>
      <c r="C19" s="7" t="str">
        <f t="shared" si="0"/>
        <v>AltaModerado</v>
      </c>
      <c r="D19" s="11" t="s">
        <v>171</v>
      </c>
    </row>
    <row r="20" spans="1:4" x14ac:dyDescent="0.25">
      <c r="A20" s="7" t="s">
        <v>68</v>
      </c>
      <c r="B20" s="7" t="s">
        <v>69</v>
      </c>
      <c r="C20" s="7" t="str">
        <f t="shared" si="0"/>
        <v>AltaMayor</v>
      </c>
      <c r="D20" s="11" t="s">
        <v>171</v>
      </c>
    </row>
    <row r="21" spans="1:4" ht="30" x14ac:dyDescent="0.25">
      <c r="A21" s="7" t="s">
        <v>68</v>
      </c>
      <c r="B21" s="7" t="s">
        <v>82</v>
      </c>
      <c r="C21" s="7" t="str">
        <f t="shared" si="0"/>
        <v>AltaCatastrófico</v>
      </c>
      <c r="D21" s="11" t="s">
        <v>172</v>
      </c>
    </row>
    <row r="22" spans="1:4" ht="30" x14ac:dyDescent="0.25">
      <c r="A22" s="7" t="s">
        <v>81</v>
      </c>
      <c r="B22" s="7" t="s">
        <v>21</v>
      </c>
      <c r="C22" s="7" t="str">
        <f t="shared" si="0"/>
        <v>Muy altaLeve</v>
      </c>
      <c r="D22" s="11" t="s">
        <v>171</v>
      </c>
    </row>
    <row r="23" spans="1:4" ht="30" x14ac:dyDescent="0.25">
      <c r="A23" s="7" t="s">
        <v>81</v>
      </c>
      <c r="B23" s="7" t="s">
        <v>38</v>
      </c>
      <c r="C23" s="7" t="str">
        <f t="shared" si="0"/>
        <v>Muy altaMenor</v>
      </c>
      <c r="D23" s="11" t="s">
        <v>171</v>
      </c>
    </row>
    <row r="24" spans="1:4" ht="45" x14ac:dyDescent="0.25">
      <c r="A24" s="7" t="s">
        <v>81</v>
      </c>
      <c r="B24" s="7" t="s">
        <v>56</v>
      </c>
      <c r="C24" s="7" t="str">
        <f t="shared" si="0"/>
        <v>Muy altaModerado</v>
      </c>
      <c r="D24" s="11" t="s">
        <v>171</v>
      </c>
    </row>
    <row r="25" spans="1:4" ht="30" x14ac:dyDescent="0.25">
      <c r="A25" s="7" t="s">
        <v>81</v>
      </c>
      <c r="B25" s="7" t="s">
        <v>69</v>
      </c>
      <c r="C25" s="7" t="str">
        <f t="shared" si="0"/>
        <v>Muy altaMayor</v>
      </c>
      <c r="D25" s="11" t="s">
        <v>171</v>
      </c>
    </row>
    <row r="26" spans="1:4" ht="52.9" customHeight="1" x14ac:dyDescent="0.25">
      <c r="A26" s="7" t="s">
        <v>81</v>
      </c>
      <c r="B26" s="7" t="s">
        <v>82</v>
      </c>
      <c r="C26" s="7" t="str">
        <f t="shared" si="0"/>
        <v>Muy altaCatastrófico</v>
      </c>
      <c r="D26" s="11" t="s">
        <v>172</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2578125" defaultRowHeight="15" x14ac:dyDescent="0.2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hidden="1" customWidth="1"/>
    <col min="58" max="58" width="58.42578125" style="1" hidden="1" customWidth="1"/>
    <col min="59" max="59" width="14.85546875" style="1" hidden="1" customWidth="1"/>
    <col min="60" max="60" width="50.5703125" style="1" hidden="1" customWidth="1"/>
    <col min="61" max="61" width="29.140625" style="1" hidden="1" customWidth="1"/>
    <col min="62" max="62" width="14.85546875" style="1" hidden="1" customWidth="1"/>
    <col min="63" max="63" width="30.140625" style="70" hidden="1" customWidth="1"/>
    <col min="64" max="64" width="23.5703125" style="70" hidden="1" customWidth="1"/>
    <col min="65" max="65" width="0" style="1" hidden="1" customWidth="1"/>
    <col min="66" max="66" width="26.7109375" style="1" hidden="1" customWidth="1"/>
    <col min="67" max="67" width="24.42578125" style="1" hidden="1" customWidth="1"/>
    <col min="68" max="68" width="11.42578125" style="1"/>
    <col min="69" max="69" width="26.7109375" style="1" customWidth="1"/>
    <col min="70" max="70" width="25.140625" style="1" customWidth="1"/>
    <col min="71" max="71" width="11.42578125" style="1"/>
    <col min="72" max="72" width="24.85546875" style="1" customWidth="1"/>
    <col min="73" max="73" width="26"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16382" ht="20.25" customHeight="1" x14ac:dyDescent="0.25">
      <c r="A1" s="754" t="s">
        <v>173</v>
      </c>
      <c r="B1" s="755"/>
      <c r="C1" s="755"/>
      <c r="D1" s="755"/>
      <c r="E1" s="755"/>
      <c r="F1" s="755"/>
      <c r="G1" s="755"/>
      <c r="H1" s="755"/>
      <c r="I1" s="755"/>
      <c r="J1" s="755"/>
      <c r="K1" s="755"/>
      <c r="L1" s="755"/>
      <c r="M1" s="755"/>
      <c r="N1" s="755"/>
      <c r="O1" s="755"/>
      <c r="P1" s="755"/>
      <c r="Q1" s="755"/>
      <c r="R1" s="755"/>
      <c r="S1" s="755"/>
      <c r="T1" s="755"/>
      <c r="U1" s="758" t="s">
        <v>174</v>
      </c>
      <c r="V1" s="758"/>
      <c r="W1" s="758"/>
      <c r="X1" s="758"/>
      <c r="Y1" s="758"/>
      <c r="Z1" s="758"/>
      <c r="AA1" s="758"/>
      <c r="AB1" s="758"/>
      <c r="AC1" s="760" t="s">
        <v>175</v>
      </c>
      <c r="AD1" s="760"/>
      <c r="AE1" s="760"/>
      <c r="AF1" s="760"/>
      <c r="AG1" s="760"/>
      <c r="AH1" s="760"/>
      <c r="AI1" s="760"/>
      <c r="AJ1" s="760"/>
      <c r="AK1" s="760"/>
      <c r="AL1" s="760"/>
      <c r="AM1" s="760"/>
      <c r="AN1" s="760"/>
      <c r="AO1" s="760"/>
      <c r="AP1" s="760"/>
      <c r="AQ1" s="760"/>
      <c r="AR1" s="760"/>
      <c r="AS1" s="760"/>
      <c r="AT1" s="760"/>
      <c r="AU1" s="372"/>
      <c r="AV1" s="761" t="s">
        <v>176</v>
      </c>
      <c r="AW1" s="761"/>
      <c r="AX1" s="762"/>
      <c r="AY1" s="763"/>
      <c r="AZ1" s="764"/>
      <c r="BA1" s="764"/>
      <c r="BB1" s="764"/>
      <c r="BC1" s="764"/>
      <c r="BD1" s="764"/>
      <c r="BE1" s="764"/>
      <c r="BF1" s="764"/>
      <c r="BG1" s="764"/>
      <c r="BH1" s="764"/>
      <c r="BI1" s="764"/>
      <c r="BJ1" s="764"/>
      <c r="BK1" s="764"/>
      <c r="BL1" s="764"/>
      <c r="BM1" s="764"/>
      <c r="BN1" s="764"/>
      <c r="BO1" s="764"/>
      <c r="BP1" s="764"/>
      <c r="BQ1" s="764"/>
      <c r="BR1" s="764"/>
      <c r="BS1" s="764"/>
      <c r="BT1" s="764"/>
      <c r="BU1" s="765"/>
    </row>
    <row r="2" spans="1:16382"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177</v>
      </c>
      <c r="AD2" s="750" t="s">
        <v>178</v>
      </c>
      <c r="AE2" s="750" t="s">
        <v>179</v>
      </c>
      <c r="AF2" s="750"/>
      <c r="AG2" s="750"/>
      <c r="AH2" s="750"/>
      <c r="AI2" s="750" t="s">
        <v>180</v>
      </c>
      <c r="AJ2" s="750" t="s">
        <v>181</v>
      </c>
      <c r="AK2" s="750"/>
      <c r="AL2" s="750"/>
      <c r="AM2" s="750"/>
      <c r="AN2" s="750"/>
      <c r="AO2" s="750"/>
      <c r="AP2" s="750"/>
      <c r="AQ2" s="750"/>
      <c r="AR2" s="750"/>
      <c r="AS2" s="750"/>
      <c r="AT2" s="750"/>
      <c r="AU2" s="751" t="s">
        <v>182</v>
      </c>
      <c r="AV2" s="751"/>
      <c r="AW2" s="751"/>
      <c r="AX2" s="752" t="s">
        <v>9</v>
      </c>
      <c r="AY2" s="753" t="s">
        <v>183</v>
      </c>
      <c r="AZ2" s="747"/>
      <c r="BA2" s="747" t="s">
        <v>141</v>
      </c>
      <c r="BB2" s="747" t="s">
        <v>184</v>
      </c>
      <c r="BC2" s="747" t="s">
        <v>185</v>
      </c>
      <c r="BD2" s="747" t="s">
        <v>186</v>
      </c>
      <c r="BE2" s="747" t="s">
        <v>187</v>
      </c>
      <c r="BF2" s="747"/>
      <c r="BG2" s="747"/>
      <c r="BH2" s="747"/>
      <c r="BI2" s="747"/>
      <c r="BJ2" s="747"/>
      <c r="BK2" s="747"/>
      <c r="BL2" s="747"/>
      <c r="BM2" s="747"/>
      <c r="BN2" s="747"/>
      <c r="BO2" s="747"/>
      <c r="BP2" s="747"/>
      <c r="BQ2" s="747"/>
      <c r="BR2" s="747"/>
      <c r="BS2" s="747"/>
      <c r="BT2" s="747"/>
      <c r="BU2" s="748"/>
    </row>
    <row r="3" spans="1:16382" s="15" customFormat="1" ht="27" customHeight="1" x14ac:dyDescent="0.25">
      <c r="A3" s="129" t="s">
        <v>188</v>
      </c>
      <c r="B3" s="316" t="s">
        <v>139</v>
      </c>
      <c r="C3" s="316" t="s">
        <v>6</v>
      </c>
      <c r="D3" s="316" t="s">
        <v>1</v>
      </c>
      <c r="E3" s="316" t="s">
        <v>2</v>
      </c>
      <c r="F3" s="316" t="s">
        <v>189</v>
      </c>
      <c r="G3" s="749" t="s">
        <v>190</v>
      </c>
      <c r="H3" s="749"/>
      <c r="I3" s="316" t="s">
        <v>191</v>
      </c>
      <c r="J3" s="316" t="s">
        <v>16</v>
      </c>
      <c r="K3" s="316" t="s">
        <v>192</v>
      </c>
      <c r="L3" s="316" t="s">
        <v>193</v>
      </c>
      <c r="M3" s="316" t="s">
        <v>13</v>
      </c>
      <c r="N3" s="316" t="s">
        <v>169</v>
      </c>
      <c r="O3" s="316" t="s">
        <v>14</v>
      </c>
      <c r="P3" s="316" t="s">
        <v>169</v>
      </c>
      <c r="Q3" s="316" t="s">
        <v>15</v>
      </c>
      <c r="R3" s="316" t="s">
        <v>169</v>
      </c>
      <c r="S3" s="316" t="s">
        <v>194</v>
      </c>
      <c r="T3" s="316" t="s">
        <v>11</v>
      </c>
      <c r="U3" s="130" t="s">
        <v>195</v>
      </c>
      <c r="V3" s="128" t="s">
        <v>196</v>
      </c>
      <c r="W3" s="130" t="s">
        <v>169</v>
      </c>
      <c r="X3" s="128" t="s">
        <v>197</v>
      </c>
      <c r="Y3" s="130" t="s">
        <v>169</v>
      </c>
      <c r="Z3" s="128" t="s">
        <v>198</v>
      </c>
      <c r="AA3" s="128" t="s">
        <v>169</v>
      </c>
      <c r="AB3" s="128" t="s">
        <v>199</v>
      </c>
      <c r="AC3" s="750"/>
      <c r="AD3" s="750"/>
      <c r="AE3" s="317" t="s">
        <v>5</v>
      </c>
      <c r="AF3" s="131" t="s">
        <v>200</v>
      </c>
      <c r="AG3" s="317" t="s">
        <v>201</v>
      </c>
      <c r="AH3" s="317" t="s">
        <v>200</v>
      </c>
      <c r="AI3" s="750"/>
      <c r="AJ3" s="317" t="s">
        <v>202</v>
      </c>
      <c r="AK3" s="750" t="s">
        <v>203</v>
      </c>
      <c r="AL3" s="750"/>
      <c r="AM3" s="750" t="s">
        <v>7</v>
      </c>
      <c r="AN3" s="750"/>
      <c r="AO3" s="750" t="s">
        <v>8</v>
      </c>
      <c r="AP3" s="750"/>
      <c r="AQ3" s="317" t="s">
        <v>204</v>
      </c>
      <c r="AR3" s="750" t="s">
        <v>141</v>
      </c>
      <c r="AS3" s="750"/>
      <c r="AT3" s="317" t="s">
        <v>205</v>
      </c>
      <c r="AU3" s="751"/>
      <c r="AV3" s="751"/>
      <c r="AW3" s="751"/>
      <c r="AX3" s="752"/>
      <c r="AY3" s="753"/>
      <c r="AZ3" s="747"/>
      <c r="BA3" s="747"/>
      <c r="BB3" s="747"/>
      <c r="BC3" s="747"/>
      <c r="BD3" s="747"/>
      <c r="BE3" s="314" t="s">
        <v>206</v>
      </c>
      <c r="BF3" s="314" t="s">
        <v>207</v>
      </c>
      <c r="BG3" s="314" t="s">
        <v>206</v>
      </c>
      <c r="BH3" s="314" t="s">
        <v>207</v>
      </c>
      <c r="BI3" s="314" t="s">
        <v>208</v>
      </c>
      <c r="BJ3" s="314" t="s">
        <v>206</v>
      </c>
      <c r="BK3" s="314" t="s">
        <v>207</v>
      </c>
      <c r="BL3" s="314" t="s">
        <v>208</v>
      </c>
      <c r="BM3" s="314" t="s">
        <v>206</v>
      </c>
      <c r="BN3" s="314" t="s">
        <v>207</v>
      </c>
      <c r="BO3" s="314" t="s">
        <v>208</v>
      </c>
      <c r="BP3" s="314" t="s">
        <v>206</v>
      </c>
      <c r="BQ3" s="314" t="s">
        <v>207</v>
      </c>
      <c r="BR3" s="314" t="s">
        <v>208</v>
      </c>
      <c r="BS3" s="314" t="s">
        <v>206</v>
      </c>
      <c r="BT3" s="314" t="s">
        <v>207</v>
      </c>
      <c r="BU3" s="315" t="s">
        <v>208</v>
      </c>
    </row>
    <row r="4" spans="1:16382" s="111" customFormat="1" ht="139.9" customHeight="1" x14ac:dyDescent="0.25">
      <c r="A4" s="97" t="s">
        <v>51</v>
      </c>
      <c r="B4" s="356" t="s">
        <v>85</v>
      </c>
      <c r="C4" s="356" t="s">
        <v>58</v>
      </c>
      <c r="D4" s="356" t="s">
        <v>79</v>
      </c>
      <c r="E4" s="356" t="s">
        <v>80</v>
      </c>
      <c r="F4" s="98" t="s">
        <v>209</v>
      </c>
      <c r="G4" s="359" t="s">
        <v>210</v>
      </c>
      <c r="H4" s="356" t="s">
        <v>211</v>
      </c>
      <c r="I4" s="98" t="s">
        <v>212</v>
      </c>
      <c r="J4" s="356" t="s">
        <v>50</v>
      </c>
      <c r="K4" s="356">
        <v>0</v>
      </c>
      <c r="L4" s="361">
        <f>IF(J4="Diaria",+(K4/360),IF(J4="Semanal",+(K4/52),IF(J4="Mensual",+(K4/12),IF(J4="Bimestral",+(K4/6),IF(J4="Trimestral",+(K4/4),IF(J4="Semestral",+(K4/2),IF(J4="Anual",+(K4/1),"")))))))</f>
        <v>0</v>
      </c>
      <c r="M4" s="356" t="s">
        <v>30</v>
      </c>
      <c r="N4" s="9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6" t="s">
        <v>31</v>
      </c>
      <c r="P4" s="9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56" t="s">
        <v>73</v>
      </c>
      <c r="R4" s="9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7" t="s">
        <v>60</v>
      </c>
      <c r="T4" s="357" t="s">
        <v>61</v>
      </c>
      <c r="U4" s="100">
        <f>+MAX(N4,P4,R4)</f>
        <v>0.2</v>
      </c>
      <c r="V4" s="293" t="str">
        <f>IF(L4&lt;=20%,"Muy baja",IF(L4&lt;=40%,"Baja",IF(L4&lt;=60%,"Media",IF(L4&lt;=80%,"Alta",IF(L4&lt;=100%,"Muy alta",IF(L4&gt;=100%,"Muy alta",""))))))</f>
        <v>Muy baja</v>
      </c>
      <c r="W4" s="358">
        <f>+IFERROR(VLOOKUP(V4,Fórmula!$F$1:$G$6,2,FALSE),"")</f>
        <v>0.2</v>
      </c>
      <c r="X4" s="295" t="s">
        <v>56</v>
      </c>
      <c r="Y4" s="358">
        <f>+IFERROR(VLOOKUP(X4,Fórmula!$H$1:$I$6,2,FALSE),"")</f>
        <v>0.6</v>
      </c>
      <c r="Z4" s="302" t="s">
        <v>56</v>
      </c>
      <c r="AA4" s="358">
        <f>IF(Z4="Bajo",25%,IF(Z4="Moderado",50%,IF(Z4="Alto",75%,IF(Z4="Extremo",100%,""))))</f>
        <v>0.5</v>
      </c>
      <c r="AB4" s="554" t="s">
        <v>213</v>
      </c>
      <c r="AC4" s="101" t="s">
        <v>214</v>
      </c>
      <c r="AD4" s="101" t="s">
        <v>215</v>
      </c>
      <c r="AE4" s="101" t="s">
        <v>57</v>
      </c>
      <c r="AF4" s="102">
        <f t="shared" ref="AF4:AF10" si="0">IF(AE4="Preventivo",25%,IF(AE4="Detectivo",15%,IF(AE4="Correctivo",10%,"")))</f>
        <v>0.25</v>
      </c>
      <c r="AG4" s="98" t="s">
        <v>216</v>
      </c>
      <c r="AH4" s="102">
        <f>IF(AG4="Manual",15%,IF(AG4="Automático",25%,""))</f>
        <v>0.15</v>
      </c>
      <c r="AI4" s="102">
        <f t="shared" ref="AI4:AI7" si="1">+AH4+AF4</f>
        <v>0.4</v>
      </c>
      <c r="AJ4" s="98" t="s">
        <v>217</v>
      </c>
      <c r="AK4" s="356" t="s">
        <v>218</v>
      </c>
      <c r="AL4" s="101" t="s">
        <v>219</v>
      </c>
      <c r="AM4" s="356" t="s">
        <v>24</v>
      </c>
      <c r="AN4" s="98" t="s">
        <v>220</v>
      </c>
      <c r="AO4" s="98" t="s">
        <v>42</v>
      </c>
      <c r="AP4" s="98" t="s">
        <v>221</v>
      </c>
      <c r="AQ4" s="103" t="s">
        <v>222</v>
      </c>
      <c r="AR4" s="98" t="s">
        <v>223</v>
      </c>
      <c r="AS4" s="98" t="s">
        <v>224</v>
      </c>
      <c r="AT4" s="98" t="s">
        <v>225</v>
      </c>
      <c r="AU4" s="98">
        <f>+AA4*AI4</f>
        <v>0.2</v>
      </c>
      <c r="AV4" s="104">
        <f>+AA4-AU4</f>
        <v>0.3</v>
      </c>
      <c r="AW4" s="302" t="str">
        <f>+IF(C4="Corrupción","Moderado",IF(#REF!&lt;=25%,"Bajo",IF(#REF!&lt;=50%,"Moderado",IF(#REF!&lt;=75%,"Alto",IF(#REF!&gt;75%,"Extremo","")))))</f>
        <v>Moderado</v>
      </c>
      <c r="AX4" s="362" t="s">
        <v>59</v>
      </c>
      <c r="AY4" s="145">
        <v>1</v>
      </c>
      <c r="AZ4" s="105" t="s">
        <v>226</v>
      </c>
      <c r="BA4" s="106" t="str">
        <f t="shared" ref="BA4" si="2">+AS4</f>
        <v>Profesional III de apuestas</v>
      </c>
      <c r="BB4" s="107">
        <v>44562</v>
      </c>
      <c r="BC4" s="107">
        <v>44742</v>
      </c>
      <c r="BD4" s="98" t="str">
        <f t="shared" ref="BD4" si="3">+AQ4</f>
        <v>Plataforma de Juegos Promocionales y Rifas</v>
      </c>
      <c r="BE4" s="108">
        <v>44620</v>
      </c>
      <c r="BF4" s="308" t="s">
        <v>227</v>
      </c>
      <c r="BG4" s="110">
        <v>44681</v>
      </c>
      <c r="BH4" s="308" t="s">
        <v>228</v>
      </c>
      <c r="BI4" s="109"/>
      <c r="BJ4" s="110">
        <v>44742</v>
      </c>
      <c r="BK4" s="109"/>
      <c r="BL4" s="109"/>
      <c r="BM4" s="110">
        <v>44804</v>
      </c>
      <c r="BN4" s="109" t="s">
        <v>229</v>
      </c>
      <c r="BO4" s="204" t="s">
        <v>230</v>
      </c>
      <c r="BP4" s="110">
        <v>44865</v>
      </c>
      <c r="BQ4" s="109" t="s">
        <v>229</v>
      </c>
      <c r="BR4" s="204" t="s">
        <v>230</v>
      </c>
      <c r="BS4" s="110">
        <v>44926</v>
      </c>
      <c r="BT4" s="109"/>
      <c r="BU4" s="146"/>
    </row>
    <row r="5" spans="1:16382" ht="184.5" customHeight="1" x14ac:dyDescent="0.25">
      <c r="A5" s="737" t="s">
        <v>218</v>
      </c>
      <c r="B5" s="725" t="s">
        <v>85</v>
      </c>
      <c r="C5" s="725" t="s">
        <v>58</v>
      </c>
      <c r="D5" s="725" t="s">
        <v>18</v>
      </c>
      <c r="E5" s="725" t="s">
        <v>67</v>
      </c>
      <c r="F5" s="725" t="s">
        <v>231</v>
      </c>
      <c r="G5" s="727" t="s">
        <v>232</v>
      </c>
      <c r="H5" s="725" t="s">
        <v>233</v>
      </c>
      <c r="I5" s="725" t="s">
        <v>234</v>
      </c>
      <c r="J5" s="725" t="s">
        <v>33</v>
      </c>
      <c r="K5" s="725">
        <v>1</v>
      </c>
      <c r="L5" s="735">
        <f>IF(J5="Diaria",+(K5/360),IF(J5="Mensual",+(K5/12),IF(J5="Bimestral",+(K5/6),IF(J5="Trimestral",+(K5/4),IF(J5="Semestral",+(K5/2),IF(J5="Anual",+(K5/1),""))))))</f>
        <v>2.7777777777777779E-3</v>
      </c>
      <c r="M5" s="725" t="s">
        <v>75</v>
      </c>
      <c r="N5" s="72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725" t="s">
        <v>64</v>
      </c>
      <c r="P5" s="72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25" t="s">
        <v>73</v>
      </c>
      <c r="R5" s="72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0" t="s">
        <v>60</v>
      </c>
      <c r="T5" s="720" t="s">
        <v>61</v>
      </c>
      <c r="U5" s="720">
        <f>+MAX(N5,P5,R5)</f>
        <v>0.8</v>
      </c>
      <c r="V5" s="722" t="str">
        <f>IF(L5&lt;=20%,"Muy baja",IF(L5&lt;=40%,"Baja",IF(L5&lt;=60%,"Media",IF(L5&lt;=80%,"Alta",IF(L5&lt;=100%,"Muy alta",IF(L5&gt;=100%,"Muy alta",""))))))</f>
        <v>Muy baja</v>
      </c>
      <c r="W5" s="723">
        <f>+IFERROR(VLOOKUP(V5,Fórmula!$F$1:$G$6,2,FALSE),"")</f>
        <v>0.2</v>
      </c>
      <c r="X5" s="746" t="str">
        <f>IF(U5=20%,"Leve",IF(U5=40%,"Menor",IF(U5=60%,"Moderado",IF(U5=80%,"Mayor",IF(U5=100%,"Catastrófico","")))))</f>
        <v>Mayor</v>
      </c>
      <c r="Y5" s="723">
        <f>+IFERROR(VLOOKUP(X5,Fórmula!$H$1:$I$6,2,FALSE),"")</f>
        <v>0.8</v>
      </c>
      <c r="Z5" s="744" t="str">
        <f>+IFERROR(VLOOKUP(V5&amp;X5,Fórmula!$C$2:$D$26,2,FALSE),"")</f>
        <v>Alto</v>
      </c>
      <c r="AA5" s="723">
        <f>IF(Z5="Bajo",25%,IF(Z5="Moderado",50%,IF(Z5="Alto",75%,IF(Z5="Extremo",100%,""))))</f>
        <v>0.75</v>
      </c>
      <c r="AB5" s="745" t="s">
        <v>235</v>
      </c>
      <c r="AC5" s="49" t="s">
        <v>236</v>
      </c>
      <c r="AD5" s="49" t="s">
        <v>237</v>
      </c>
      <c r="AE5" s="49" t="s">
        <v>57</v>
      </c>
      <c r="AF5" s="31">
        <f t="shared" si="0"/>
        <v>0.25</v>
      </c>
      <c r="AG5" s="308" t="s">
        <v>216</v>
      </c>
      <c r="AH5" s="31">
        <f t="shared" ref="AH5:AH10" si="4">IF(AG5="Manual",15%,IF(AG5="Automático",25%,""))</f>
        <v>0.15</v>
      </c>
      <c r="AI5" s="31">
        <f t="shared" si="1"/>
        <v>0.4</v>
      </c>
      <c r="AJ5" s="308" t="s">
        <v>217</v>
      </c>
      <c r="AK5" s="296" t="s">
        <v>218</v>
      </c>
      <c r="AL5" s="49" t="s">
        <v>238</v>
      </c>
      <c r="AM5" s="296" t="s">
        <v>24</v>
      </c>
      <c r="AN5" s="308" t="s">
        <v>239</v>
      </c>
      <c r="AO5" s="308" t="s">
        <v>25</v>
      </c>
      <c r="AP5" s="308" t="s">
        <v>89</v>
      </c>
      <c r="AQ5" s="308" t="s">
        <v>239</v>
      </c>
      <c r="AR5" s="308" t="s">
        <v>223</v>
      </c>
      <c r="AS5" s="308" t="s">
        <v>240</v>
      </c>
      <c r="AT5" s="308" t="s">
        <v>225</v>
      </c>
      <c r="AU5" s="725">
        <f>+AA5*AI5</f>
        <v>0.30000000000000004</v>
      </c>
      <c r="AV5" s="735">
        <f>+AA5-AU5</f>
        <v>0.44999999999999996</v>
      </c>
      <c r="AW5" s="732" t="str">
        <f>IF(AV5&lt;=25%,"Bajo",IF(AV5&lt;=50%,"Moderado",IF(AV5&lt;=75%,"Alto",IF(AV5&gt;75%,"Extremo",""))))</f>
        <v>Moderado</v>
      </c>
      <c r="AX5" s="734" t="s">
        <v>59</v>
      </c>
      <c r="AY5" s="143">
        <v>1</v>
      </c>
      <c r="AZ5" s="29" t="s">
        <v>241</v>
      </c>
      <c r="BA5" s="327" t="s">
        <v>242</v>
      </c>
      <c r="BB5" s="144">
        <v>44896</v>
      </c>
      <c r="BC5" s="144">
        <v>44926</v>
      </c>
      <c r="BD5" s="329" t="s">
        <v>243</v>
      </c>
      <c r="BE5" s="79">
        <v>44620</v>
      </c>
      <c r="BF5" s="308" t="s">
        <v>244</v>
      </c>
      <c r="BG5" s="34">
        <v>44681</v>
      </c>
      <c r="BH5" s="80" t="s">
        <v>245</v>
      </c>
      <c r="BI5" s="80"/>
      <c r="BJ5" s="34">
        <v>44742</v>
      </c>
      <c r="BK5" s="80"/>
      <c r="BL5" s="80"/>
      <c r="BM5" s="34">
        <v>44804</v>
      </c>
      <c r="BN5" s="80"/>
      <c r="BO5" s="80"/>
      <c r="BP5" s="34">
        <v>44865</v>
      </c>
      <c r="BQ5" s="80" t="s">
        <v>246</v>
      </c>
      <c r="BR5" s="205" t="s">
        <v>247</v>
      </c>
      <c r="BS5" s="34">
        <v>44926</v>
      </c>
      <c r="BT5" s="80"/>
      <c r="BU5" s="136"/>
    </row>
    <row r="6" spans="1:16382" ht="300.75" customHeight="1" x14ac:dyDescent="0.25">
      <c r="A6" s="737"/>
      <c r="B6" s="725"/>
      <c r="C6" s="725"/>
      <c r="D6" s="725"/>
      <c r="E6" s="725"/>
      <c r="F6" s="725"/>
      <c r="G6" s="727"/>
      <c r="H6" s="725"/>
      <c r="I6" s="725"/>
      <c r="J6" s="725"/>
      <c r="K6" s="725"/>
      <c r="L6" s="735"/>
      <c r="M6" s="725"/>
      <c r="N6" s="725"/>
      <c r="O6" s="725"/>
      <c r="P6" s="725"/>
      <c r="Q6" s="725"/>
      <c r="R6" s="725"/>
      <c r="S6" s="720"/>
      <c r="T6" s="720"/>
      <c r="U6" s="720"/>
      <c r="V6" s="722"/>
      <c r="W6" s="723"/>
      <c r="X6" s="746"/>
      <c r="Y6" s="723"/>
      <c r="Z6" s="744"/>
      <c r="AA6" s="723"/>
      <c r="AB6" s="745"/>
      <c r="AC6" s="49" t="s">
        <v>248</v>
      </c>
      <c r="AD6" s="49" t="s">
        <v>249</v>
      </c>
      <c r="AE6" s="49" t="s">
        <v>57</v>
      </c>
      <c r="AF6" s="31">
        <f t="shared" si="0"/>
        <v>0.25</v>
      </c>
      <c r="AG6" s="308" t="s">
        <v>216</v>
      </c>
      <c r="AH6" s="31">
        <f t="shared" si="4"/>
        <v>0.15</v>
      </c>
      <c r="AI6" s="31">
        <f t="shared" si="1"/>
        <v>0.4</v>
      </c>
      <c r="AJ6" s="308" t="s">
        <v>217</v>
      </c>
      <c r="AK6" s="296" t="s">
        <v>218</v>
      </c>
      <c r="AL6" s="49" t="s">
        <v>250</v>
      </c>
      <c r="AM6" s="296" t="s">
        <v>24</v>
      </c>
      <c r="AN6" s="308" t="s">
        <v>251</v>
      </c>
      <c r="AO6" s="308" t="s">
        <v>25</v>
      </c>
      <c r="AP6" s="308" t="s">
        <v>252</v>
      </c>
      <c r="AQ6" s="308" t="s">
        <v>251</v>
      </c>
      <c r="AR6" s="308" t="s">
        <v>223</v>
      </c>
      <c r="AS6" s="308" t="s">
        <v>240</v>
      </c>
      <c r="AT6" s="308" t="s">
        <v>225</v>
      </c>
      <c r="AU6" s="725"/>
      <c r="AV6" s="735"/>
      <c r="AW6" s="732"/>
      <c r="AX6" s="734"/>
      <c r="AY6" s="147">
        <v>2</v>
      </c>
      <c r="AZ6" s="29" t="s">
        <v>253</v>
      </c>
      <c r="BA6" s="327" t="s">
        <v>242</v>
      </c>
      <c r="BB6" s="144">
        <v>44896</v>
      </c>
      <c r="BC6" s="144">
        <v>44926</v>
      </c>
      <c r="BD6" s="329" t="s">
        <v>243</v>
      </c>
      <c r="BE6" s="79">
        <v>44620</v>
      </c>
      <c r="BF6" s="308" t="s">
        <v>254</v>
      </c>
      <c r="BG6" s="34">
        <v>44681</v>
      </c>
      <c r="BH6" s="80" t="s">
        <v>255</v>
      </c>
      <c r="BI6" s="80"/>
      <c r="BJ6" s="34">
        <v>44742</v>
      </c>
      <c r="BK6" s="80"/>
      <c r="BL6" s="80"/>
      <c r="BM6" s="34">
        <v>44804</v>
      </c>
      <c r="BN6" s="80"/>
      <c r="BO6" s="80"/>
      <c r="BP6" s="34">
        <v>44865</v>
      </c>
      <c r="BQ6" s="80" t="s">
        <v>256</v>
      </c>
      <c r="BR6" s="112" t="s">
        <v>257</v>
      </c>
      <c r="BS6" s="34">
        <v>44926</v>
      </c>
      <c r="BT6" s="80"/>
      <c r="BU6" s="136"/>
    </row>
    <row r="7" spans="1:16382" ht="193.5" customHeight="1" x14ac:dyDescent="0.25">
      <c r="A7" s="737"/>
      <c r="B7" s="725"/>
      <c r="C7" s="725"/>
      <c r="D7" s="725"/>
      <c r="E7" s="725"/>
      <c r="F7" s="725"/>
      <c r="G7" s="727"/>
      <c r="H7" s="725"/>
      <c r="I7" s="725"/>
      <c r="J7" s="725"/>
      <c r="K7" s="725"/>
      <c r="L7" s="735"/>
      <c r="M7" s="725"/>
      <c r="N7" s="725"/>
      <c r="O7" s="725"/>
      <c r="P7" s="725"/>
      <c r="Q7" s="725"/>
      <c r="R7" s="725"/>
      <c r="S7" s="720"/>
      <c r="T7" s="720"/>
      <c r="U7" s="720"/>
      <c r="V7" s="722"/>
      <c r="W7" s="723"/>
      <c r="X7" s="746"/>
      <c r="Y7" s="723"/>
      <c r="Z7" s="744"/>
      <c r="AA7" s="723"/>
      <c r="AB7" s="745"/>
      <c r="AC7" s="49" t="s">
        <v>258</v>
      </c>
      <c r="AD7" s="329" t="s">
        <v>259</v>
      </c>
      <c r="AE7" s="49" t="s">
        <v>57</v>
      </c>
      <c r="AF7" s="31">
        <f t="shared" si="0"/>
        <v>0.25</v>
      </c>
      <c r="AG7" s="308" t="s">
        <v>216</v>
      </c>
      <c r="AH7" s="31">
        <f t="shared" si="4"/>
        <v>0.15</v>
      </c>
      <c r="AI7" s="31">
        <f t="shared" si="1"/>
        <v>0.4</v>
      </c>
      <c r="AJ7" s="308" t="s">
        <v>217</v>
      </c>
      <c r="AK7" s="296" t="s">
        <v>218</v>
      </c>
      <c r="AL7" s="49" t="s">
        <v>238</v>
      </c>
      <c r="AM7" s="296" t="s">
        <v>24</v>
      </c>
      <c r="AN7" s="308" t="s">
        <v>239</v>
      </c>
      <c r="AO7" s="308" t="s">
        <v>25</v>
      </c>
      <c r="AP7" s="308" t="s">
        <v>89</v>
      </c>
      <c r="AQ7" s="308" t="s">
        <v>239</v>
      </c>
      <c r="AR7" s="308" t="s">
        <v>223</v>
      </c>
      <c r="AS7" s="308" t="s">
        <v>240</v>
      </c>
      <c r="AT7" s="308" t="s">
        <v>225</v>
      </c>
      <c r="AU7" s="725"/>
      <c r="AV7" s="735"/>
      <c r="AW7" s="732"/>
      <c r="AX7" s="734"/>
      <c r="AY7" s="147">
        <v>3</v>
      </c>
      <c r="AZ7" s="29" t="s">
        <v>260</v>
      </c>
      <c r="BA7" s="327" t="s">
        <v>242</v>
      </c>
      <c r="BB7" s="144">
        <v>44896</v>
      </c>
      <c r="BC7" s="144">
        <v>44926</v>
      </c>
      <c r="BD7" s="329" t="s">
        <v>243</v>
      </c>
      <c r="BE7" s="79">
        <v>44620</v>
      </c>
      <c r="BF7" s="308" t="s">
        <v>261</v>
      </c>
      <c r="BG7" s="34">
        <v>44681</v>
      </c>
      <c r="BH7" s="80" t="s">
        <v>262</v>
      </c>
      <c r="BI7" s="80"/>
      <c r="BJ7" s="34">
        <v>44742</v>
      </c>
      <c r="BK7" s="80"/>
      <c r="BL7" s="80"/>
      <c r="BM7" s="34">
        <v>44804</v>
      </c>
      <c r="BN7" s="80"/>
      <c r="BO7" s="80"/>
      <c r="BP7" s="34">
        <v>44865</v>
      </c>
      <c r="BQ7" s="206" t="s">
        <v>263</v>
      </c>
      <c r="BR7" s="80"/>
      <c r="BS7" s="34">
        <v>44926</v>
      </c>
      <c r="BT7" s="80"/>
      <c r="BU7" s="136"/>
    </row>
    <row r="8" spans="1:16382" ht="330" x14ac:dyDescent="0.25">
      <c r="A8" s="737" t="s">
        <v>218</v>
      </c>
      <c r="B8" s="725" t="s">
        <v>85</v>
      </c>
      <c r="C8" s="725" t="s">
        <v>58</v>
      </c>
      <c r="D8" s="725" t="s">
        <v>79</v>
      </c>
      <c r="E8" s="725" t="s">
        <v>80</v>
      </c>
      <c r="F8" s="739" t="s">
        <v>264</v>
      </c>
      <c r="G8" s="727" t="s">
        <v>265</v>
      </c>
      <c r="H8" s="743" t="s">
        <v>266</v>
      </c>
      <c r="I8" s="739" t="s">
        <v>267</v>
      </c>
      <c r="J8" s="725" t="s">
        <v>50</v>
      </c>
      <c r="K8" s="725">
        <v>1</v>
      </c>
      <c r="L8" s="735">
        <f>IF(J8="Diaria",+(K8/360),IF(J8="Mensual",+(K8/12),IF(J8="Semanal",+(K8/52),IF(J8="Bimestral",+(K8/6),IF(J8="Trimestral",+(K8/4),IF(J8="Semestral",+(K8/2),IF(J8="Anual",+(K8/1),"")))))))</f>
        <v>1.9230769230769232E-2</v>
      </c>
      <c r="M8" s="725" t="s">
        <v>30</v>
      </c>
      <c r="N8" s="72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25" t="s">
        <v>48</v>
      </c>
      <c r="P8" s="72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25" t="s">
        <v>73</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0" t="s">
        <v>60</v>
      </c>
      <c r="T8" s="720" t="s">
        <v>61</v>
      </c>
      <c r="U8" s="720">
        <f>+MAX(N8,P8,R8)</f>
        <v>0.4</v>
      </c>
      <c r="V8" s="722" t="str">
        <f>IF(L8&lt;=20%,"Muy baja",IF(L8&lt;=40%,"Baja",IF(L8&lt;=60%,"Media",IF(L8&lt;=80%,"Alta",IF(L8&lt;=100%,"Muy alta",IF(L8&gt;=100%,"Muy alta",""))))))</f>
        <v>Muy baja</v>
      </c>
      <c r="W8" s="723">
        <f>+IFERROR(VLOOKUP(V8,Fórmula!$F$1:$G$6,2,FALSE),"")</f>
        <v>0.2</v>
      </c>
      <c r="X8" s="724" t="s">
        <v>56</v>
      </c>
      <c r="Y8" s="723">
        <f>+IFERROR(VLOOKUP(X8,Fórmula!$H$1:$I$6,2,FALSE),"")</f>
        <v>0.6</v>
      </c>
      <c r="Z8" s="732" t="s">
        <v>56</v>
      </c>
      <c r="AA8" s="723">
        <f>IF(Z8="Bajo",25%,IF(Z8="Moderado",50%,IF(Z8="Alto",75%,IF(Z8="Extremo",100%,""))))</f>
        <v>0.5</v>
      </c>
      <c r="AB8" s="740" t="s">
        <v>268</v>
      </c>
      <c r="AC8" s="49" t="s">
        <v>269</v>
      </c>
      <c r="AD8" s="49" t="s">
        <v>270</v>
      </c>
      <c r="AE8" s="49" t="s">
        <v>57</v>
      </c>
      <c r="AF8" s="31">
        <f t="shared" si="0"/>
        <v>0.25</v>
      </c>
      <c r="AG8" s="308" t="s">
        <v>216</v>
      </c>
      <c r="AH8" s="31">
        <f t="shared" si="4"/>
        <v>0.15</v>
      </c>
      <c r="AI8" s="31">
        <f>+AH8+AF8</f>
        <v>0.4</v>
      </c>
      <c r="AJ8" s="308" t="s">
        <v>217</v>
      </c>
      <c r="AK8" s="296" t="s">
        <v>218</v>
      </c>
      <c r="AL8" s="49" t="s">
        <v>271</v>
      </c>
      <c r="AM8" s="296" t="s">
        <v>24</v>
      </c>
      <c r="AN8" s="308" t="s">
        <v>272</v>
      </c>
      <c r="AO8" s="308" t="s">
        <v>25</v>
      </c>
      <c r="AP8" s="308" t="s">
        <v>50</v>
      </c>
      <c r="AQ8" s="308" t="s">
        <v>273</v>
      </c>
      <c r="AR8" s="308" t="s">
        <v>223</v>
      </c>
      <c r="AS8" s="308" t="s">
        <v>274</v>
      </c>
      <c r="AT8" s="308" t="s">
        <v>225</v>
      </c>
      <c r="AU8" s="308">
        <f>+AA8*AI8</f>
        <v>0.2</v>
      </c>
      <c r="AV8" s="32">
        <f>+AA8-AU8</f>
        <v>0.3</v>
      </c>
      <c r="AW8" s="732" t="str">
        <f>+IF(C8="Corrupción","Moderado",IF(AV9&lt;=25%,"Bajo",IF(AV9&lt;=50%,"Moderado",IF(AV9&lt;=75%,"Alto",IF(AV9&gt;75%,"Extremo","")))))</f>
        <v>Moderado</v>
      </c>
      <c r="AX8" s="734" t="s">
        <v>59</v>
      </c>
      <c r="AY8" s="135">
        <v>1</v>
      </c>
      <c r="AZ8" s="88" t="s">
        <v>275</v>
      </c>
      <c r="BA8" s="296" t="s">
        <v>276</v>
      </c>
      <c r="BB8" s="38">
        <v>44766</v>
      </c>
      <c r="BC8" s="36">
        <v>44865</v>
      </c>
      <c r="BD8" s="35" t="s">
        <v>277</v>
      </c>
      <c r="BE8" s="79">
        <v>44620</v>
      </c>
      <c r="BF8" s="80" t="s">
        <v>278</v>
      </c>
      <c r="BG8" s="34">
        <v>44681</v>
      </c>
      <c r="BH8" s="80" t="s">
        <v>278</v>
      </c>
      <c r="BI8" s="80" t="s">
        <v>279</v>
      </c>
      <c r="BJ8" s="34">
        <v>44742</v>
      </c>
      <c r="BK8" s="80" t="s">
        <v>278</v>
      </c>
      <c r="BL8" s="80" t="s">
        <v>279</v>
      </c>
      <c r="BM8" s="34">
        <v>44804</v>
      </c>
      <c r="BN8" s="80" t="s">
        <v>278</v>
      </c>
      <c r="BO8" s="80" t="s">
        <v>279</v>
      </c>
      <c r="BP8" s="34">
        <v>44865</v>
      </c>
      <c r="BQ8" s="80" t="s">
        <v>278</v>
      </c>
      <c r="BR8" s="80" t="s">
        <v>279</v>
      </c>
      <c r="BS8" s="34">
        <v>44926</v>
      </c>
      <c r="BT8" s="93"/>
      <c r="BU8" s="136"/>
    </row>
    <row r="9" spans="1:16382" s="2" customFormat="1" ht="210" x14ac:dyDescent="0.25">
      <c r="A9" s="737"/>
      <c r="B9" s="725"/>
      <c r="C9" s="725"/>
      <c r="D9" s="725"/>
      <c r="E9" s="725"/>
      <c r="F9" s="739"/>
      <c r="G9" s="727"/>
      <c r="H9" s="743"/>
      <c r="I9" s="739"/>
      <c r="J9" s="725"/>
      <c r="K9" s="725"/>
      <c r="L9" s="735"/>
      <c r="M9" s="725"/>
      <c r="N9" s="725"/>
      <c r="O9" s="725"/>
      <c r="P9" s="725"/>
      <c r="Q9" s="725"/>
      <c r="R9" s="725"/>
      <c r="S9" s="720"/>
      <c r="T9" s="720"/>
      <c r="U9" s="720"/>
      <c r="V9" s="722"/>
      <c r="W9" s="723"/>
      <c r="X9" s="724"/>
      <c r="Y9" s="723"/>
      <c r="Z9" s="732"/>
      <c r="AA9" s="723"/>
      <c r="AB9" s="740"/>
      <c r="AC9" s="49" t="s">
        <v>280</v>
      </c>
      <c r="AD9" s="49" t="s">
        <v>281</v>
      </c>
      <c r="AE9" s="49" t="s">
        <v>57</v>
      </c>
      <c r="AF9" s="31">
        <f t="shared" si="0"/>
        <v>0.25</v>
      </c>
      <c r="AG9" s="308" t="s">
        <v>216</v>
      </c>
      <c r="AH9" s="31">
        <f t="shared" si="4"/>
        <v>0.15</v>
      </c>
      <c r="AI9" s="31">
        <f>+AH9+AF9</f>
        <v>0.4</v>
      </c>
      <c r="AJ9" s="308" t="s">
        <v>217</v>
      </c>
      <c r="AK9" s="296" t="s">
        <v>218</v>
      </c>
      <c r="AL9" s="49" t="s">
        <v>271</v>
      </c>
      <c r="AM9" s="296" t="s">
        <v>24</v>
      </c>
      <c r="AN9" s="308" t="s">
        <v>272</v>
      </c>
      <c r="AO9" s="308" t="s">
        <v>25</v>
      </c>
      <c r="AP9" s="308" t="s">
        <v>50</v>
      </c>
      <c r="AQ9" s="308" t="s">
        <v>282</v>
      </c>
      <c r="AR9" s="308" t="s">
        <v>223</v>
      </c>
      <c r="AS9" s="308" t="s">
        <v>283</v>
      </c>
      <c r="AT9" s="308" t="s">
        <v>225</v>
      </c>
      <c r="AU9" s="308">
        <f>+AV8*AI9</f>
        <v>0.12</v>
      </c>
      <c r="AV9" s="32">
        <f>+AV8-AU9</f>
        <v>0.18</v>
      </c>
      <c r="AW9" s="732"/>
      <c r="AX9" s="734"/>
      <c r="AY9" s="141">
        <v>2</v>
      </c>
      <c r="AZ9" s="89" t="s">
        <v>284</v>
      </c>
      <c r="BA9" s="296" t="s">
        <v>285</v>
      </c>
      <c r="BB9" s="38">
        <v>44774</v>
      </c>
      <c r="BC9" s="38">
        <v>44864</v>
      </c>
      <c r="BD9" s="299" t="s">
        <v>286</v>
      </c>
      <c r="BE9" s="79">
        <v>44620</v>
      </c>
      <c r="BF9" s="80"/>
      <c r="BG9" s="34">
        <v>44681</v>
      </c>
      <c r="BH9" s="80" t="s">
        <v>287</v>
      </c>
      <c r="BI9" s="80" t="s">
        <v>287</v>
      </c>
      <c r="BJ9" s="34">
        <v>44742</v>
      </c>
      <c r="BK9" s="80" t="s">
        <v>287</v>
      </c>
      <c r="BL9" s="93" t="s">
        <v>288</v>
      </c>
      <c r="BM9" s="34">
        <v>44804</v>
      </c>
      <c r="BN9" s="80" t="s">
        <v>287</v>
      </c>
      <c r="BO9" s="93" t="s">
        <v>288</v>
      </c>
      <c r="BP9" s="34">
        <v>44865</v>
      </c>
      <c r="BQ9" s="93" t="s">
        <v>289</v>
      </c>
      <c r="BR9" s="93" t="s">
        <v>288</v>
      </c>
      <c r="BS9" s="34">
        <v>44926</v>
      </c>
      <c r="BT9" s="93"/>
      <c r="BU9" s="136"/>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0.75" thickBot="1" x14ac:dyDescent="0.3">
      <c r="A10" s="321" t="s">
        <v>218</v>
      </c>
      <c r="B10" s="286" t="s">
        <v>112</v>
      </c>
      <c r="C10" s="286" t="s">
        <v>58</v>
      </c>
      <c r="D10" s="286" t="s">
        <v>79</v>
      </c>
      <c r="E10" s="286" t="s">
        <v>80</v>
      </c>
      <c r="F10" s="322" t="s">
        <v>290</v>
      </c>
      <c r="G10" s="286" t="s">
        <v>291</v>
      </c>
      <c r="H10" s="200" t="s">
        <v>292</v>
      </c>
      <c r="I10" s="322" t="s">
        <v>293</v>
      </c>
      <c r="J10" s="286" t="s">
        <v>33</v>
      </c>
      <c r="K10" s="286">
        <v>0</v>
      </c>
      <c r="L10" s="289">
        <f>IF(J10="Diaria",+(K10/360),IF(J10="Mensual",+(K10/12),IF(J10="Bimestral",+(K10/6),IF(J10="Trimestral",+(K10/4),IF(J10="Semestral",+(K10/2),IF(J10="Anual",+(K10/1),""))))))</f>
        <v>0</v>
      </c>
      <c r="M10" s="286" t="s">
        <v>30</v>
      </c>
      <c r="N10" s="28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286" t="s">
        <v>48</v>
      </c>
      <c r="P10" s="28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286" t="s">
        <v>73</v>
      </c>
      <c r="R10" s="28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282" t="s">
        <v>72</v>
      </c>
      <c r="T10" s="282" t="s">
        <v>61</v>
      </c>
      <c r="U10" s="282">
        <f>+MAX(N10,P10,R10)</f>
        <v>0.4</v>
      </c>
      <c r="V10" s="320" t="str">
        <f>IF(L10&lt;=20%,"Muy baja",IF(L10&lt;=40%,"Baja",IF(L10&lt;=60%,"Media",IF(L10&lt;=80%,"Alta",IF(L10&lt;=100%,"Muy alta",IF(L10&gt;=100%,"Muy alta",""))))))</f>
        <v>Muy baja</v>
      </c>
      <c r="W10" s="275">
        <f>+IFERROR(VLOOKUP(V10,[1]Fórmula!$F$1:$G$6,2,FALSE),"")</f>
        <v>0.2</v>
      </c>
      <c r="X10" s="284" t="s">
        <v>56</v>
      </c>
      <c r="Y10" s="275">
        <f>+IFERROR(VLOOKUP(X10,[1]Fórmula!$H$1:$I$6,2,FALSE),"")</f>
        <v>0.6</v>
      </c>
      <c r="Z10" s="279" t="s">
        <v>56</v>
      </c>
      <c r="AA10" s="275">
        <f>IF(Z10="Bajo",25%,IF(Z10="Moderado",50%,IF(Z10="Alto",75%,IF(Z10="Extremo",100%,""))))</f>
        <v>0.5</v>
      </c>
      <c r="AB10" s="556" t="s">
        <v>294</v>
      </c>
      <c r="AC10" s="201" t="s">
        <v>295</v>
      </c>
      <c r="AD10" s="170"/>
      <c r="AE10" s="28" t="s">
        <v>57</v>
      </c>
      <c r="AF10" s="37">
        <f t="shared" si="0"/>
        <v>0.25</v>
      </c>
      <c r="AG10" s="322" t="s">
        <v>216</v>
      </c>
      <c r="AH10" s="37">
        <f t="shared" si="4"/>
        <v>0.15</v>
      </c>
      <c r="AI10" s="37">
        <f t="shared" ref="AI10" si="5">+AH10+AF10</f>
        <v>0.4</v>
      </c>
      <c r="AJ10" s="322" t="s">
        <v>217</v>
      </c>
      <c r="AK10" s="286" t="s">
        <v>218</v>
      </c>
      <c r="AL10" s="42" t="s">
        <v>296</v>
      </c>
      <c r="AM10" s="286" t="s">
        <v>41</v>
      </c>
      <c r="AN10" s="322"/>
      <c r="AO10" s="322" t="s">
        <v>25</v>
      </c>
      <c r="AP10" s="322" t="s">
        <v>66</v>
      </c>
      <c r="AQ10" s="322" t="s">
        <v>297</v>
      </c>
      <c r="AR10" s="322" t="s">
        <v>223</v>
      </c>
      <c r="AS10" s="322" t="s">
        <v>298</v>
      </c>
      <c r="AT10" s="322" t="s">
        <v>225</v>
      </c>
      <c r="AU10" s="322">
        <f>+AA10*AI10</f>
        <v>0.2</v>
      </c>
      <c r="AV10" s="369">
        <f>+AA10-AU10</f>
        <v>0.3</v>
      </c>
      <c r="AW10" s="279" t="str">
        <f>+IF(C10="Corrupción","Moderado",IF(AV10&lt;=25%,"Bajo",IF(AV10&lt;=50%,"Moderado",IF(AV10&lt;=75%,"Alto",IF(AV10&gt;75%,"Extremo","")))))</f>
        <v>Moderado</v>
      </c>
      <c r="AX10" s="319" t="s">
        <v>59</v>
      </c>
      <c r="AY10" s="137">
        <v>1</v>
      </c>
      <c r="AZ10" s="202" t="s">
        <v>299</v>
      </c>
      <c r="BA10" s="95" t="s">
        <v>276</v>
      </c>
      <c r="BB10" s="14">
        <v>44876</v>
      </c>
      <c r="BC10" s="14">
        <v>44926</v>
      </c>
      <c r="BD10" s="203" t="s">
        <v>300</v>
      </c>
      <c r="BE10" s="115">
        <v>44620</v>
      </c>
      <c r="BF10" s="116" t="s">
        <v>301</v>
      </c>
      <c r="BG10" s="117">
        <v>44681</v>
      </c>
      <c r="BH10" s="116" t="s">
        <v>302</v>
      </c>
      <c r="BI10" s="148" t="s">
        <v>303</v>
      </c>
      <c r="BJ10" s="117">
        <v>44742</v>
      </c>
      <c r="BK10" s="116" t="s">
        <v>304</v>
      </c>
      <c r="BL10" s="116" t="s">
        <v>305</v>
      </c>
      <c r="BM10" s="117">
        <v>44804</v>
      </c>
      <c r="BN10" s="116" t="s">
        <v>306</v>
      </c>
      <c r="BO10" s="198" t="s">
        <v>305</v>
      </c>
      <c r="BP10" s="117">
        <v>44865</v>
      </c>
      <c r="BQ10" s="116"/>
      <c r="BR10" s="116"/>
      <c r="BS10" s="117">
        <v>44926</v>
      </c>
      <c r="BT10" s="116"/>
      <c r="BU10" s="138"/>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5" x14ac:dyDescent="0.25">
      <c r="A11" s="306" t="s">
        <v>51</v>
      </c>
      <c r="B11" s="296" t="s">
        <v>102</v>
      </c>
      <c r="C11" s="296" t="s">
        <v>58</v>
      </c>
      <c r="D11" s="296" t="s">
        <v>79</v>
      </c>
      <c r="E11" s="296" t="s">
        <v>36</v>
      </c>
      <c r="F11" s="309" t="s">
        <v>307</v>
      </c>
      <c r="G11" s="297" t="s">
        <v>308</v>
      </c>
      <c r="H11" s="297" t="s">
        <v>309</v>
      </c>
      <c r="I11" s="309" t="s">
        <v>310</v>
      </c>
      <c r="J11" s="296" t="s">
        <v>33</v>
      </c>
      <c r="K11" s="296">
        <v>0</v>
      </c>
      <c r="L11" s="304">
        <v>0</v>
      </c>
      <c r="M11" s="296" t="s">
        <v>73</v>
      </c>
      <c r="N11" s="296">
        <v>0</v>
      </c>
      <c r="O11" s="296" t="s">
        <v>31</v>
      </c>
      <c r="P11" s="296">
        <v>0.2</v>
      </c>
      <c r="Q11" s="296" t="s">
        <v>73</v>
      </c>
      <c r="R11" s="296">
        <v>0</v>
      </c>
      <c r="S11" s="291" t="s">
        <v>73</v>
      </c>
      <c r="T11" s="291" t="s">
        <v>61</v>
      </c>
      <c r="U11" s="49" t="s">
        <v>311</v>
      </c>
      <c r="V11" s="49" t="s">
        <v>312</v>
      </c>
      <c r="W11" s="49" t="s">
        <v>57</v>
      </c>
      <c r="X11" s="31">
        <v>0.25</v>
      </c>
      <c r="Y11" s="308" t="s">
        <v>216</v>
      </c>
      <c r="Z11" s="31">
        <v>0.15</v>
      </c>
      <c r="AA11" s="31">
        <v>0.4</v>
      </c>
      <c r="AB11" s="308" t="s">
        <v>217</v>
      </c>
      <c r="AC11" s="296" t="s">
        <v>51</v>
      </c>
      <c r="AD11" s="49"/>
      <c r="AE11" s="296" t="s">
        <v>41</v>
      </c>
      <c r="AF11" s="49"/>
      <c r="AG11" s="135">
        <v>1</v>
      </c>
      <c r="AH11" s="90" t="s">
        <v>313</v>
      </c>
      <c r="AI11" s="298">
        <v>44805</v>
      </c>
      <c r="AJ11" s="298">
        <v>44925</v>
      </c>
      <c r="AK11" s="48"/>
      <c r="AL11" s="79">
        <v>44620</v>
      </c>
      <c r="AM11" s="80"/>
      <c r="AN11" s="34" t="s">
        <v>314</v>
      </c>
      <c r="AO11" s="80" t="s">
        <v>315</v>
      </c>
      <c r="AP11" s="80"/>
      <c r="AQ11" s="34">
        <v>44742</v>
      </c>
      <c r="AR11" s="96" t="s">
        <v>316</v>
      </c>
      <c r="AS11" s="189" t="s">
        <v>317</v>
      </c>
      <c r="AT11" s="34">
        <v>44804</v>
      </c>
      <c r="AU11" s="96" t="s">
        <v>316</v>
      </c>
      <c r="AV11" s="188" t="s">
        <v>317</v>
      </c>
      <c r="AW11" s="34">
        <v>44865</v>
      </c>
      <c r="AX11" s="96" t="s">
        <v>316</v>
      </c>
      <c r="AY11" s="188" t="s">
        <v>317</v>
      </c>
      <c r="AZ11" s="34">
        <v>44926</v>
      </c>
      <c r="BA11" s="34"/>
      <c r="BB11" s="136"/>
      <c r="BC11" s="3"/>
      <c r="BE11" s="1"/>
      <c r="BF11" s="1"/>
      <c r="BG11" s="1"/>
      <c r="BH11" s="1"/>
      <c r="BI11" s="1"/>
      <c r="BJ11" s="1"/>
      <c r="BK11" s="70"/>
      <c r="BL11" s="70"/>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409.5" x14ac:dyDescent="0.25">
      <c r="A12" s="737" t="s">
        <v>51</v>
      </c>
      <c r="B12" s="725" t="s">
        <v>102</v>
      </c>
      <c r="C12" s="725" t="s">
        <v>58</v>
      </c>
      <c r="D12" s="725" t="s">
        <v>79</v>
      </c>
      <c r="E12" s="725" t="s">
        <v>36</v>
      </c>
      <c r="F12" s="741" t="s">
        <v>318</v>
      </c>
      <c r="G12" s="727" t="s">
        <v>319</v>
      </c>
      <c r="H12" s="727" t="s">
        <v>320</v>
      </c>
      <c r="I12" s="741" t="s">
        <v>321</v>
      </c>
      <c r="J12" s="725" t="s">
        <v>66</v>
      </c>
      <c r="K12" s="725">
        <v>0</v>
      </c>
      <c r="L12" s="735">
        <v>0</v>
      </c>
      <c r="M12" s="725" t="s">
        <v>30</v>
      </c>
      <c r="N12" s="725">
        <v>0.2</v>
      </c>
      <c r="O12" s="725" t="s">
        <v>48</v>
      </c>
      <c r="P12" s="725">
        <v>0.4</v>
      </c>
      <c r="Q12" s="725" t="s">
        <v>73</v>
      </c>
      <c r="R12" s="725">
        <v>0</v>
      </c>
      <c r="S12" s="720" t="s">
        <v>73</v>
      </c>
      <c r="T12" s="720" t="s">
        <v>61</v>
      </c>
      <c r="U12" s="49" t="s">
        <v>322</v>
      </c>
      <c r="V12" s="49" t="s">
        <v>323</v>
      </c>
      <c r="W12" s="49" t="s">
        <v>57</v>
      </c>
      <c r="X12" s="31">
        <v>0.25</v>
      </c>
      <c r="Y12" s="308" t="s">
        <v>216</v>
      </c>
      <c r="Z12" s="31">
        <v>0.15</v>
      </c>
      <c r="AA12" s="31">
        <v>0.4</v>
      </c>
      <c r="AB12" s="308" t="s">
        <v>217</v>
      </c>
      <c r="AC12" s="296" t="s">
        <v>218</v>
      </c>
      <c r="AD12" s="49">
        <v>0</v>
      </c>
      <c r="AE12" s="296" t="s">
        <v>24</v>
      </c>
      <c r="AF12" s="49" t="s">
        <v>324</v>
      </c>
      <c r="AG12" s="135">
        <v>1</v>
      </c>
      <c r="AH12" s="90"/>
      <c r="AI12" s="298">
        <v>44562</v>
      </c>
      <c r="AJ12" s="298">
        <v>44925</v>
      </c>
      <c r="AK12" s="48" t="s">
        <v>300</v>
      </c>
      <c r="AL12" s="79">
        <v>44620</v>
      </c>
      <c r="AM12" s="80" t="s">
        <v>325</v>
      </c>
      <c r="AN12" s="34" t="s">
        <v>314</v>
      </c>
      <c r="AO12" s="80" t="s">
        <v>315</v>
      </c>
      <c r="AP12" s="80"/>
      <c r="AQ12" s="34">
        <v>44742</v>
      </c>
      <c r="AR12" s="191" t="s">
        <v>326</v>
      </c>
      <c r="AS12" s="192" t="s">
        <v>327</v>
      </c>
      <c r="AT12" s="181">
        <v>44804</v>
      </c>
      <c r="AU12" s="327" t="s">
        <v>326</v>
      </c>
      <c r="AV12" s="180" t="s">
        <v>327</v>
      </c>
      <c r="AW12" s="34">
        <v>44865</v>
      </c>
      <c r="AX12" s="327" t="s">
        <v>326</v>
      </c>
      <c r="AY12" s="180" t="s">
        <v>327</v>
      </c>
      <c r="AZ12" s="34">
        <v>44926</v>
      </c>
      <c r="BA12" s="34"/>
      <c r="BB12" s="136"/>
      <c r="BC12" s="3"/>
      <c r="BE12" s="1"/>
      <c r="BF12" s="1"/>
      <c r="BG12" s="1"/>
      <c r="BH12" s="1"/>
      <c r="BI12" s="1"/>
      <c r="BJ12" s="1"/>
      <c r="BK12" s="70"/>
      <c r="BL12" s="70"/>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
      <c r="A13" s="737"/>
      <c r="B13" s="725"/>
      <c r="C13" s="725"/>
      <c r="D13" s="725"/>
      <c r="E13" s="725"/>
      <c r="F13" s="741"/>
      <c r="G13" s="727"/>
      <c r="H13" s="727"/>
      <c r="I13" s="741"/>
      <c r="J13" s="725"/>
      <c r="K13" s="725"/>
      <c r="L13" s="735"/>
      <c r="M13" s="725"/>
      <c r="N13" s="725"/>
      <c r="O13" s="725"/>
      <c r="P13" s="725"/>
      <c r="Q13" s="725"/>
      <c r="R13" s="725"/>
      <c r="S13" s="720"/>
      <c r="T13" s="720"/>
      <c r="U13" s="28" t="s">
        <v>328</v>
      </c>
      <c r="V13" s="28" t="s">
        <v>329</v>
      </c>
      <c r="W13" s="28" t="s">
        <v>57</v>
      </c>
      <c r="X13" s="37">
        <v>0.25</v>
      </c>
      <c r="Y13" s="322" t="s">
        <v>216</v>
      </c>
      <c r="Z13" s="37">
        <v>0.15</v>
      </c>
      <c r="AA13" s="37">
        <v>0.4</v>
      </c>
      <c r="AB13" s="322" t="s">
        <v>217</v>
      </c>
      <c r="AC13" s="286" t="s">
        <v>218</v>
      </c>
      <c r="AD13" s="28" t="s">
        <v>330</v>
      </c>
      <c r="AE13" s="286" t="s">
        <v>41</v>
      </c>
      <c r="AF13" s="322"/>
      <c r="AG13" s="141">
        <v>2</v>
      </c>
      <c r="AH13" s="49"/>
      <c r="AI13" s="298">
        <v>44562</v>
      </c>
      <c r="AJ13" s="298">
        <v>44925</v>
      </c>
      <c r="AK13" s="308" t="s">
        <v>331</v>
      </c>
      <c r="AL13" s="79">
        <v>44620</v>
      </c>
      <c r="AM13" s="80" t="s">
        <v>305</v>
      </c>
      <c r="AN13" s="34">
        <v>44681</v>
      </c>
      <c r="AO13" s="80" t="s">
        <v>332</v>
      </c>
      <c r="AP13" s="80" t="s">
        <v>333</v>
      </c>
      <c r="AQ13" s="182">
        <v>44742</v>
      </c>
      <c r="AR13" s="195" t="s">
        <v>334</v>
      </c>
      <c r="AS13" s="196" t="s">
        <v>335</v>
      </c>
      <c r="AT13" s="165">
        <v>44804</v>
      </c>
      <c r="AU13" s="180" t="s">
        <v>334</v>
      </c>
      <c r="AV13" s="190" t="s">
        <v>335</v>
      </c>
      <c r="AW13" s="181">
        <v>44865</v>
      </c>
      <c r="AX13" s="179" t="s">
        <v>334</v>
      </c>
      <c r="AY13" s="190" t="s">
        <v>335</v>
      </c>
      <c r="AZ13" s="34">
        <v>44926</v>
      </c>
      <c r="BA13" s="34"/>
      <c r="BB13" s="136"/>
      <c r="BC13" s="3"/>
      <c r="BE13" s="1"/>
      <c r="BF13" s="1"/>
      <c r="BG13" s="1"/>
      <c r="BH13" s="1"/>
      <c r="BI13" s="1"/>
      <c r="BJ13" s="1"/>
      <c r="BK13" s="70"/>
      <c r="BL13" s="70"/>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5" x14ac:dyDescent="0.25">
      <c r="A14" s="306" t="s">
        <v>51</v>
      </c>
      <c r="B14" s="296" t="s">
        <v>102</v>
      </c>
      <c r="C14" s="296" t="s">
        <v>58</v>
      </c>
      <c r="D14" s="296" t="s">
        <v>79</v>
      </c>
      <c r="E14" s="296" t="s">
        <v>36</v>
      </c>
      <c r="F14" s="309" t="s">
        <v>336</v>
      </c>
      <c r="G14" s="297" t="s">
        <v>337</v>
      </c>
      <c r="H14" s="297" t="s">
        <v>338</v>
      </c>
      <c r="I14" s="309" t="s">
        <v>339</v>
      </c>
      <c r="J14" s="296" t="s">
        <v>33</v>
      </c>
      <c r="K14" s="296">
        <v>0</v>
      </c>
      <c r="L14" s="304">
        <v>0</v>
      </c>
      <c r="M14" s="296" t="s">
        <v>73</v>
      </c>
      <c r="N14" s="296">
        <v>0</v>
      </c>
      <c r="O14" s="296" t="s">
        <v>31</v>
      </c>
      <c r="P14" s="296">
        <v>0.2</v>
      </c>
      <c r="Q14" s="296" t="s">
        <v>73</v>
      </c>
      <c r="R14" s="296">
        <v>0</v>
      </c>
      <c r="S14" s="291" t="s">
        <v>73</v>
      </c>
      <c r="T14" s="291" t="s">
        <v>61</v>
      </c>
      <c r="U14" s="49" t="s">
        <v>340</v>
      </c>
      <c r="V14" s="49" t="s">
        <v>341</v>
      </c>
      <c r="W14" s="49" t="s">
        <v>57</v>
      </c>
      <c r="X14" s="31">
        <v>0.25</v>
      </c>
      <c r="Y14" s="308" t="s">
        <v>216</v>
      </c>
      <c r="Z14" s="31">
        <v>0.15</v>
      </c>
      <c r="AA14" s="31">
        <v>0.4</v>
      </c>
      <c r="AB14" s="308" t="s">
        <v>217</v>
      </c>
      <c r="AC14" s="296" t="s">
        <v>51</v>
      </c>
      <c r="AD14" s="49"/>
      <c r="AE14" s="296" t="s">
        <v>41</v>
      </c>
      <c r="AF14" s="49"/>
      <c r="AG14" s="135">
        <v>1</v>
      </c>
      <c r="AH14" s="90" t="s">
        <v>342</v>
      </c>
      <c r="AI14" s="298">
        <v>44805</v>
      </c>
      <c r="AJ14" s="298">
        <v>44925</v>
      </c>
      <c r="AK14" s="48"/>
      <c r="AL14" s="79">
        <v>44620</v>
      </c>
      <c r="AM14" s="80"/>
      <c r="AN14" s="34" t="s">
        <v>314</v>
      </c>
      <c r="AO14" s="80" t="s">
        <v>315</v>
      </c>
      <c r="AP14" s="80"/>
      <c r="AQ14" s="182">
        <v>44742</v>
      </c>
      <c r="AR14" s="193" t="s">
        <v>343</v>
      </c>
      <c r="AS14" s="166" t="s">
        <v>344</v>
      </c>
      <c r="AT14" s="166">
        <v>44804</v>
      </c>
      <c r="AU14" s="194" t="s">
        <v>343</v>
      </c>
      <c r="AV14" s="197" t="s">
        <v>344</v>
      </c>
      <c r="AW14" s="181">
        <v>44865</v>
      </c>
      <c r="AX14" s="194" t="s">
        <v>343</v>
      </c>
      <c r="AY14" s="197" t="s">
        <v>344</v>
      </c>
      <c r="AZ14" s="34">
        <v>44926</v>
      </c>
      <c r="BA14" s="34"/>
      <c r="BB14" s="136"/>
      <c r="BC14" s="3"/>
      <c r="BE14" s="1"/>
      <c r="BF14" s="1"/>
      <c r="BG14" s="1"/>
      <c r="BH14" s="1"/>
      <c r="BI14" s="1"/>
      <c r="BJ14" s="1"/>
      <c r="BK14" s="70"/>
      <c r="BL14" s="70"/>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35" x14ac:dyDescent="0.25">
      <c r="A15" s="737" t="s">
        <v>51</v>
      </c>
      <c r="B15" s="725" t="s">
        <v>106</v>
      </c>
      <c r="C15" s="725" t="s">
        <v>58</v>
      </c>
      <c r="D15" s="725" t="s">
        <v>79</v>
      </c>
      <c r="E15" s="725" t="s">
        <v>80</v>
      </c>
      <c r="F15" s="739" t="s">
        <v>345</v>
      </c>
      <c r="G15" s="727" t="s">
        <v>346</v>
      </c>
      <c r="H15" s="725" t="s">
        <v>347</v>
      </c>
      <c r="I15" s="739" t="s">
        <v>348</v>
      </c>
      <c r="J15" s="725" t="s">
        <v>50</v>
      </c>
      <c r="K15" s="725">
        <v>0</v>
      </c>
      <c r="L15" s="735">
        <f>IF(J15="Diaria",+(K15/360),IF(J15="Semanal",+(K15/52),IF(J15="Mensual",+(K15/12),IF(J15="Bimestral",+(K15/6),IF(J15="Trimestral",+(K15/4),IF(J15="Semestral",+(K15/2),IF(J15="Anual",+(K15/1),"")))))))</f>
        <v>0</v>
      </c>
      <c r="M15" s="725" t="s">
        <v>47</v>
      </c>
      <c r="N15" s="72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725" t="s">
        <v>48</v>
      </c>
      <c r="P15" s="72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25" t="s">
        <v>73</v>
      </c>
      <c r="R15" s="72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0" t="s">
        <v>60</v>
      </c>
      <c r="T15" s="720" t="s">
        <v>28</v>
      </c>
      <c r="U15" s="720">
        <f>+MAX(N15,P15,R15)</f>
        <v>0.4</v>
      </c>
      <c r="V15" s="722" t="str">
        <f>IF(L15&lt;=20%,"Muy baja",IF(L15&lt;=40%,"Baja",IF(L15&lt;=60%,"Media",IF(L15&lt;=80%,"Alta",IF(L15&lt;=100%,"Muy alta",IF(L15&gt;=100%,"Muy alta",""))))))</f>
        <v>Muy baja</v>
      </c>
      <c r="W15" s="742">
        <f>+IFERROR(VLOOKUP(V15,Fórmula!$F$1:$G$6,2,FALSE),"")</f>
        <v>0.2</v>
      </c>
      <c r="X15" s="724" t="s">
        <v>56</v>
      </c>
      <c r="Y15" s="731">
        <f>+IFERROR(VLOOKUP(X15,Fórmula!$H$1:$I$6,2,FALSE),"")</f>
        <v>0.6</v>
      </c>
      <c r="Z15" s="732" t="str">
        <f>+IFERROR(VLOOKUP(V15&amp;X15,Fórmula!$C$2:$D$26,2,FALSE),"")</f>
        <v>Moderado</v>
      </c>
      <c r="AA15" s="723">
        <f>IF(Z15="Bajo",25%,IF(Z15="Moderado",50%,IF(Z15="Alto",75%,IF(Z15="Extremo",100%,""))))</f>
        <v>0.5</v>
      </c>
      <c r="AB15" s="740" t="s">
        <v>349</v>
      </c>
      <c r="AC15" s="49" t="s">
        <v>350</v>
      </c>
      <c r="AD15" s="49" t="s">
        <v>351</v>
      </c>
      <c r="AE15" s="49" t="s">
        <v>57</v>
      </c>
      <c r="AF15" s="31">
        <f t="shared" ref="AF15:AF29" si="6">IF(AE15="Preventivo",25%,IF(AE15="Detectivo",15%,IF(AE15="Correctivo",10%,"")))</f>
        <v>0.25</v>
      </c>
      <c r="AG15" s="308" t="s">
        <v>216</v>
      </c>
      <c r="AH15" s="31">
        <f t="shared" ref="AH15:AH17" si="7">IF(AG15="Manual",15%,IF(AG15="Automático",25%,""))</f>
        <v>0.15</v>
      </c>
      <c r="AI15" s="31">
        <f t="shared" ref="AI15:AI29" si="8">+AH15+AF15</f>
        <v>0.4</v>
      </c>
      <c r="AJ15" s="308" t="s">
        <v>217</v>
      </c>
      <c r="AK15" s="296" t="s">
        <v>218</v>
      </c>
      <c r="AL15" s="49" t="s">
        <v>352</v>
      </c>
      <c r="AM15" s="296" t="s">
        <v>24</v>
      </c>
      <c r="AN15" s="308" t="s">
        <v>353</v>
      </c>
      <c r="AO15" s="308" t="s">
        <v>25</v>
      </c>
      <c r="AP15" s="308" t="s">
        <v>354</v>
      </c>
      <c r="AQ15" s="308" t="s">
        <v>355</v>
      </c>
      <c r="AR15" s="308" t="s">
        <v>223</v>
      </c>
      <c r="AS15" s="308" t="s">
        <v>356</v>
      </c>
      <c r="AT15" s="308" t="s">
        <v>225</v>
      </c>
      <c r="AU15" s="308">
        <f>+AA15*AI15</f>
        <v>0.2</v>
      </c>
      <c r="AV15" s="32">
        <f>+AA15-AU15</f>
        <v>0.3</v>
      </c>
      <c r="AW15" s="732" t="str">
        <f>+IF(C15="Corrupción","Moderado",IF(AV17&lt;=25%,"Bajo",IF(AV17&lt;=50%,"Moderado",IF(AV17&lt;=75%,"Alto",IF(AV17&gt;75%,"Extremo","")))))</f>
        <v>Moderado</v>
      </c>
      <c r="AX15" s="734" t="s">
        <v>59</v>
      </c>
      <c r="AY15" s="135">
        <v>1</v>
      </c>
      <c r="AZ15" s="41" t="s">
        <v>357</v>
      </c>
      <c r="BA15" s="296" t="s">
        <v>358</v>
      </c>
      <c r="BB15" s="38">
        <v>44562</v>
      </c>
      <c r="BC15" s="38">
        <v>44926</v>
      </c>
      <c r="BD15" s="299" t="s">
        <v>359</v>
      </c>
      <c r="BE15" s="79">
        <v>44620</v>
      </c>
      <c r="BF15" s="80" t="s">
        <v>360</v>
      </c>
      <c r="BG15" s="34">
        <v>44681</v>
      </c>
      <c r="BH15" s="80" t="s">
        <v>361</v>
      </c>
      <c r="BI15" s="112" t="s">
        <v>362</v>
      </c>
      <c r="BJ15" s="34">
        <v>44742</v>
      </c>
      <c r="BK15" s="327" t="s">
        <v>363</v>
      </c>
      <c r="BL15" s="176" t="s">
        <v>364</v>
      </c>
      <c r="BM15" s="34">
        <v>44804</v>
      </c>
      <c r="BN15" s="96" t="s">
        <v>365</v>
      </c>
      <c r="BO15" s="112" t="s">
        <v>366</v>
      </c>
      <c r="BP15" s="34">
        <v>44865</v>
      </c>
      <c r="BQ15" s="96"/>
      <c r="BR15" s="112"/>
      <c r="BS15" s="34">
        <v>44926</v>
      </c>
      <c r="BT15" s="80"/>
      <c r="BU15" s="136"/>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300" x14ac:dyDescent="0.25">
      <c r="A16" s="737"/>
      <c r="B16" s="725"/>
      <c r="C16" s="725"/>
      <c r="D16" s="725"/>
      <c r="E16" s="725"/>
      <c r="F16" s="739"/>
      <c r="G16" s="727"/>
      <c r="H16" s="725"/>
      <c r="I16" s="739"/>
      <c r="J16" s="725"/>
      <c r="K16" s="725"/>
      <c r="L16" s="735"/>
      <c r="M16" s="725"/>
      <c r="N16" s="725"/>
      <c r="O16" s="725"/>
      <c r="P16" s="725"/>
      <c r="Q16" s="725"/>
      <c r="R16" s="725"/>
      <c r="S16" s="720"/>
      <c r="T16" s="720"/>
      <c r="U16" s="720"/>
      <c r="V16" s="722"/>
      <c r="W16" s="742"/>
      <c r="X16" s="724"/>
      <c r="Y16" s="731"/>
      <c r="Z16" s="732"/>
      <c r="AA16" s="723"/>
      <c r="AB16" s="740"/>
      <c r="AC16" s="49" t="s">
        <v>367</v>
      </c>
      <c r="AD16" s="49" t="s">
        <v>368</v>
      </c>
      <c r="AE16" s="49" t="s">
        <v>57</v>
      </c>
      <c r="AF16" s="31">
        <f t="shared" si="6"/>
        <v>0.25</v>
      </c>
      <c r="AG16" s="308" t="s">
        <v>216</v>
      </c>
      <c r="AH16" s="31">
        <f t="shared" si="7"/>
        <v>0.15</v>
      </c>
      <c r="AI16" s="31">
        <f t="shared" si="8"/>
        <v>0.4</v>
      </c>
      <c r="AJ16" s="308" t="s">
        <v>217</v>
      </c>
      <c r="AK16" s="296" t="s">
        <v>218</v>
      </c>
      <c r="AL16" s="49" t="s">
        <v>352</v>
      </c>
      <c r="AM16" s="296" t="s">
        <v>24</v>
      </c>
      <c r="AN16" s="308" t="s">
        <v>369</v>
      </c>
      <c r="AO16" s="308" t="s">
        <v>25</v>
      </c>
      <c r="AP16" s="308" t="s">
        <v>354</v>
      </c>
      <c r="AQ16" s="308" t="s">
        <v>370</v>
      </c>
      <c r="AR16" s="308" t="s">
        <v>223</v>
      </c>
      <c r="AS16" s="308" t="s">
        <v>371</v>
      </c>
      <c r="AT16" s="308" t="s">
        <v>225</v>
      </c>
      <c r="AU16" s="308">
        <f>+AV15*AI16</f>
        <v>0.12</v>
      </c>
      <c r="AV16" s="32">
        <f>+AV15-AU16</f>
        <v>0.18</v>
      </c>
      <c r="AW16" s="732"/>
      <c r="AX16" s="734"/>
      <c r="AY16" s="141">
        <v>2</v>
      </c>
      <c r="AZ16" s="33" t="s">
        <v>372</v>
      </c>
      <c r="BA16" s="299" t="s">
        <v>373</v>
      </c>
      <c r="BB16" s="38">
        <v>44562</v>
      </c>
      <c r="BC16" s="38">
        <v>44772</v>
      </c>
      <c r="BD16" s="299" t="s">
        <v>374</v>
      </c>
      <c r="BE16" s="79">
        <v>44620</v>
      </c>
      <c r="BF16" s="80" t="s">
        <v>375</v>
      </c>
      <c r="BG16" s="34">
        <v>44681</v>
      </c>
      <c r="BH16" s="364" t="s">
        <v>376</v>
      </c>
      <c r="BI16" s="112" t="s">
        <v>362</v>
      </c>
      <c r="BJ16" s="34">
        <v>44742</v>
      </c>
      <c r="BK16" s="177" t="s">
        <v>377</v>
      </c>
      <c r="BL16" s="178" t="s">
        <v>378</v>
      </c>
      <c r="BM16" s="34">
        <v>44804</v>
      </c>
      <c r="BN16" s="171" t="s">
        <v>379</v>
      </c>
      <c r="BO16" s="112" t="s">
        <v>380</v>
      </c>
      <c r="BP16" s="34">
        <v>44865</v>
      </c>
      <c r="BQ16" s="171"/>
      <c r="BR16" s="199"/>
      <c r="BS16" s="34">
        <v>44926</v>
      </c>
      <c r="BT16" s="86"/>
      <c r="BU16" s="136"/>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5" x14ac:dyDescent="0.25">
      <c r="A17" s="737"/>
      <c r="B17" s="725"/>
      <c r="C17" s="725"/>
      <c r="D17" s="725"/>
      <c r="E17" s="725"/>
      <c r="F17" s="739"/>
      <c r="G17" s="727"/>
      <c r="H17" s="725"/>
      <c r="I17" s="739"/>
      <c r="J17" s="725"/>
      <c r="K17" s="725"/>
      <c r="L17" s="735"/>
      <c r="M17" s="725"/>
      <c r="N17" s="725"/>
      <c r="O17" s="725"/>
      <c r="P17" s="725"/>
      <c r="Q17" s="725"/>
      <c r="R17" s="725"/>
      <c r="S17" s="720"/>
      <c r="T17" s="720"/>
      <c r="U17" s="720"/>
      <c r="V17" s="722"/>
      <c r="W17" s="742"/>
      <c r="X17" s="724"/>
      <c r="Y17" s="731"/>
      <c r="Z17" s="732"/>
      <c r="AA17" s="723"/>
      <c r="AB17" s="740"/>
      <c r="AC17" s="49" t="s">
        <v>381</v>
      </c>
      <c r="AD17" s="49" t="s">
        <v>382</v>
      </c>
      <c r="AE17" s="49" t="s">
        <v>57</v>
      </c>
      <c r="AF17" s="31">
        <f t="shared" si="6"/>
        <v>0.25</v>
      </c>
      <c r="AG17" s="308" t="s">
        <v>216</v>
      </c>
      <c r="AH17" s="31">
        <f t="shared" si="7"/>
        <v>0.15</v>
      </c>
      <c r="AI17" s="31">
        <f t="shared" si="8"/>
        <v>0.4</v>
      </c>
      <c r="AJ17" s="49">
        <f>+AJ14</f>
        <v>44925</v>
      </c>
      <c r="AK17" s="296">
        <f>+AK14</f>
        <v>0</v>
      </c>
      <c r="AL17" s="49" t="s">
        <v>383</v>
      </c>
      <c r="AM17" s="296" t="s">
        <v>24</v>
      </c>
      <c r="AN17" s="308" t="s">
        <v>369</v>
      </c>
      <c r="AO17" s="308" t="s">
        <v>25</v>
      </c>
      <c r="AP17" s="308" t="s">
        <v>66</v>
      </c>
      <c r="AQ17" s="308" t="s">
        <v>384</v>
      </c>
      <c r="AR17" s="49"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08" t="s">
        <v>371</v>
      </c>
      <c r="AT17" s="49">
        <f>+AT14</f>
        <v>44804</v>
      </c>
      <c r="AU17" s="308">
        <f>+AV16*AI17</f>
        <v>7.1999999999999995E-2</v>
      </c>
      <c r="AV17" s="32">
        <f>+AV16-AU17</f>
        <v>0.108</v>
      </c>
      <c r="AW17" s="732"/>
      <c r="AX17" s="734"/>
      <c r="AY17" s="141">
        <v>3</v>
      </c>
      <c r="AZ17" s="33" t="s">
        <v>385</v>
      </c>
      <c r="BA17" s="299" t="s">
        <v>386</v>
      </c>
      <c r="BB17" s="38">
        <v>44562</v>
      </c>
      <c r="BC17" s="38">
        <v>44926</v>
      </c>
      <c r="BD17" s="299" t="s">
        <v>387</v>
      </c>
      <c r="BE17" s="79">
        <v>44620</v>
      </c>
      <c r="BF17" s="80" t="s">
        <v>388</v>
      </c>
      <c r="BG17" s="34">
        <v>44681</v>
      </c>
      <c r="BH17" s="80" t="s">
        <v>389</v>
      </c>
      <c r="BI17" s="112" t="s">
        <v>362</v>
      </c>
      <c r="BJ17" s="34">
        <v>44742</v>
      </c>
      <c r="BK17" s="177" t="s">
        <v>390</v>
      </c>
      <c r="BL17" s="178" t="s">
        <v>391</v>
      </c>
      <c r="BM17" s="34">
        <v>44804</v>
      </c>
      <c r="BN17" s="171" t="s">
        <v>392</v>
      </c>
      <c r="BO17" s="162" t="s">
        <v>393</v>
      </c>
      <c r="BP17" s="34">
        <v>44865</v>
      </c>
      <c r="BQ17" s="171"/>
      <c r="BR17" s="183"/>
      <c r="BS17" s="34">
        <v>44926</v>
      </c>
      <c r="BT17" s="34"/>
      <c r="BU17" s="136"/>
    </row>
    <row r="18" spans="1:73" s="2" customFormat="1" ht="306" x14ac:dyDescent="0.25">
      <c r="A18" s="737" t="s">
        <v>51</v>
      </c>
      <c r="B18" s="725" t="s">
        <v>94</v>
      </c>
      <c r="C18" s="725" t="s">
        <v>58</v>
      </c>
      <c r="D18" s="725" t="s">
        <v>79</v>
      </c>
      <c r="E18" s="725" t="s">
        <v>80</v>
      </c>
      <c r="F18" s="741" t="s">
        <v>394</v>
      </c>
      <c r="G18" s="727" t="s">
        <v>395</v>
      </c>
      <c r="H18" s="725" t="s">
        <v>396</v>
      </c>
      <c r="I18" s="741" t="s">
        <v>397</v>
      </c>
      <c r="J18" s="725" t="s">
        <v>89</v>
      </c>
      <c r="K18" s="725">
        <v>0</v>
      </c>
      <c r="L18" s="735">
        <f>IF(J18="Diaria",+(K18/360),IF(J18="Mensual",+(K18/12),IF(J18="Bimestral",+(K18/6),IF(J18="Trimestral",+(K18/4),IF(J18="Semestral",+(K18/2),IF(J18="Anual",+(K18/1),""))))))</f>
        <v>0</v>
      </c>
      <c r="M18" s="725" t="s">
        <v>30</v>
      </c>
      <c r="N18" s="725">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725" t="s">
        <v>73</v>
      </c>
      <c r="P18" s="725">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725" t="s">
        <v>73</v>
      </c>
      <c r="R18" s="725">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20" t="s">
        <v>93</v>
      </c>
      <c r="T18" s="720" t="s">
        <v>45</v>
      </c>
      <c r="U18" s="720">
        <f>+MAX(N18,P18,R18)</f>
        <v>0.2</v>
      </c>
      <c r="V18" s="722" t="str">
        <f>IF(L18&lt;=20%,"Muy baja",IF(L18&lt;=40%,"Baja",IF(L18&lt;=60%,"Media",IF(L18&lt;=80%,"Alta",IF(L18&lt;=100%,"Muy alta",IF(L18&gt;=100%,"Muy alta",""))))))</f>
        <v>Muy baja</v>
      </c>
      <c r="W18" s="742">
        <f>+IFERROR(VLOOKUP(V18,Fórmula!$F$1:$G$6,2,FALSE),"")</f>
        <v>0.2</v>
      </c>
      <c r="X18" s="724" t="s">
        <v>56</v>
      </c>
      <c r="Y18" s="723">
        <f>+IFERROR(VLOOKUP(X18,Fórmula!$H$1:$I$6,2,FALSE),"")</f>
        <v>0.6</v>
      </c>
      <c r="Z18" s="732" t="s">
        <v>56</v>
      </c>
      <c r="AA18" s="723">
        <f>IF(Z18="Bajo",25%,IF(Z18="Moderado",50%,IF(Z18="Alto",75%,IF(Z18="Extremo",100%,""))))</f>
        <v>0.5</v>
      </c>
      <c r="AB18" s="740" t="s">
        <v>398</v>
      </c>
      <c r="AC18" s="335" t="s">
        <v>399</v>
      </c>
      <c r="AD18" s="40" t="s">
        <v>400</v>
      </c>
      <c r="AE18" s="49" t="s">
        <v>57</v>
      </c>
      <c r="AF18" s="31">
        <f t="shared" si="6"/>
        <v>0.25</v>
      </c>
      <c r="AG18" s="308" t="s">
        <v>216</v>
      </c>
      <c r="AH18" s="31">
        <f>IF(AG18="Manual",15%,IF(AG18="Automático",25%,""))</f>
        <v>0.15</v>
      </c>
      <c r="AI18" s="31">
        <f t="shared" si="8"/>
        <v>0.4</v>
      </c>
      <c r="AJ18" s="308" t="s">
        <v>217</v>
      </c>
      <c r="AK18" s="296" t="s">
        <v>218</v>
      </c>
      <c r="AL18" s="49" t="s">
        <v>401</v>
      </c>
      <c r="AM18" s="296" t="s">
        <v>24</v>
      </c>
      <c r="AN18" s="308" t="s">
        <v>402</v>
      </c>
      <c r="AO18" s="308" t="s">
        <v>25</v>
      </c>
      <c r="AP18" s="308" t="s">
        <v>89</v>
      </c>
      <c r="AQ18" s="308" t="s">
        <v>403</v>
      </c>
      <c r="AR18" s="308" t="s">
        <v>223</v>
      </c>
      <c r="AS18" s="308" t="s">
        <v>404</v>
      </c>
      <c r="AT18" s="308" t="s">
        <v>225</v>
      </c>
      <c r="AU18" s="308">
        <f>+AI18*AA18</f>
        <v>0.2</v>
      </c>
      <c r="AV18" s="32">
        <f>+AA18-AU18</f>
        <v>0.3</v>
      </c>
      <c r="AW18" s="732" t="str">
        <f>+IF(C18="Corrupción","Moderado",IF(AV22&lt;=25%,"Bajo",IF(AV22&lt;=50%,"Moderado",IF(AV22&lt;=75%,"Alto",IF(AV22&gt;75%,"Extremo","")))))</f>
        <v>Moderado</v>
      </c>
      <c r="AX18" s="734" t="s">
        <v>59</v>
      </c>
      <c r="AY18" s="135">
        <v>1</v>
      </c>
      <c r="AZ18" s="47" t="s">
        <v>405</v>
      </c>
      <c r="BA18" s="297" t="s">
        <v>406</v>
      </c>
      <c r="BB18" s="298">
        <v>44805</v>
      </c>
      <c r="BC18" s="298">
        <v>44926</v>
      </c>
      <c r="BD18" s="309" t="s">
        <v>407</v>
      </c>
      <c r="BE18" s="79">
        <v>44620</v>
      </c>
      <c r="BF18" s="80"/>
      <c r="BG18" s="34">
        <v>44681</v>
      </c>
      <c r="BH18" s="80"/>
      <c r="BI18" s="80"/>
      <c r="BJ18" s="34">
        <v>44742</v>
      </c>
      <c r="BK18" s="93"/>
      <c r="BL18" s="93"/>
      <c r="BM18" s="34">
        <v>44804</v>
      </c>
      <c r="BN18" s="156" t="s">
        <v>408</v>
      </c>
      <c r="BO18" s="93"/>
      <c r="BP18" s="34">
        <v>44865</v>
      </c>
      <c r="BQ18" s="93"/>
      <c r="BR18" s="93"/>
      <c r="BS18" s="34">
        <v>44926</v>
      </c>
      <c r="BT18" s="93"/>
      <c r="BU18" s="136"/>
    </row>
    <row r="19" spans="1:73" s="2" customFormat="1" ht="409.5" x14ac:dyDescent="0.25">
      <c r="A19" s="737"/>
      <c r="B19" s="725"/>
      <c r="C19" s="725"/>
      <c r="D19" s="725"/>
      <c r="E19" s="725"/>
      <c r="F19" s="741"/>
      <c r="G19" s="727"/>
      <c r="H19" s="725"/>
      <c r="I19" s="741"/>
      <c r="J19" s="725"/>
      <c r="K19" s="725"/>
      <c r="L19" s="735"/>
      <c r="M19" s="725"/>
      <c r="N19" s="725"/>
      <c r="O19" s="725"/>
      <c r="P19" s="725"/>
      <c r="Q19" s="725"/>
      <c r="R19" s="725"/>
      <c r="S19" s="720"/>
      <c r="T19" s="720"/>
      <c r="U19" s="720"/>
      <c r="V19" s="722"/>
      <c r="W19" s="742"/>
      <c r="X19" s="724"/>
      <c r="Y19" s="723"/>
      <c r="Z19" s="732"/>
      <c r="AA19" s="723"/>
      <c r="AB19" s="740"/>
      <c r="AC19" s="334" t="s">
        <v>409</v>
      </c>
      <c r="AD19" s="40" t="s">
        <v>410</v>
      </c>
      <c r="AE19" s="49" t="s">
        <v>57</v>
      </c>
      <c r="AF19" s="31">
        <f t="shared" si="6"/>
        <v>0.25</v>
      </c>
      <c r="AG19" s="308" t="s">
        <v>216</v>
      </c>
      <c r="AH19" s="31">
        <f>IF(AG19="Manual",15%,IF(AG19="Automático",25%,""))</f>
        <v>0.15</v>
      </c>
      <c r="AI19" s="31">
        <f t="shared" si="8"/>
        <v>0.4</v>
      </c>
      <c r="AJ19" s="308" t="s">
        <v>217</v>
      </c>
      <c r="AK19" s="296" t="s">
        <v>218</v>
      </c>
      <c r="AL19" s="49" t="s">
        <v>411</v>
      </c>
      <c r="AM19" s="296" t="s">
        <v>24</v>
      </c>
      <c r="AN19" s="308" t="s">
        <v>412</v>
      </c>
      <c r="AO19" s="308" t="s">
        <v>25</v>
      </c>
      <c r="AP19" s="308" t="s">
        <v>99</v>
      </c>
      <c r="AQ19" s="308" t="s">
        <v>413</v>
      </c>
      <c r="AR19" s="308" t="s">
        <v>223</v>
      </c>
      <c r="AS19" s="308" t="s">
        <v>414</v>
      </c>
      <c r="AT19" s="308" t="s">
        <v>225</v>
      </c>
      <c r="AU19" s="308">
        <f>+AV18*AI19</f>
        <v>0.12</v>
      </c>
      <c r="AV19" s="32">
        <f>+AV18-AU19</f>
        <v>0.18</v>
      </c>
      <c r="AW19" s="732"/>
      <c r="AX19" s="734"/>
      <c r="AY19" s="141">
        <v>2</v>
      </c>
      <c r="AZ19" s="47" t="s">
        <v>415</v>
      </c>
      <c r="BA19" s="297" t="s">
        <v>416</v>
      </c>
      <c r="BB19" s="298">
        <v>44805</v>
      </c>
      <c r="BC19" s="298">
        <v>44926</v>
      </c>
      <c r="BD19" s="309" t="s">
        <v>417</v>
      </c>
      <c r="BE19" s="79">
        <v>44620</v>
      </c>
      <c r="BF19" s="80"/>
      <c r="BG19" s="34">
        <v>44681</v>
      </c>
      <c r="BH19" s="80"/>
      <c r="BI19" s="80"/>
      <c r="BJ19" s="34">
        <v>44742</v>
      </c>
      <c r="BK19" s="93"/>
      <c r="BL19" s="93"/>
      <c r="BM19" s="34">
        <v>44804</v>
      </c>
      <c r="BN19" s="93"/>
      <c r="BO19" s="93"/>
      <c r="BP19" s="34">
        <v>44865</v>
      </c>
      <c r="BQ19" s="93"/>
      <c r="BR19" s="93"/>
      <c r="BS19" s="34">
        <v>44926</v>
      </c>
      <c r="BT19" s="93"/>
      <c r="BU19" s="136"/>
    </row>
    <row r="20" spans="1:73" s="2" customFormat="1" ht="255" x14ac:dyDescent="0.25">
      <c r="A20" s="737"/>
      <c r="B20" s="725"/>
      <c r="C20" s="725"/>
      <c r="D20" s="725"/>
      <c r="E20" s="725"/>
      <c r="F20" s="741"/>
      <c r="G20" s="727"/>
      <c r="H20" s="725"/>
      <c r="I20" s="741"/>
      <c r="J20" s="725"/>
      <c r="K20" s="725"/>
      <c r="L20" s="735"/>
      <c r="M20" s="725"/>
      <c r="N20" s="725"/>
      <c r="O20" s="725"/>
      <c r="P20" s="725"/>
      <c r="Q20" s="725"/>
      <c r="R20" s="725"/>
      <c r="S20" s="720"/>
      <c r="T20" s="720"/>
      <c r="U20" s="720"/>
      <c r="V20" s="722"/>
      <c r="W20" s="742"/>
      <c r="X20" s="724"/>
      <c r="Y20" s="723"/>
      <c r="Z20" s="732"/>
      <c r="AA20" s="723"/>
      <c r="AB20" s="740"/>
      <c r="AC20" s="334" t="s">
        <v>418</v>
      </c>
      <c r="AD20" s="40" t="s">
        <v>419</v>
      </c>
      <c r="AE20" s="49" t="s">
        <v>57</v>
      </c>
      <c r="AF20" s="31">
        <f t="shared" si="6"/>
        <v>0.25</v>
      </c>
      <c r="AG20" s="308" t="s">
        <v>216</v>
      </c>
      <c r="AH20" s="31">
        <f>IF(AG20="Manual",15%,IF(AG20="Automático",25%,""))</f>
        <v>0.15</v>
      </c>
      <c r="AI20" s="31">
        <f t="shared" si="8"/>
        <v>0.4</v>
      </c>
      <c r="AJ20" s="308" t="s">
        <v>217</v>
      </c>
      <c r="AK20" s="296" t="s">
        <v>218</v>
      </c>
      <c r="AL20" s="49" t="s">
        <v>420</v>
      </c>
      <c r="AM20" s="296" t="s">
        <v>24</v>
      </c>
      <c r="AN20" s="308" t="s">
        <v>421</v>
      </c>
      <c r="AO20" s="308" t="s">
        <v>42</v>
      </c>
      <c r="AP20" s="308" t="s">
        <v>422</v>
      </c>
      <c r="AQ20" s="308" t="s">
        <v>423</v>
      </c>
      <c r="AR20" s="308" t="s">
        <v>223</v>
      </c>
      <c r="AS20" s="308" t="s">
        <v>414</v>
      </c>
      <c r="AT20" s="308" t="s">
        <v>225</v>
      </c>
      <c r="AU20" s="308">
        <f>+AV19*AI20</f>
        <v>7.1999999999999995E-2</v>
      </c>
      <c r="AV20" s="32">
        <f>+AV19-AU20</f>
        <v>0.108</v>
      </c>
      <c r="AW20" s="732"/>
      <c r="AX20" s="734"/>
      <c r="AY20" s="141">
        <v>3</v>
      </c>
      <c r="AZ20" s="33"/>
      <c r="BA20" s="308" t="s">
        <v>414</v>
      </c>
      <c r="BB20" s="298">
        <v>44562</v>
      </c>
      <c r="BC20" s="298">
        <v>44926</v>
      </c>
      <c r="BD20" s="299"/>
      <c r="BE20" s="79">
        <v>44620</v>
      </c>
      <c r="BF20" s="80"/>
      <c r="BG20" s="34">
        <v>44681</v>
      </c>
      <c r="BH20" s="81"/>
      <c r="BI20" s="81"/>
      <c r="BJ20" s="34">
        <v>44742</v>
      </c>
      <c r="BK20" s="81"/>
      <c r="BL20" s="81"/>
      <c r="BM20" s="34">
        <v>44804</v>
      </c>
      <c r="BN20" s="81"/>
      <c r="BO20" s="81"/>
      <c r="BP20" s="34">
        <v>44865</v>
      </c>
      <c r="BQ20" s="81"/>
      <c r="BR20" s="81"/>
      <c r="BS20" s="34">
        <v>44926</v>
      </c>
      <c r="BT20" s="81"/>
      <c r="BU20" s="136"/>
    </row>
    <row r="21" spans="1:73" s="2" customFormat="1" ht="409.5" x14ac:dyDescent="0.25">
      <c r="A21" s="737"/>
      <c r="B21" s="725"/>
      <c r="C21" s="725"/>
      <c r="D21" s="725"/>
      <c r="E21" s="725"/>
      <c r="F21" s="741"/>
      <c r="G21" s="727"/>
      <c r="H21" s="725"/>
      <c r="I21" s="741"/>
      <c r="J21" s="725"/>
      <c r="K21" s="725"/>
      <c r="L21" s="735"/>
      <c r="M21" s="725"/>
      <c r="N21" s="725"/>
      <c r="O21" s="725"/>
      <c r="P21" s="725"/>
      <c r="Q21" s="725"/>
      <c r="R21" s="725"/>
      <c r="S21" s="720"/>
      <c r="T21" s="720"/>
      <c r="U21" s="720"/>
      <c r="V21" s="722"/>
      <c r="W21" s="742"/>
      <c r="X21" s="724"/>
      <c r="Y21" s="723"/>
      <c r="Z21" s="732"/>
      <c r="AA21" s="723"/>
      <c r="AB21" s="740"/>
      <c r="AC21" s="334" t="s">
        <v>424</v>
      </c>
      <c r="AD21" s="49" t="s">
        <v>425</v>
      </c>
      <c r="AE21" s="49" t="s">
        <v>57</v>
      </c>
      <c r="AF21" s="31">
        <f t="shared" si="6"/>
        <v>0.25</v>
      </c>
      <c r="AG21" s="308" t="s">
        <v>216</v>
      </c>
      <c r="AH21" s="31">
        <f>IF(AG21="Manual",15%,IF(AG21="Automático",25%,""))</f>
        <v>0.15</v>
      </c>
      <c r="AI21" s="31">
        <f t="shared" si="8"/>
        <v>0.4</v>
      </c>
      <c r="AJ21" s="308" t="s">
        <v>217</v>
      </c>
      <c r="AK21" s="296" t="s">
        <v>218</v>
      </c>
      <c r="AL21" s="49" t="s">
        <v>426</v>
      </c>
      <c r="AM21" s="296" t="s">
        <v>24</v>
      </c>
      <c r="AN21" s="308" t="s">
        <v>427</v>
      </c>
      <c r="AO21" s="308" t="s">
        <v>25</v>
      </c>
      <c r="AP21" s="308" t="s">
        <v>428</v>
      </c>
      <c r="AQ21" s="308" t="s">
        <v>429</v>
      </c>
      <c r="AR21" s="308" t="s">
        <v>223</v>
      </c>
      <c r="AS21" s="308" t="s">
        <v>430</v>
      </c>
      <c r="AT21" s="308" t="s">
        <v>225</v>
      </c>
      <c r="AU21" s="308">
        <f>+AV20*AI21</f>
        <v>4.3200000000000002E-2</v>
      </c>
      <c r="AV21" s="32">
        <f>+AV20-AU21</f>
        <v>6.4799999999999996E-2</v>
      </c>
      <c r="AW21" s="732"/>
      <c r="AX21" s="734"/>
      <c r="AY21" s="141">
        <v>4</v>
      </c>
      <c r="AZ21" s="33"/>
      <c r="BA21" s="308" t="s">
        <v>430</v>
      </c>
      <c r="BB21" s="298">
        <v>44562</v>
      </c>
      <c r="BC21" s="298">
        <v>44926</v>
      </c>
      <c r="BD21" s="299"/>
      <c r="BE21" s="79">
        <v>44620</v>
      </c>
      <c r="BF21" s="80"/>
      <c r="BG21" s="34">
        <v>44681</v>
      </c>
      <c r="BH21" s="80"/>
      <c r="BI21" s="80"/>
      <c r="BJ21" s="34">
        <v>44742</v>
      </c>
      <c r="BK21" s="80"/>
      <c r="BL21" s="80"/>
      <c r="BM21" s="34">
        <v>44804</v>
      </c>
      <c r="BN21" s="80"/>
      <c r="BO21" s="80"/>
      <c r="BP21" s="34">
        <v>44865</v>
      </c>
      <c r="BQ21" s="80"/>
      <c r="BR21" s="80"/>
      <c r="BS21" s="34">
        <v>44926</v>
      </c>
      <c r="BT21" s="80"/>
      <c r="BU21" s="136"/>
    </row>
    <row r="22" spans="1:73" s="2" customFormat="1" ht="267.75" x14ac:dyDescent="0.25">
      <c r="A22" s="737"/>
      <c r="B22" s="725"/>
      <c r="C22" s="725"/>
      <c r="D22" s="725"/>
      <c r="E22" s="725"/>
      <c r="F22" s="741"/>
      <c r="G22" s="727"/>
      <c r="H22" s="725"/>
      <c r="I22" s="741"/>
      <c r="J22" s="725"/>
      <c r="K22" s="725"/>
      <c r="L22" s="735"/>
      <c r="M22" s="725"/>
      <c r="N22" s="725"/>
      <c r="O22" s="725"/>
      <c r="P22" s="725"/>
      <c r="Q22" s="725"/>
      <c r="R22" s="725"/>
      <c r="S22" s="720"/>
      <c r="T22" s="720"/>
      <c r="U22" s="720"/>
      <c r="V22" s="722"/>
      <c r="W22" s="742"/>
      <c r="X22" s="724"/>
      <c r="Y22" s="723"/>
      <c r="Z22" s="732"/>
      <c r="AA22" s="723"/>
      <c r="AB22" s="740"/>
      <c r="AC22" s="334" t="s">
        <v>431</v>
      </c>
      <c r="AD22" s="49" t="s">
        <v>432</v>
      </c>
      <c r="AE22" s="49" t="s">
        <v>57</v>
      </c>
      <c r="AF22" s="31">
        <f t="shared" si="6"/>
        <v>0.25</v>
      </c>
      <c r="AG22" s="308" t="s">
        <v>216</v>
      </c>
      <c r="AH22" s="31">
        <f>IF(AG22="Manual",15%,IF(AG22="Automático",25%,""))</f>
        <v>0.15</v>
      </c>
      <c r="AI22" s="31">
        <f t="shared" si="8"/>
        <v>0.4</v>
      </c>
      <c r="AJ22" s="308" t="s">
        <v>217</v>
      </c>
      <c r="AK22" s="296" t="s">
        <v>218</v>
      </c>
      <c r="AL22" s="49" t="s">
        <v>433</v>
      </c>
      <c r="AM22" s="296" t="s">
        <v>24</v>
      </c>
      <c r="AN22" s="308" t="s">
        <v>402</v>
      </c>
      <c r="AO22" s="308" t="s">
        <v>25</v>
      </c>
      <c r="AP22" s="308" t="s">
        <v>99</v>
      </c>
      <c r="AQ22" s="308" t="s">
        <v>434</v>
      </c>
      <c r="AR22" s="308" t="s">
        <v>435</v>
      </c>
      <c r="AS22" s="308" t="s">
        <v>416</v>
      </c>
      <c r="AT22" s="308" t="s">
        <v>225</v>
      </c>
      <c r="AU22" s="308">
        <f>+AV21*AI22</f>
        <v>2.5919999999999999E-2</v>
      </c>
      <c r="AV22" s="32">
        <f>+AV21-AU22</f>
        <v>3.8879999999999998E-2</v>
      </c>
      <c r="AW22" s="732"/>
      <c r="AX22" s="734"/>
      <c r="AY22" s="141">
        <v>5</v>
      </c>
      <c r="AZ22" s="33"/>
      <c r="BA22" s="308" t="s">
        <v>416</v>
      </c>
      <c r="BB22" s="298">
        <v>44562</v>
      </c>
      <c r="BC22" s="298">
        <v>44926</v>
      </c>
      <c r="BD22" s="299"/>
      <c r="BE22" s="79">
        <v>44620</v>
      </c>
      <c r="BF22" s="80"/>
      <c r="BG22" s="34">
        <v>44681</v>
      </c>
      <c r="BH22" s="86"/>
      <c r="BI22" s="86"/>
      <c r="BJ22" s="34">
        <v>44742</v>
      </c>
      <c r="BK22" s="86"/>
      <c r="BL22" s="86"/>
      <c r="BM22" s="34">
        <v>44804</v>
      </c>
      <c r="BN22" s="86"/>
      <c r="BO22" s="86"/>
      <c r="BP22" s="34">
        <v>44865</v>
      </c>
      <c r="BQ22" s="86"/>
      <c r="BR22" s="86"/>
      <c r="BS22" s="34">
        <v>44926</v>
      </c>
      <c r="BT22" s="86"/>
      <c r="BU22" s="136"/>
    </row>
    <row r="23" spans="1:73" s="2" customFormat="1" ht="369.75" x14ac:dyDescent="0.25">
      <c r="A23" s="737" t="s">
        <v>51</v>
      </c>
      <c r="B23" s="725" t="s">
        <v>94</v>
      </c>
      <c r="C23" s="725" t="s">
        <v>58</v>
      </c>
      <c r="D23" s="725" t="s">
        <v>79</v>
      </c>
      <c r="E23" s="725" t="s">
        <v>80</v>
      </c>
      <c r="F23" s="741" t="s">
        <v>436</v>
      </c>
      <c r="G23" s="727" t="s">
        <v>437</v>
      </c>
      <c r="H23" s="725" t="s">
        <v>438</v>
      </c>
      <c r="I23" s="741" t="s">
        <v>439</v>
      </c>
      <c r="J23" s="725" t="s">
        <v>66</v>
      </c>
      <c r="K23" s="725">
        <v>2</v>
      </c>
      <c r="L23" s="735">
        <f>IF(J23="Diaria",+(K23/360),IF(J23="Mensual",+(K23/12),IF(J23="Bimestral",+(K23/6),IF(J23="Trimestral",+(K23/4),IF(J23="Semestral",+(K23/2),IF(J23="Anual",+(K23/1),""))))))</f>
        <v>0.16666666666666666</v>
      </c>
      <c r="M23" s="725" t="s">
        <v>30</v>
      </c>
      <c r="N23" s="725">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725" t="s">
        <v>48</v>
      </c>
      <c r="P23" s="725">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725" t="s">
        <v>73</v>
      </c>
      <c r="R23" s="725">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20" t="s">
        <v>60</v>
      </c>
      <c r="T23" s="720" t="s">
        <v>73</v>
      </c>
      <c r="U23" s="720">
        <f>+MAX(N23,P23,R23)</f>
        <v>0.4</v>
      </c>
      <c r="V23" s="722" t="str">
        <f>IF(L23&lt;=20%,"Muy baja",IF(L23&lt;=40%,"Baja",IF(L23&lt;=60%,"Media",IF(L23&lt;=80%,"Alta",IF(L23&lt;=100%,"Muy alta",IF(L23&gt;=100%,"Muy alta",""))))))</f>
        <v>Muy baja</v>
      </c>
      <c r="W23" s="723">
        <f>+IFERROR(VLOOKUP(V23,Fórmula!$F$1:$G$6,2,FALSE),"")</f>
        <v>0.2</v>
      </c>
      <c r="X23" s="724" t="s">
        <v>56</v>
      </c>
      <c r="Y23" s="723">
        <f>+IFERROR(VLOOKUP(X23,Fórmula!$H$1:$I$6,2,FALSE),"")</f>
        <v>0.6</v>
      </c>
      <c r="Z23" s="732" t="s">
        <v>56</v>
      </c>
      <c r="AA23" s="723">
        <f>IF(Z23="Bajo",25%,IF(Z23="Moderado",50%,IF(Z23="Alto",75%,IF(Z23="Extremo",100%,""))))</f>
        <v>0.5</v>
      </c>
      <c r="AB23" s="740" t="s">
        <v>440</v>
      </c>
      <c r="AC23" s="40" t="s">
        <v>441</v>
      </c>
      <c r="AD23" s="40" t="s">
        <v>442</v>
      </c>
      <c r="AE23" s="49" t="s">
        <v>57</v>
      </c>
      <c r="AF23" s="31">
        <f t="shared" si="6"/>
        <v>0.25</v>
      </c>
      <c r="AG23" s="308" t="s">
        <v>216</v>
      </c>
      <c r="AH23" s="31">
        <f t="shared" ref="AH23:AH29" si="9">IF(AG23="Manual",15%,IF(AG23="Automático",25%,""))</f>
        <v>0.15</v>
      </c>
      <c r="AI23" s="31">
        <f t="shared" si="8"/>
        <v>0.4</v>
      </c>
      <c r="AJ23" s="308" t="s">
        <v>217</v>
      </c>
      <c r="AK23" s="296" t="s">
        <v>218</v>
      </c>
      <c r="AL23" s="49" t="s">
        <v>443</v>
      </c>
      <c r="AM23" s="296" t="s">
        <v>24</v>
      </c>
      <c r="AN23" s="308" t="s">
        <v>444</v>
      </c>
      <c r="AO23" s="308" t="s">
        <v>25</v>
      </c>
      <c r="AP23" s="308" t="s">
        <v>66</v>
      </c>
      <c r="AQ23" s="308" t="s">
        <v>445</v>
      </c>
      <c r="AR23" s="308" t="s">
        <v>223</v>
      </c>
      <c r="AS23" s="308" t="s">
        <v>446</v>
      </c>
      <c r="AT23" s="308" t="s">
        <v>225</v>
      </c>
      <c r="AU23" s="308">
        <f>+AI23*AA23</f>
        <v>0.2</v>
      </c>
      <c r="AV23" s="32">
        <f>+AA23-AU23</f>
        <v>0.3</v>
      </c>
      <c r="AW23" s="732" t="str">
        <f>+IF(C23="Corrupción","Moderado",IF(AV24&lt;=25%,"Bajo",IF(AV24&lt;=50%,"Moderado",IF(AV24&lt;=75%,"Alto",IF(AV24&gt;75%,"Extremo","")))))</f>
        <v>Moderado</v>
      </c>
      <c r="AX23" s="734" t="s">
        <v>59</v>
      </c>
      <c r="AY23" s="135">
        <v>1</v>
      </c>
      <c r="AZ23" s="308" t="s">
        <v>447</v>
      </c>
      <c r="BA23" s="296" t="s">
        <v>285</v>
      </c>
      <c r="BB23" s="298">
        <v>44562</v>
      </c>
      <c r="BC23" s="298">
        <v>44926</v>
      </c>
      <c r="BD23" s="308" t="s">
        <v>448</v>
      </c>
      <c r="BE23" s="79">
        <v>44620</v>
      </c>
      <c r="BF23" s="80"/>
      <c r="BG23" s="34">
        <v>44681</v>
      </c>
      <c r="BH23" s="80"/>
      <c r="BI23" s="80"/>
      <c r="BJ23" s="34">
        <v>44742</v>
      </c>
      <c r="BK23" s="34"/>
      <c r="BL23" s="34"/>
      <c r="BM23" s="34">
        <v>44804</v>
      </c>
      <c r="BN23" s="34"/>
      <c r="BO23" s="34"/>
      <c r="BP23" s="34">
        <v>44865</v>
      </c>
      <c r="BQ23" s="34"/>
      <c r="BR23" s="34"/>
      <c r="BS23" s="34">
        <v>44926</v>
      </c>
      <c r="BT23" s="34"/>
      <c r="BU23" s="136"/>
    </row>
    <row r="24" spans="1:73" s="2" customFormat="1" ht="357.75" thickBot="1" x14ac:dyDescent="0.3">
      <c r="A24" s="737"/>
      <c r="B24" s="725"/>
      <c r="C24" s="725"/>
      <c r="D24" s="725"/>
      <c r="E24" s="725"/>
      <c r="F24" s="741"/>
      <c r="G24" s="727"/>
      <c r="H24" s="725"/>
      <c r="I24" s="741"/>
      <c r="J24" s="725"/>
      <c r="K24" s="725"/>
      <c r="L24" s="735"/>
      <c r="M24" s="725"/>
      <c r="N24" s="725"/>
      <c r="O24" s="725"/>
      <c r="P24" s="725"/>
      <c r="Q24" s="725"/>
      <c r="R24" s="725"/>
      <c r="S24" s="720"/>
      <c r="T24" s="720"/>
      <c r="U24" s="720"/>
      <c r="V24" s="722"/>
      <c r="W24" s="723"/>
      <c r="X24" s="724"/>
      <c r="Y24" s="723"/>
      <c r="Z24" s="732"/>
      <c r="AA24" s="723"/>
      <c r="AB24" s="740"/>
      <c r="AC24" s="40" t="s">
        <v>449</v>
      </c>
      <c r="AD24" s="40" t="s">
        <v>450</v>
      </c>
      <c r="AE24" s="49" t="s">
        <v>57</v>
      </c>
      <c r="AF24" s="31">
        <f t="shared" si="6"/>
        <v>0.25</v>
      </c>
      <c r="AG24" s="308" t="s">
        <v>216</v>
      </c>
      <c r="AH24" s="31">
        <f t="shared" si="9"/>
        <v>0.15</v>
      </c>
      <c r="AI24" s="31">
        <f t="shared" si="8"/>
        <v>0.4</v>
      </c>
      <c r="AJ24" s="308" t="s">
        <v>217</v>
      </c>
      <c r="AK24" s="296" t="s">
        <v>51</v>
      </c>
      <c r="AL24" s="49"/>
      <c r="AM24" s="296" t="s">
        <v>24</v>
      </c>
      <c r="AN24" s="308" t="s">
        <v>451</v>
      </c>
      <c r="AO24" s="308" t="s">
        <v>25</v>
      </c>
      <c r="AP24" s="308" t="s">
        <v>99</v>
      </c>
      <c r="AQ24" s="308" t="s">
        <v>452</v>
      </c>
      <c r="AR24" s="308" t="s">
        <v>223</v>
      </c>
      <c r="AS24" s="308" t="s">
        <v>285</v>
      </c>
      <c r="AT24" s="308" t="s">
        <v>225</v>
      </c>
      <c r="AU24" s="308">
        <f>+AV23*AI24</f>
        <v>0.12</v>
      </c>
      <c r="AV24" s="32">
        <f>+AV23-AU24</f>
        <v>0.18</v>
      </c>
      <c r="AW24" s="732"/>
      <c r="AX24" s="734"/>
      <c r="AY24" s="141">
        <v>2</v>
      </c>
      <c r="AZ24" s="49" t="s">
        <v>453</v>
      </c>
      <c r="BA24" s="296" t="s">
        <v>285</v>
      </c>
      <c r="BB24" s="298">
        <v>44562</v>
      </c>
      <c r="BC24" s="298">
        <v>44926</v>
      </c>
      <c r="BD24" s="308" t="s">
        <v>454</v>
      </c>
      <c r="BE24" s="79">
        <v>44620</v>
      </c>
      <c r="BF24" s="80" t="s">
        <v>455</v>
      </c>
      <c r="BG24" s="34">
        <v>44681</v>
      </c>
      <c r="BH24" s="80" t="s">
        <v>456</v>
      </c>
      <c r="BI24" s="80" t="s">
        <v>457</v>
      </c>
      <c r="BJ24" s="34" t="s">
        <v>458</v>
      </c>
      <c r="BK24" s="34"/>
      <c r="BL24" s="34"/>
      <c r="BM24" s="34">
        <v>44804</v>
      </c>
      <c r="BN24" s="167" t="s">
        <v>459</v>
      </c>
      <c r="BO24" s="168" t="s">
        <v>460</v>
      </c>
      <c r="BP24" s="34">
        <v>44865</v>
      </c>
      <c r="BQ24" s="167" t="s">
        <v>461</v>
      </c>
      <c r="BR24" s="169" t="s">
        <v>462</v>
      </c>
      <c r="BS24" s="34">
        <v>44926</v>
      </c>
      <c r="BT24" s="167" t="s">
        <v>463</v>
      </c>
      <c r="BU24" s="136"/>
    </row>
    <row r="25" spans="1:73" s="2" customFormat="1" ht="360" x14ac:dyDescent="0.25">
      <c r="A25" s="736" t="s">
        <v>51</v>
      </c>
      <c r="B25" s="709" t="s">
        <v>104</v>
      </c>
      <c r="C25" s="709" t="s">
        <v>58</v>
      </c>
      <c r="D25" s="709" t="s">
        <v>79</v>
      </c>
      <c r="E25" s="709" t="s">
        <v>80</v>
      </c>
      <c r="F25" s="738" t="s">
        <v>464</v>
      </c>
      <c r="G25" s="726" t="s">
        <v>465</v>
      </c>
      <c r="H25" s="709" t="s">
        <v>466</v>
      </c>
      <c r="I25" s="709" t="s">
        <v>467</v>
      </c>
      <c r="J25" s="709" t="s">
        <v>33</v>
      </c>
      <c r="K25" s="709">
        <v>72</v>
      </c>
      <c r="L25" s="713">
        <f>IF(J25="Diaria",+(K25/360),IF(J25="Mensual",+(K25/12),IF(J25="Bimestral",+(K25/6),IF(J25="Trimestral",+(K25/4),IF(J25="Semestral",+(K25/2),IF(J25="Anual",+(K25/1),""))))))</f>
        <v>0.2</v>
      </c>
      <c r="M25" s="709" t="s">
        <v>73</v>
      </c>
      <c r="N25" s="709">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09" t="s">
        <v>64</v>
      </c>
      <c r="P25" s="709">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09" t="s">
        <v>73</v>
      </c>
      <c r="R25" s="709">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701" t="s">
        <v>72</v>
      </c>
      <c r="T25" s="701" t="s">
        <v>84</v>
      </c>
      <c r="U25" s="701">
        <f>+MAX(N25,P25,R25)</f>
        <v>0.6</v>
      </c>
      <c r="V25" s="721" t="str">
        <f>IF(L25&lt;=20%,"Muy baja",IF(L25&lt;=40%,"Baja",IF(L25&lt;=60%,"Media",IF(L25&lt;=80%,"Alta",IF(L25&lt;=100%,"Muy alta",IF(L25&gt;=100%,"Muy alta",""))))))</f>
        <v>Muy baja</v>
      </c>
      <c r="W25" s="689">
        <v>0.2</v>
      </c>
      <c r="X25" s="705" t="str">
        <f>IF(U25=20%,"Leve",IF(U25=40%,"Menor",IF(U25=60%,"Moderado",IF(U25=80%,"Mayor",IF(U25=100%,"Catastrófico","")))))</f>
        <v>Moderado</v>
      </c>
      <c r="Y25" s="730">
        <v>0.6</v>
      </c>
      <c r="Z25" s="693" t="s">
        <v>56</v>
      </c>
      <c r="AA25" s="689">
        <f>IF(Z25="Bajo",25%,IF(Z25="Moderado",50%,IF(Z25="Alto",75%,IF(Z25="Extremo",100%,""))))</f>
        <v>0.5</v>
      </c>
      <c r="AB25" s="733" t="s">
        <v>468</v>
      </c>
      <c r="AC25" s="49" t="s">
        <v>469</v>
      </c>
      <c r="AD25" s="49" t="s">
        <v>470</v>
      </c>
      <c r="AE25" s="49" t="s">
        <v>39</v>
      </c>
      <c r="AF25" s="31">
        <f t="shared" si="6"/>
        <v>0.15</v>
      </c>
      <c r="AG25" s="308" t="s">
        <v>216</v>
      </c>
      <c r="AH25" s="31">
        <f t="shared" si="9"/>
        <v>0.15</v>
      </c>
      <c r="AI25" s="31">
        <f t="shared" si="8"/>
        <v>0.3</v>
      </c>
      <c r="AJ25" s="308" t="s">
        <v>217</v>
      </c>
      <c r="AK25" s="296" t="s">
        <v>51</v>
      </c>
      <c r="AL25" s="49"/>
      <c r="AM25" s="296" t="s">
        <v>24</v>
      </c>
      <c r="AN25" s="308" t="s">
        <v>471</v>
      </c>
      <c r="AO25" s="308" t="s">
        <v>42</v>
      </c>
      <c r="AP25" s="308" t="s">
        <v>472</v>
      </c>
      <c r="AQ25" s="308" t="s">
        <v>473</v>
      </c>
      <c r="AR25" s="308" t="s">
        <v>223</v>
      </c>
      <c r="AS25" s="308" t="s">
        <v>474</v>
      </c>
      <c r="AT25" s="308" t="s">
        <v>225</v>
      </c>
      <c r="AU25" s="307">
        <f>+AI25*AA25</f>
        <v>0.15</v>
      </c>
      <c r="AV25" s="368">
        <f>+AA25-AU25</f>
        <v>0.35</v>
      </c>
      <c r="AW25" s="693" t="str">
        <f>+IF(C25="Corrupción","Moderado",IF(#REF!&lt;=25%,"Bajo",IF(#REF!&lt;=50%,"Moderado",IF(#REF!&lt;=75%,"Alto",IF(#REF!&gt;75%,"Extremo","")))))</f>
        <v>Moderado</v>
      </c>
      <c r="AX25" s="695" t="s">
        <v>59</v>
      </c>
      <c r="AY25" s="135">
        <v>1</v>
      </c>
      <c r="AZ25" s="33" t="s">
        <v>475</v>
      </c>
      <c r="BA25" s="299" t="s">
        <v>476</v>
      </c>
      <c r="BB25" s="298">
        <v>44562</v>
      </c>
      <c r="BC25" s="298">
        <v>44925</v>
      </c>
      <c r="BD25" s="299" t="s">
        <v>477</v>
      </c>
      <c r="BE25" s="79">
        <v>44620</v>
      </c>
      <c r="BF25" s="80" t="s">
        <v>478</v>
      </c>
      <c r="BG25" s="34">
        <v>44681</v>
      </c>
      <c r="BH25" s="80"/>
      <c r="BI25" s="80"/>
      <c r="BJ25" s="34">
        <v>44742</v>
      </c>
      <c r="BK25" s="93"/>
      <c r="BL25" s="161"/>
      <c r="BM25" s="34">
        <v>44804</v>
      </c>
      <c r="BN25" s="93" t="s">
        <v>479</v>
      </c>
      <c r="BO25" s="162" t="s">
        <v>480</v>
      </c>
      <c r="BP25" s="34">
        <v>44865</v>
      </c>
      <c r="BQ25" s="93" t="s">
        <v>479</v>
      </c>
      <c r="BR25" s="162" t="s">
        <v>481</v>
      </c>
      <c r="BS25" s="34">
        <v>44926</v>
      </c>
      <c r="BT25" s="93" t="s">
        <v>482</v>
      </c>
      <c r="BU25" s="136"/>
    </row>
    <row r="26" spans="1:73" s="2" customFormat="1" ht="293.25" x14ac:dyDescent="0.25">
      <c r="A26" s="737"/>
      <c r="B26" s="725"/>
      <c r="C26" s="725"/>
      <c r="D26" s="725"/>
      <c r="E26" s="725"/>
      <c r="F26" s="739"/>
      <c r="G26" s="727"/>
      <c r="H26" s="725"/>
      <c r="I26" s="725"/>
      <c r="J26" s="725"/>
      <c r="K26" s="725"/>
      <c r="L26" s="735"/>
      <c r="M26" s="725"/>
      <c r="N26" s="725"/>
      <c r="O26" s="725"/>
      <c r="P26" s="725"/>
      <c r="Q26" s="725"/>
      <c r="R26" s="725"/>
      <c r="S26" s="720"/>
      <c r="T26" s="720"/>
      <c r="U26" s="720"/>
      <c r="V26" s="722"/>
      <c r="W26" s="723"/>
      <c r="X26" s="724"/>
      <c r="Y26" s="731"/>
      <c r="Z26" s="732"/>
      <c r="AA26" s="723"/>
      <c r="AB26" s="718"/>
      <c r="AC26" s="49" t="s">
        <v>483</v>
      </c>
      <c r="AD26" s="49" t="s">
        <v>484</v>
      </c>
      <c r="AE26" s="49" t="s">
        <v>39</v>
      </c>
      <c r="AF26" s="31">
        <f t="shared" si="6"/>
        <v>0.15</v>
      </c>
      <c r="AG26" s="308" t="s">
        <v>216</v>
      </c>
      <c r="AH26" s="31">
        <f t="shared" si="9"/>
        <v>0.15</v>
      </c>
      <c r="AI26" s="31">
        <f t="shared" si="8"/>
        <v>0.3</v>
      </c>
      <c r="AJ26" s="308" t="s">
        <v>217</v>
      </c>
      <c r="AK26" s="296" t="s">
        <v>218</v>
      </c>
      <c r="AL26" s="49" t="s">
        <v>485</v>
      </c>
      <c r="AM26" s="296" t="s">
        <v>41</v>
      </c>
      <c r="AN26" s="308" t="s">
        <v>486</v>
      </c>
      <c r="AO26" s="308" t="s">
        <v>42</v>
      </c>
      <c r="AP26" s="308" t="s">
        <v>487</v>
      </c>
      <c r="AQ26" s="308" t="s">
        <v>473</v>
      </c>
      <c r="AR26" s="308" t="s">
        <v>223</v>
      </c>
      <c r="AS26" s="308" t="s">
        <v>474</v>
      </c>
      <c r="AT26" s="308" t="s">
        <v>225</v>
      </c>
      <c r="AU26" s="308">
        <f>+AV25*AI26</f>
        <v>0.105</v>
      </c>
      <c r="AV26" s="32">
        <f>+AV25-AU26</f>
        <v>0.245</v>
      </c>
      <c r="AW26" s="732"/>
      <c r="AX26" s="734"/>
      <c r="AY26" s="717">
        <v>2</v>
      </c>
      <c r="AZ26" s="718" t="s">
        <v>488</v>
      </c>
      <c r="BA26" s="719" t="s">
        <v>285</v>
      </c>
      <c r="BB26" s="728">
        <v>44562</v>
      </c>
      <c r="BC26" s="728">
        <v>44925</v>
      </c>
      <c r="BD26" s="729" t="s">
        <v>489</v>
      </c>
      <c r="BE26" s="79">
        <v>44620</v>
      </c>
      <c r="BF26" s="80" t="s">
        <v>490</v>
      </c>
      <c r="BG26" s="34">
        <v>44681</v>
      </c>
      <c r="BH26" s="80"/>
      <c r="BI26" s="80"/>
      <c r="BJ26" s="34">
        <v>44742</v>
      </c>
      <c r="BK26" s="139"/>
      <c r="BL26" s="93"/>
      <c r="BM26" s="34">
        <v>44804</v>
      </c>
      <c r="BN26" s="139" t="s">
        <v>491</v>
      </c>
      <c r="BO26" s="93" t="s">
        <v>305</v>
      </c>
      <c r="BP26" s="34">
        <v>44865</v>
      </c>
      <c r="BQ26" s="139" t="s">
        <v>491</v>
      </c>
      <c r="BR26" s="93" t="s">
        <v>305</v>
      </c>
      <c r="BS26" s="34">
        <v>44926</v>
      </c>
      <c r="BT26" s="93"/>
      <c r="BU26" s="136"/>
    </row>
    <row r="27" spans="1:73" s="2" customFormat="1" ht="357.75" thickBot="1" x14ac:dyDescent="0.3">
      <c r="A27" s="737"/>
      <c r="B27" s="725"/>
      <c r="C27" s="725"/>
      <c r="D27" s="725"/>
      <c r="E27" s="725"/>
      <c r="F27" s="739"/>
      <c r="G27" s="727"/>
      <c r="H27" s="725"/>
      <c r="I27" s="725"/>
      <c r="J27" s="725"/>
      <c r="K27" s="725"/>
      <c r="L27" s="735"/>
      <c r="M27" s="725"/>
      <c r="N27" s="725"/>
      <c r="O27" s="725"/>
      <c r="P27" s="725"/>
      <c r="Q27" s="725"/>
      <c r="R27" s="725"/>
      <c r="S27" s="720"/>
      <c r="T27" s="720"/>
      <c r="U27" s="720"/>
      <c r="V27" s="722"/>
      <c r="W27" s="723"/>
      <c r="X27" s="724"/>
      <c r="Y27" s="731"/>
      <c r="Z27" s="732"/>
      <c r="AA27" s="723"/>
      <c r="AB27" s="718"/>
      <c r="AC27" s="49" t="s">
        <v>492</v>
      </c>
      <c r="AD27" s="49" t="s">
        <v>493</v>
      </c>
      <c r="AE27" s="49" t="s">
        <v>57</v>
      </c>
      <c r="AF27" s="31">
        <f t="shared" si="6"/>
        <v>0.25</v>
      </c>
      <c r="AG27" s="308" t="s">
        <v>216</v>
      </c>
      <c r="AH27" s="31">
        <f t="shared" si="9"/>
        <v>0.15</v>
      </c>
      <c r="AI27" s="31">
        <f t="shared" si="8"/>
        <v>0.4</v>
      </c>
      <c r="AJ27" s="308" t="s">
        <v>217</v>
      </c>
      <c r="AK27" s="296" t="s">
        <v>218</v>
      </c>
      <c r="AL27" s="49" t="s">
        <v>494</v>
      </c>
      <c r="AM27" s="296" t="s">
        <v>41</v>
      </c>
      <c r="AN27" s="308" t="s">
        <v>495</v>
      </c>
      <c r="AO27" s="308" t="s">
        <v>25</v>
      </c>
      <c r="AP27" s="308" t="s">
        <v>496</v>
      </c>
      <c r="AQ27" s="308" t="s">
        <v>497</v>
      </c>
      <c r="AR27" s="308" t="s">
        <v>223</v>
      </c>
      <c r="AS27" s="308" t="s">
        <v>498</v>
      </c>
      <c r="AT27" s="308" t="s">
        <v>225</v>
      </c>
      <c r="AU27" s="308">
        <f>+AV26*AI27</f>
        <v>9.8000000000000004E-2</v>
      </c>
      <c r="AV27" s="32">
        <f>+AV26-AU27</f>
        <v>0.14699999999999999</v>
      </c>
      <c r="AW27" s="732"/>
      <c r="AX27" s="734"/>
      <c r="AY27" s="717"/>
      <c r="AZ27" s="718"/>
      <c r="BA27" s="719"/>
      <c r="BB27" s="728"/>
      <c r="BC27" s="728"/>
      <c r="BD27" s="729"/>
      <c r="BE27" s="79">
        <v>44620</v>
      </c>
      <c r="BF27" s="80" t="s">
        <v>499</v>
      </c>
      <c r="BG27" s="34">
        <v>44681</v>
      </c>
      <c r="BH27" s="81"/>
      <c r="BI27" s="81"/>
      <c r="BJ27" s="34">
        <v>44742</v>
      </c>
      <c r="BK27" s="139"/>
      <c r="BL27" s="93"/>
      <c r="BM27" s="34">
        <v>44804</v>
      </c>
      <c r="BN27" s="139" t="s">
        <v>491</v>
      </c>
      <c r="BO27" s="81"/>
      <c r="BP27" s="34">
        <v>44865</v>
      </c>
      <c r="BQ27" s="139" t="s">
        <v>491</v>
      </c>
      <c r="BR27" s="81" t="s">
        <v>305</v>
      </c>
      <c r="BS27" s="34">
        <v>44926</v>
      </c>
      <c r="BT27" s="81"/>
      <c r="BU27" s="136"/>
    </row>
    <row r="28" spans="1:73" s="2" customFormat="1" ht="165" x14ac:dyDescent="0.25">
      <c r="A28" s="715" t="s">
        <v>51</v>
      </c>
      <c r="B28" s="711" t="s">
        <v>108</v>
      </c>
      <c r="C28" s="711" t="s">
        <v>58</v>
      </c>
      <c r="D28" s="711" t="s">
        <v>79</v>
      </c>
      <c r="E28" s="709" t="s">
        <v>80</v>
      </c>
      <c r="F28" s="709" t="s">
        <v>500</v>
      </c>
      <c r="G28" s="709" t="s">
        <v>501</v>
      </c>
      <c r="H28" s="711" t="s">
        <v>502</v>
      </c>
      <c r="I28" s="711" t="s">
        <v>503</v>
      </c>
      <c r="J28" s="711" t="s">
        <v>99</v>
      </c>
      <c r="K28" s="711">
        <v>1</v>
      </c>
      <c r="L28" s="713">
        <f>IF(J28="Diaria",+(K28/360),IF(J28="Mensual",+(K28/12),IF(J28="Bimestral",+(K28/6),IF(J28="Trimestral",+(K28/4),IF(J28="Semestral",+(K28/2),IF(J28="Anual",+(K28/1),""))))))</f>
        <v>1</v>
      </c>
      <c r="M28" s="709" t="s">
        <v>30</v>
      </c>
      <c r="N28" s="709">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09" t="s">
        <v>64</v>
      </c>
      <c r="P28" s="709">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11" t="s">
        <v>73</v>
      </c>
      <c r="R28" s="709">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697" t="s">
        <v>60</v>
      </c>
      <c r="T28" s="699" t="s">
        <v>28</v>
      </c>
      <c r="U28" s="701">
        <f>+MAX(N28,P28,R28)</f>
        <v>0.6</v>
      </c>
      <c r="V28" s="703" t="str">
        <f>IF(L28&lt;=20%,"Muy baja",IF(L28&lt;=40%,"Baja",IF(L28&lt;=60%,"Media",IF(L28&lt;=80%,"Alta",IF(L28&lt;=100%,"Muy alta",IF(L28&gt;=100%,"Muy alta",""))))))</f>
        <v>Muy alta</v>
      </c>
      <c r="W28" s="59"/>
      <c r="X28" s="705" t="str">
        <f>IF(U28=20%,"Leve",IF(U28=40%,"Menor",IF(U28=60%,"Moderado",IF(U28=80%,"Mayor",IF(U28=100%,"Catastrófico","")))))</f>
        <v>Moderado</v>
      </c>
      <c r="Y28" s="59"/>
      <c r="Z28" s="707" t="s">
        <v>171</v>
      </c>
      <c r="AA28" s="689">
        <f>IF(Z28="Bajo",25%,IF(Z28="Moderado",50%,IF(Z28="Alto",75%,IF(Z28="Extremo",100%,""))))</f>
        <v>0.75</v>
      </c>
      <c r="AB28" s="691"/>
      <c r="AC28" s="154" t="s">
        <v>504</v>
      </c>
      <c r="AD28" s="207" t="s">
        <v>505</v>
      </c>
      <c r="AE28" s="276" t="s">
        <v>57</v>
      </c>
      <c r="AF28" s="22">
        <f t="shared" si="6"/>
        <v>0.25</v>
      </c>
      <c r="AG28" s="59" t="s">
        <v>216</v>
      </c>
      <c r="AH28" s="22">
        <f t="shared" si="9"/>
        <v>0.15</v>
      </c>
      <c r="AI28" s="22">
        <f t="shared" si="8"/>
        <v>0.4</v>
      </c>
      <c r="AJ28" s="276" t="s">
        <v>217</v>
      </c>
      <c r="AK28" s="285" t="s">
        <v>218</v>
      </c>
      <c r="AL28" s="43" t="s">
        <v>506</v>
      </c>
      <c r="AM28" s="285" t="s">
        <v>24</v>
      </c>
      <c r="AN28" s="307" t="s">
        <v>507</v>
      </c>
      <c r="AO28" s="307" t="s">
        <v>42</v>
      </c>
      <c r="AP28" s="307" t="s">
        <v>508</v>
      </c>
      <c r="AQ28" s="307" t="s">
        <v>509</v>
      </c>
      <c r="AR28" s="307" t="s">
        <v>223</v>
      </c>
      <c r="AS28" s="307" t="s">
        <v>510</v>
      </c>
      <c r="AT28" s="276" t="s">
        <v>225</v>
      </c>
      <c r="AU28" s="276">
        <f>+AI28*AA28</f>
        <v>0.30000000000000004</v>
      </c>
      <c r="AV28" s="368">
        <f>+AA28-AU28</f>
        <v>0.44999999999999996</v>
      </c>
      <c r="AW28" s="693" t="str">
        <f>+IF(C28="Corrupción","Moderado",IF(AV29&lt;=25%,"Bajo",IF(AV29&lt;=50%,"Moderado",IF(AV29&lt;=75%,"Alto",IF(AV29&gt;75%,"Extremo","")))))</f>
        <v>Moderado</v>
      </c>
      <c r="AX28" s="695" t="s">
        <v>59</v>
      </c>
      <c r="AY28" s="151">
        <v>1</v>
      </c>
      <c r="AZ28" s="327" t="s">
        <v>511</v>
      </c>
      <c r="BA28" s="299" t="s">
        <v>510</v>
      </c>
      <c r="BB28" s="298">
        <v>44562</v>
      </c>
      <c r="BC28" s="298">
        <v>44926</v>
      </c>
      <c r="BD28" s="290" t="s">
        <v>512</v>
      </c>
      <c r="BE28" s="79">
        <v>44620</v>
      </c>
      <c r="BF28" s="80" t="s">
        <v>513</v>
      </c>
      <c r="BG28" s="93">
        <v>44681</v>
      </c>
      <c r="BH28" s="80" t="s">
        <v>514</v>
      </c>
      <c r="BI28" s="112" t="s">
        <v>515</v>
      </c>
      <c r="BJ28" s="34">
        <v>44742</v>
      </c>
      <c r="BK28" s="34"/>
      <c r="BL28" s="34"/>
      <c r="BM28" s="34">
        <v>44804</v>
      </c>
      <c r="BN28" s="80" t="s">
        <v>516</v>
      </c>
      <c r="BO28" s="34" t="s">
        <v>517</v>
      </c>
      <c r="BP28" s="34">
        <v>44865</v>
      </c>
      <c r="BQ28" s="80" t="s">
        <v>518</v>
      </c>
      <c r="BR28" s="169" t="s">
        <v>519</v>
      </c>
      <c r="BS28" s="34">
        <v>44926</v>
      </c>
      <c r="BT28" s="34"/>
      <c r="BU28" s="136"/>
    </row>
    <row r="29" spans="1:73" s="2" customFormat="1" ht="255.75" thickBot="1" x14ac:dyDescent="0.3">
      <c r="A29" s="716"/>
      <c r="B29" s="712"/>
      <c r="C29" s="712"/>
      <c r="D29" s="712"/>
      <c r="E29" s="710"/>
      <c r="F29" s="710"/>
      <c r="G29" s="710"/>
      <c r="H29" s="712"/>
      <c r="I29" s="712"/>
      <c r="J29" s="712"/>
      <c r="K29" s="712"/>
      <c r="L29" s="714"/>
      <c r="M29" s="710"/>
      <c r="N29" s="710"/>
      <c r="O29" s="710"/>
      <c r="P29" s="710"/>
      <c r="Q29" s="712"/>
      <c r="R29" s="710"/>
      <c r="S29" s="698"/>
      <c r="T29" s="700"/>
      <c r="U29" s="702"/>
      <c r="V29" s="704"/>
      <c r="W29" s="60"/>
      <c r="X29" s="706"/>
      <c r="Y29" s="60"/>
      <c r="Z29" s="708"/>
      <c r="AA29" s="690"/>
      <c r="AB29" s="692"/>
      <c r="AC29" s="155" t="s">
        <v>520</v>
      </c>
      <c r="AD29" s="155" t="s">
        <v>521</v>
      </c>
      <c r="AE29" s="277" t="s">
        <v>57</v>
      </c>
      <c r="AF29" s="37">
        <f t="shared" si="6"/>
        <v>0.25</v>
      </c>
      <c r="AG29" s="60" t="s">
        <v>216</v>
      </c>
      <c r="AH29" s="37">
        <f t="shared" si="9"/>
        <v>0.15</v>
      </c>
      <c r="AI29" s="37">
        <f t="shared" si="8"/>
        <v>0.4</v>
      </c>
      <c r="AJ29" s="277" t="s">
        <v>217</v>
      </c>
      <c r="AK29" s="286" t="s">
        <v>218</v>
      </c>
      <c r="AL29" s="277" t="s">
        <v>522</v>
      </c>
      <c r="AM29" s="286" t="s">
        <v>24</v>
      </c>
      <c r="AN29" s="277" t="s">
        <v>523</v>
      </c>
      <c r="AO29" s="322" t="s">
        <v>42</v>
      </c>
      <c r="AP29" s="322" t="s">
        <v>508</v>
      </c>
      <c r="AQ29" s="277" t="s">
        <v>524</v>
      </c>
      <c r="AR29" s="322" t="s">
        <v>223</v>
      </c>
      <c r="AS29" s="277" t="s">
        <v>525</v>
      </c>
      <c r="AT29" s="277" t="s">
        <v>225</v>
      </c>
      <c r="AU29" s="277">
        <f>+AV28*AI29</f>
        <v>0.18</v>
      </c>
      <c r="AV29" s="369">
        <f>+AV28-AU29</f>
        <v>0.26999999999999996</v>
      </c>
      <c r="AW29" s="694"/>
      <c r="AX29" s="696"/>
      <c r="AY29" s="152">
        <v>2</v>
      </c>
      <c r="AZ29" s="61" t="s">
        <v>526</v>
      </c>
      <c r="BA29" s="287" t="s">
        <v>527</v>
      </c>
      <c r="BB29" s="114">
        <v>44562</v>
      </c>
      <c r="BC29" s="114">
        <v>44926</v>
      </c>
      <c r="BD29" s="277"/>
      <c r="BE29" s="115">
        <v>44620</v>
      </c>
      <c r="BF29" s="116" t="s">
        <v>528</v>
      </c>
      <c r="BG29" s="149">
        <v>44681</v>
      </c>
      <c r="BH29" s="116" t="s">
        <v>529</v>
      </c>
      <c r="BI29" s="116" t="s">
        <v>73</v>
      </c>
      <c r="BJ29" s="117">
        <v>44742</v>
      </c>
      <c r="BK29" s="117"/>
      <c r="BL29" s="117"/>
      <c r="BM29" s="117">
        <v>44804</v>
      </c>
      <c r="BN29" s="116" t="s">
        <v>530</v>
      </c>
      <c r="BO29" s="117" t="s">
        <v>73</v>
      </c>
      <c r="BP29" s="117">
        <v>44865</v>
      </c>
      <c r="BQ29" s="116" t="s">
        <v>531</v>
      </c>
      <c r="BR29" s="117" t="s">
        <v>532</v>
      </c>
      <c r="BS29" s="117">
        <v>44926</v>
      </c>
      <c r="BT29" s="117"/>
      <c r="BU29" s="138"/>
    </row>
    <row r="30" spans="1:73" s="2" customFormat="1" ht="141" thickBot="1" x14ac:dyDescent="0.3">
      <c r="A30" s="321" t="s">
        <v>51</v>
      </c>
      <c r="B30" s="286" t="s">
        <v>46</v>
      </c>
      <c r="C30" s="286" t="s">
        <v>58</v>
      </c>
      <c r="D30" s="286" t="s">
        <v>79</v>
      </c>
      <c r="E30" s="286" t="s">
        <v>36</v>
      </c>
      <c r="F30" s="322" t="s">
        <v>533</v>
      </c>
      <c r="G30" s="286" t="s">
        <v>534</v>
      </c>
      <c r="H30" s="286" t="s">
        <v>535</v>
      </c>
      <c r="I30" s="322" t="s">
        <v>536</v>
      </c>
      <c r="J30" s="286" t="s">
        <v>66</v>
      </c>
      <c r="K30" s="286">
        <v>0</v>
      </c>
      <c r="L30" s="289">
        <f>IF(J30="Diaria",+(K30/360),IF(J30="Mensual",+(K30/12),IF(J30="Bimestral",+(K30/6),IF(J30="Trimestral",+(K30/4),IF(J30="Semestral",+(K30/2),IF(J30="Anual",+(K30/1),""))))))</f>
        <v>0</v>
      </c>
      <c r="M30" s="286" t="s">
        <v>73</v>
      </c>
      <c r="N30" s="286">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286" t="s">
        <v>87</v>
      </c>
      <c r="P30" s="296">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286" t="s">
        <v>73</v>
      </c>
      <c r="R30" s="286">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282" t="s">
        <v>73</v>
      </c>
      <c r="T30" s="282" t="s">
        <v>73</v>
      </c>
      <c r="U30" s="282">
        <f>+MAX(N30,P30,R30)</f>
        <v>1</v>
      </c>
      <c r="V30" s="320" t="str">
        <f>IF(L30&lt;=20%,"Muy baja",IF(L30&lt;=40%,"Baja",IF(L30&lt;=60%,"Media",IF(L30&lt;=80%,"Alta",IF(L30&lt;=100%,"Muy alta",IF(L30&gt;=100%,"Muy alta",""))))))</f>
        <v>Muy baja</v>
      </c>
      <c r="W30" s="275">
        <f>+IFERROR(VLOOKUP(V30,Fórmula!$F$1:$G$6,2,FALSE),"")</f>
        <v>0.2</v>
      </c>
      <c r="X30" s="132" t="str">
        <f>IF(U30=20%,"Leve",IF(U30=40%,"Menor",IF(U30=60%,"Moderado",IF(U30=80%,"Mayor",IF(U30=100%,"Catastrófico","")))))</f>
        <v>Catastrófico</v>
      </c>
      <c r="Y30" s="275">
        <f>+IFERROR(VLOOKUP(X30,Fórmula!$H$1:$I$6,2,FALSE),"")</f>
        <v>1</v>
      </c>
      <c r="Z30" s="133" t="str">
        <f>+IFERROR(VLOOKUP(V30&amp;X30,Fórmula!$C$2:$D$26,2,FALSE),"")</f>
        <v>Extremo</v>
      </c>
      <c r="AA30" s="275">
        <f>IF(Z30="Bajo",25%,IF(Z30="Moderado",50%,IF(Z30="Alto",75%,IF(Z30="Extremo",100%,""))))</f>
        <v>1</v>
      </c>
      <c r="AB30" s="160" t="s">
        <v>537</v>
      </c>
      <c r="AC30" s="28" t="s">
        <v>538</v>
      </c>
      <c r="AD30" s="28" t="s">
        <v>539</v>
      </c>
      <c r="AE30" s="28" t="s">
        <v>39</v>
      </c>
      <c r="AF30" s="37">
        <f>IF(AE30="Preventivo",25%,IF(AE30="Detectivo",15%,IF(AE30="Correctivo",10%,"")))</f>
        <v>0.15</v>
      </c>
      <c r="AG30" s="322" t="s">
        <v>216</v>
      </c>
      <c r="AH30" s="37">
        <f>IF(AG30="Manual",15%,IF(AG30="Automático",25%,""))</f>
        <v>0.15</v>
      </c>
      <c r="AI30" s="37">
        <f>+AH30+AF30</f>
        <v>0.3</v>
      </c>
      <c r="AJ30" s="322" t="s">
        <v>217</v>
      </c>
      <c r="AK30" s="286" t="s">
        <v>218</v>
      </c>
      <c r="AL30" s="28" t="s">
        <v>540</v>
      </c>
      <c r="AM30" s="286" t="s">
        <v>41</v>
      </c>
      <c r="AN30" s="322"/>
      <c r="AO30" s="322" t="s">
        <v>25</v>
      </c>
      <c r="AP30" s="322" t="s">
        <v>89</v>
      </c>
      <c r="AQ30" s="322" t="s">
        <v>541</v>
      </c>
      <c r="AR30" s="322" t="s">
        <v>223</v>
      </c>
      <c r="AS30" s="322" t="s">
        <v>542</v>
      </c>
      <c r="AT30" s="322" t="s">
        <v>225</v>
      </c>
      <c r="AU30" s="322">
        <f>+AI30*AA30</f>
        <v>0.3</v>
      </c>
      <c r="AV30" s="369">
        <f>+AA30-AU30</f>
        <v>0.7</v>
      </c>
      <c r="AW30" s="134" t="str">
        <f>+IF(C30="Corrupción","Alto",IF(AV30&lt;=25%,"Bajo",IF(AV30&lt;=50%,"Moderado",IF(AV30&lt;=75%,"Alto",IF(AV30&gt;75%,"Extremo","")))))</f>
        <v>Alto</v>
      </c>
      <c r="AX30" s="319" t="s">
        <v>59</v>
      </c>
      <c r="AY30" s="137">
        <v>1</v>
      </c>
      <c r="AZ30" s="13" t="s">
        <v>543</v>
      </c>
      <c r="BA30" s="113" t="str">
        <f>+AS30</f>
        <v>Jefe de Control Disciplinario Interno</v>
      </c>
      <c r="BB30" s="14">
        <v>44743</v>
      </c>
      <c r="BC30" s="25">
        <v>44926</v>
      </c>
      <c r="BD30" s="113" t="str">
        <f>+AQ30</f>
        <v>Informe</v>
      </c>
      <c r="BE30" s="115">
        <v>44620</v>
      </c>
      <c r="BF30" s="116"/>
      <c r="BG30" s="117">
        <v>44681</v>
      </c>
      <c r="BH30" s="118"/>
      <c r="BI30" s="118"/>
      <c r="BJ30" s="117">
        <v>44742</v>
      </c>
      <c r="BK30" s="119"/>
      <c r="BL30" s="118"/>
      <c r="BM30" s="117">
        <v>44804</v>
      </c>
      <c r="BN30" s="118"/>
      <c r="BO30" s="118"/>
      <c r="BP30" s="117">
        <v>44865</v>
      </c>
      <c r="BQ30" s="118" t="s">
        <v>544</v>
      </c>
      <c r="BR30" s="118"/>
      <c r="BS30" s="117">
        <v>44926</v>
      </c>
      <c r="BT30" s="118"/>
      <c r="BU30" s="138"/>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P5:P7"/>
    <mergeCell ref="Q5:Q7"/>
    <mergeCell ref="R5:R7"/>
    <mergeCell ref="A5:A7"/>
    <mergeCell ref="B5:B7"/>
    <mergeCell ref="C5:C7"/>
    <mergeCell ref="D5:D7"/>
    <mergeCell ref="E5:E7"/>
    <mergeCell ref="F5:F7"/>
    <mergeCell ref="M5:M7"/>
    <mergeCell ref="N5:N7"/>
    <mergeCell ref="O5:O7"/>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E12:E13"/>
    <mergeCell ref="F12:F13"/>
    <mergeCell ref="A15:A17"/>
    <mergeCell ref="B15:B17"/>
    <mergeCell ref="C15:C17"/>
    <mergeCell ref="D15:D17"/>
    <mergeCell ref="E15:E17"/>
    <mergeCell ref="F15:F17"/>
    <mergeCell ref="G15:G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W23:AW24"/>
    <mergeCell ref="AX23:AX24"/>
    <mergeCell ref="S23:S24"/>
    <mergeCell ref="T23:T24"/>
    <mergeCell ref="U23:U24"/>
    <mergeCell ref="V23:V24"/>
    <mergeCell ref="W23:W24"/>
    <mergeCell ref="X23:X24"/>
    <mergeCell ref="J25:J27"/>
    <mergeCell ref="K25:K27"/>
    <mergeCell ref="L25:L27"/>
    <mergeCell ref="A25:A27"/>
    <mergeCell ref="B25:B27"/>
    <mergeCell ref="C25:C27"/>
    <mergeCell ref="D25:D27"/>
    <mergeCell ref="E25:E27"/>
    <mergeCell ref="F25:F27"/>
    <mergeCell ref="BB26:BB27"/>
    <mergeCell ref="BC26:BC27"/>
    <mergeCell ref="BD26:BD27"/>
    <mergeCell ref="Y25:Y27"/>
    <mergeCell ref="Z25:Z27"/>
    <mergeCell ref="AA25:AA27"/>
    <mergeCell ref="AB25:AB27"/>
    <mergeCell ref="AW25:AW27"/>
    <mergeCell ref="AX25:AX27"/>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M28:M29"/>
    <mergeCell ref="N28:N29"/>
    <mergeCell ref="O28:O29"/>
    <mergeCell ref="P28:P29"/>
    <mergeCell ref="Q28:Q29"/>
    <mergeCell ref="R28:R29"/>
    <mergeCell ref="G28:G29"/>
    <mergeCell ref="H28:H29"/>
    <mergeCell ref="I28:I29"/>
    <mergeCell ref="J28:J29"/>
    <mergeCell ref="K28:K29"/>
    <mergeCell ref="L28:L29"/>
    <mergeCell ref="AA28:AA29"/>
    <mergeCell ref="AB28:AB29"/>
    <mergeCell ref="AW28:AW29"/>
    <mergeCell ref="AX28:AX29"/>
    <mergeCell ref="S28:S29"/>
    <mergeCell ref="T28:T29"/>
    <mergeCell ref="U28:U29"/>
    <mergeCell ref="V28:V29"/>
    <mergeCell ref="X28:X29"/>
    <mergeCell ref="Z28:Z29"/>
  </mergeCells>
  <conditionalFormatting sqref="U11:V14">
    <cfRule type="containsText" dxfId="1107" priority="270" operator="containsText" text="BAJA">
      <formula>NOT(ISERROR(SEARCH("BAJA",U11)))</formula>
    </cfRule>
    <cfRule type="containsText" dxfId="1106" priority="271" operator="containsText" text="MEDIA">
      <formula>NOT(ISERROR(SEARCH("MEDIA",U11)))</formula>
    </cfRule>
    <cfRule type="containsText" dxfId="1105" priority="272" operator="containsText" text="ALTA">
      <formula>NOT(ISERROR(SEARCH("ALTA",U11)))</formula>
    </cfRule>
  </conditionalFormatting>
  <conditionalFormatting sqref="AB11:AD11">
    <cfRule type="containsText" dxfId="1104" priority="318" operator="containsText" text="BAJA">
      <formula>NOT(ISERROR(SEARCH("BAJA",AB11)))</formula>
    </cfRule>
    <cfRule type="containsText" dxfId="1103" priority="319" operator="containsText" text="MEDIA">
      <formula>NOT(ISERROR(SEARCH("MEDIA",AB11)))</formula>
    </cfRule>
    <cfRule type="containsText" dxfId="1102" priority="320" operator="containsText" text="ALTA">
      <formula>NOT(ISERROR(SEARCH("ALTA",AB11)))</formula>
    </cfRule>
  </conditionalFormatting>
  <conditionalFormatting sqref="AB13:AD14">
    <cfRule type="containsText" dxfId="1101" priority="276" operator="containsText" text="BAJA">
      <formula>NOT(ISERROR(SEARCH("BAJA",AB13)))</formula>
    </cfRule>
    <cfRule type="containsText" dxfId="1100" priority="278" operator="containsText" text="ALTA">
      <formula>NOT(ISERROR(SEARCH("ALTA",AB13)))</formula>
    </cfRule>
    <cfRule type="containsText" dxfId="1099" priority="277" operator="containsText" text="MEDIA">
      <formula>NOT(ISERROR(SEARCH("MEDIA",AB13)))</formula>
    </cfRule>
  </conditionalFormatting>
  <conditionalFormatting sqref="AB12:AF12">
    <cfRule type="containsText" dxfId="1098" priority="302" operator="containsText" text="ALTA">
      <formula>NOT(ISERROR(SEARCH("ALTA",AB12)))</formula>
    </cfRule>
    <cfRule type="containsText" dxfId="1097" priority="300" operator="containsText" text="BAJA">
      <formula>NOT(ISERROR(SEARCH("BAJA",AB12)))</formula>
    </cfRule>
    <cfRule type="containsText" dxfId="1096" priority="301" operator="containsText" text="MEDIA">
      <formula>NOT(ISERROR(SEARCH("MEDIA",AB12)))</formula>
    </cfRule>
  </conditionalFormatting>
  <conditionalFormatting sqref="AC8:AC9">
    <cfRule type="containsText" dxfId="1095" priority="355" operator="containsText" text="BAJA">
      <formula>NOT(ISERROR(SEARCH("BAJA",AC8)))</formula>
    </cfRule>
    <cfRule type="containsText" dxfId="1094" priority="356" operator="containsText" text="MEDIA">
      <formula>NOT(ISERROR(SEARCH("MEDIA",AC8)))</formula>
    </cfRule>
    <cfRule type="containsText" dxfId="1093" priority="357" operator="containsText" text="ALTA">
      <formula>NOT(ISERROR(SEARCH("ALTA",AC8)))</formula>
    </cfRule>
  </conditionalFormatting>
  <conditionalFormatting sqref="AC18:AC25">
    <cfRule type="containsText" dxfId="1092" priority="48" operator="containsText" text="BAJA">
      <formula>NOT(ISERROR(SEARCH("BAJA",AC18)))</formula>
    </cfRule>
    <cfRule type="containsText" dxfId="1091" priority="49" operator="containsText" text="MEDIA">
      <formula>NOT(ISERROR(SEARCH("MEDIA",AC18)))</formula>
    </cfRule>
    <cfRule type="containsText" dxfId="1090" priority="50" operator="containsText" text="ALTA">
      <formula>NOT(ISERROR(SEARCH("ALTA",AC18)))</formula>
    </cfRule>
  </conditionalFormatting>
  <conditionalFormatting sqref="AC28">
    <cfRule type="containsText" dxfId="1089" priority="20" operator="containsText" text="BAJA">
      <formula>NOT(ISERROR(SEARCH("BAJA",AC28)))</formula>
    </cfRule>
    <cfRule type="containsText" dxfId="1088" priority="21" operator="containsText" text="MEDIA">
      <formula>NOT(ISERROR(SEARCH("MEDIA",AC28)))</formula>
    </cfRule>
    <cfRule type="containsText" dxfId="1087" priority="22" operator="containsText" text="ALTA">
      <formula>NOT(ISERROR(SEARCH("ALTA",AC28)))</formula>
    </cfRule>
  </conditionalFormatting>
  <conditionalFormatting sqref="AC30">
    <cfRule type="containsText" dxfId="1086" priority="13" operator="containsText" text="ALTA">
      <formula>NOT(ISERROR(SEARCH("ALTA",AC30)))</formula>
    </cfRule>
    <cfRule type="containsText" dxfId="1085" priority="12" operator="containsText" text="MEDIA">
      <formula>NOT(ISERROR(SEARCH("MEDIA",AC30)))</formula>
    </cfRule>
    <cfRule type="containsText" dxfId="1084" priority="11" operator="containsText" text="BAJA">
      <formula>NOT(ISERROR(SEARCH("BAJA",AC30)))</formula>
    </cfRule>
  </conditionalFormatting>
  <conditionalFormatting sqref="AC4:AD4">
    <cfRule type="containsText" dxfId="1083" priority="582" operator="containsText" text="ALTA">
      <formula>NOT(ISERROR(SEARCH("ALTA",AC4)))</formula>
    </cfRule>
    <cfRule type="containsText" dxfId="1082" priority="581" operator="containsText" text="MEDIA">
      <formula>NOT(ISERROR(SEARCH("MEDIA",AC4)))</formula>
    </cfRule>
    <cfRule type="containsText" dxfId="1081" priority="580" operator="containsText" text="BAJA">
      <formula>NOT(ISERROR(SEARCH("BAJA",AC4)))</formula>
    </cfRule>
  </conditionalFormatting>
  <conditionalFormatting sqref="AC10:AD10">
    <cfRule type="containsText" dxfId="1080" priority="339" operator="containsText" text="BAJA">
      <formula>NOT(ISERROR(SEARCH("BAJA",AC10)))</formula>
    </cfRule>
    <cfRule type="containsText" dxfId="1079" priority="340" operator="containsText" text="MEDIA">
      <formula>NOT(ISERROR(SEARCH("MEDIA",AC10)))</formula>
    </cfRule>
    <cfRule type="containsText" dxfId="1078" priority="341" operator="containsText" text="ALTA">
      <formula>NOT(ISERROR(SEARCH("ALTA",AC10)))</formula>
    </cfRule>
  </conditionalFormatting>
  <conditionalFormatting sqref="AD6">
    <cfRule type="containsText" dxfId="1077" priority="457" operator="containsText" text="ALTA">
      <formula>NOT(ISERROR(SEARCH("ALTA",AD6)))</formula>
    </cfRule>
  </conditionalFormatting>
  <conditionalFormatting sqref="AD15">
    <cfRule type="containsText" dxfId="1076" priority="243" operator="containsText" text="ALTA">
      <formula>NOT(ISERROR(SEARCH("ALTA",AD15)))</formula>
    </cfRule>
    <cfRule type="containsText" dxfId="1075" priority="241" operator="containsText" text="BAJA">
      <formula>NOT(ISERROR(SEARCH("BAJA",AD15)))</formula>
    </cfRule>
    <cfRule type="containsText" dxfId="1074" priority="242" operator="containsText" text="MEDIA">
      <formula>NOT(ISERROR(SEARCH("MEDIA",AD15)))</formula>
    </cfRule>
  </conditionalFormatting>
  <conditionalFormatting sqref="AD23:AD24">
    <cfRule type="containsText" dxfId="1073" priority="81" operator="containsText" text="MEDIA">
      <formula>NOT(ISERROR(SEARCH("MEDIA",AD23)))</formula>
    </cfRule>
    <cfRule type="containsText" dxfId="1072" priority="82" operator="containsText" text="ALTA">
      <formula>NOT(ISERROR(SEARCH("ALTA",AD23)))</formula>
    </cfRule>
    <cfRule type="containsText" dxfId="1071" priority="80" operator="containsText" text="BAJA">
      <formula>NOT(ISERROR(SEARCH("BAJA",AD23)))</formula>
    </cfRule>
  </conditionalFormatting>
  <conditionalFormatting sqref="AD5:AK6">
    <cfRule type="containsText" dxfId="1070" priority="456" operator="containsText" text="MEDIA">
      <formula>NOT(ISERROR(SEARCH("MEDIA",AD5)))</formula>
    </cfRule>
    <cfRule type="containsText" dxfId="1069" priority="455" operator="containsText" text="BAJA">
      <formula>NOT(ISERROR(SEARCH("BAJA",AD5)))</formula>
    </cfRule>
  </conditionalFormatting>
  <conditionalFormatting sqref="AD5:AS5">
    <cfRule type="containsText" dxfId="1068" priority="463" operator="containsText" text="ALTA">
      <formula>NOT(ISERROR(SEARCH("ALTA",AD5)))</formula>
    </cfRule>
  </conditionalFormatting>
  <conditionalFormatting sqref="AF11">
    <cfRule type="containsText" dxfId="1067" priority="315" operator="containsText" text="BAJA">
      <formula>NOT(ISERROR(SEARCH("BAJA",AF11)))</formula>
    </cfRule>
    <cfRule type="containsText" dxfId="1066" priority="316" operator="containsText" text="MEDIA">
      <formula>NOT(ISERROR(SEARCH("MEDIA",AF11)))</formula>
    </cfRule>
    <cfRule type="containsText" dxfId="1065" priority="317" operator="containsText" text="ALTA">
      <formula>NOT(ISERROR(SEARCH("ALTA",AF11)))</formula>
    </cfRule>
  </conditionalFormatting>
  <conditionalFormatting sqref="AF13:AF14">
    <cfRule type="containsText" dxfId="1064" priority="274" operator="containsText" text="MEDIA">
      <formula>NOT(ISERROR(SEARCH("MEDIA",AF13)))</formula>
    </cfRule>
    <cfRule type="containsText" dxfId="1063" priority="275" operator="containsText" text="ALTA">
      <formula>NOT(ISERROR(SEARCH("ALTA",AF13)))</formula>
    </cfRule>
    <cfRule type="containsText" dxfId="1062" priority="273" operator="containsText" text="BAJA">
      <formula>NOT(ISERROR(SEARCH("BAJA",AF13)))</formula>
    </cfRule>
  </conditionalFormatting>
  <conditionalFormatting sqref="AJ6:AK6">
    <cfRule type="containsText" dxfId="1061" priority="460" operator="containsText" text="ALTA">
      <formula>NOT(ISERROR(SEARCH("ALTA",AJ6)))</formula>
    </cfRule>
  </conditionalFormatting>
  <conditionalFormatting sqref="AJ7:AK9">
    <cfRule type="containsText" dxfId="1060" priority="385" operator="containsText" text="MEDIA">
      <formula>NOT(ISERROR(SEARCH("MEDIA",AJ7)))</formula>
    </cfRule>
    <cfRule type="containsText" dxfId="1059" priority="386" operator="containsText" text="ALTA">
      <formula>NOT(ISERROR(SEARCH("ALTA",AJ7)))</formula>
    </cfRule>
    <cfRule type="containsText" dxfId="1058" priority="384" operator="containsText" text="BAJA">
      <formula>NOT(ISERROR(SEARCH("BAJA",AJ7)))</formula>
    </cfRule>
  </conditionalFormatting>
  <conditionalFormatting sqref="AJ18:AK22">
    <cfRule type="containsText" dxfId="1057" priority="184" operator="containsText" text="MEDIA">
      <formula>NOT(ISERROR(SEARCH("MEDIA",AJ18)))</formula>
    </cfRule>
    <cfRule type="containsText" dxfId="1056" priority="185" operator="containsText" text="ALTA">
      <formula>NOT(ISERROR(SEARCH("ALTA",AJ18)))</formula>
    </cfRule>
    <cfRule type="containsText" dxfId="1055" priority="183" operator="containsText" text="BAJA">
      <formula>NOT(ISERROR(SEARCH("BAJA",AJ18)))</formula>
    </cfRule>
  </conditionalFormatting>
  <conditionalFormatting sqref="AJ25:AK27">
    <cfRule type="containsText" dxfId="1054" priority="36" operator="containsText" text="BAJA">
      <formula>NOT(ISERROR(SEARCH("BAJA",AJ25)))</formula>
    </cfRule>
    <cfRule type="containsText" dxfId="1053" priority="37" operator="containsText" text="MEDIA">
      <formula>NOT(ISERROR(SEARCH("MEDIA",AJ25)))</formula>
    </cfRule>
    <cfRule type="containsText" dxfId="1052" priority="38" operator="containsText" text="ALTA">
      <formula>NOT(ISERROR(SEARCH("ALTA",AJ25)))</formula>
    </cfRule>
  </conditionalFormatting>
  <conditionalFormatting sqref="AJ30:AK30">
    <cfRule type="containsText" dxfId="1051" priority="14" operator="containsText" text="BAJA">
      <formula>NOT(ISERROR(SEARCH("BAJA",AJ30)))</formula>
    </cfRule>
    <cfRule type="containsText" dxfId="1050" priority="16" operator="containsText" text="ALTA">
      <formula>NOT(ISERROR(SEARCH("ALTA",AJ30)))</formula>
    </cfRule>
    <cfRule type="containsText" dxfId="1049" priority="15" operator="containsText" text="MEDIA">
      <formula>NOT(ISERROR(SEARCH("MEDIA",AJ30)))</formula>
    </cfRule>
  </conditionalFormatting>
  <conditionalFormatting sqref="AJ4:AL4">
    <cfRule type="containsText" dxfId="1048" priority="577" operator="containsText" text="BAJA">
      <formula>NOT(ISERROR(SEARCH("BAJA",AJ4)))</formula>
    </cfRule>
    <cfRule type="containsText" dxfId="1047" priority="578" operator="containsText" text="MEDIA">
      <formula>NOT(ISERROR(SEARCH("MEDIA",AJ4)))</formula>
    </cfRule>
    <cfRule type="containsText" dxfId="1046" priority="579" operator="containsText" text="ALTA">
      <formula>NOT(ISERROR(SEARCH("ALTA",AJ4)))</formula>
    </cfRule>
  </conditionalFormatting>
  <conditionalFormatting sqref="AJ10:AL10">
    <cfRule type="containsText" dxfId="1045" priority="338" operator="containsText" text="ALTA">
      <formula>NOT(ISERROR(SEARCH("ALTA",AJ10)))</formula>
    </cfRule>
  </conditionalFormatting>
  <conditionalFormatting sqref="AJ15:AN16">
    <cfRule type="containsText" dxfId="1044" priority="232" operator="containsText" text="BAJA">
      <formula>NOT(ISERROR(SEARCH("BAJA",AJ15)))</formula>
    </cfRule>
    <cfRule type="containsText" dxfId="1043" priority="234" operator="containsText" text="ALTA">
      <formula>NOT(ISERROR(SEARCH("ALTA",AJ15)))</formula>
    </cfRule>
    <cfRule type="containsText" dxfId="1042" priority="233" operator="containsText" text="MEDIA">
      <formula>NOT(ISERROR(SEARCH("MEDIA",AJ15)))</formula>
    </cfRule>
  </conditionalFormatting>
  <conditionalFormatting sqref="AJ10:AS10">
    <cfRule type="containsText" dxfId="1041" priority="333" operator="containsText" text="BAJA">
      <formula>NOT(ISERROR(SEARCH("BAJA",AJ10)))</formula>
    </cfRule>
    <cfRule type="containsText" dxfId="1040" priority="334" operator="containsText" text="MEDIA">
      <formula>NOT(ISERROR(SEARCH("MEDIA",AJ10)))</formula>
    </cfRule>
  </conditionalFormatting>
  <conditionalFormatting sqref="AJ23:AS24">
    <cfRule type="containsText" dxfId="1039" priority="100" operator="containsText" text="ALTA">
      <formula>NOT(ISERROR(SEARCH("ALTA",AJ23)))</formula>
    </cfRule>
    <cfRule type="containsText" dxfId="1038" priority="98" operator="containsText" text="BAJA">
      <formula>NOT(ISERROR(SEARCH("BAJA",AJ23)))</formula>
    </cfRule>
    <cfRule type="containsText" dxfId="1037" priority="99" operator="containsText" text="MEDIA">
      <formula>NOT(ISERROR(SEARCH("MEDIA",AJ23)))</formula>
    </cfRule>
  </conditionalFormatting>
  <conditionalFormatting sqref="AK28:AK29">
    <cfRule type="containsText" dxfId="1036" priority="30" operator="containsText" text="BAJA">
      <formula>NOT(ISERROR(SEARCH("BAJA",AK28)))</formula>
    </cfRule>
    <cfRule type="containsText" dxfId="1035" priority="32" operator="containsText" text="ALTA">
      <formula>NOT(ISERROR(SEARCH("ALTA",AK28)))</formula>
    </cfRule>
    <cfRule type="containsText" dxfId="1034" priority="31" operator="containsText" text="MEDIA">
      <formula>NOT(ISERROR(SEARCH("MEDIA",AK28)))</formula>
    </cfRule>
  </conditionalFormatting>
  <conditionalFormatting sqref="AL15:AL16">
    <cfRule type="containsText" dxfId="1033" priority="198" operator="containsText" text="BAJA">
      <formula>NOT(ISERROR(SEARCH("BAJA",AL15)))</formula>
    </cfRule>
    <cfRule type="containsText" dxfId="1032" priority="199" operator="containsText" text="MEDIA">
      <formula>NOT(ISERROR(SEARCH("MEDIA",AL15)))</formula>
    </cfRule>
    <cfRule type="containsText" dxfId="1031" priority="200" operator="containsText" text="ALTA">
      <formula>NOT(ISERROR(SEARCH("ALTA",AL15)))</formula>
    </cfRule>
  </conditionalFormatting>
  <conditionalFormatting sqref="AL23">
    <cfRule type="containsText" dxfId="1030" priority="115" operator="containsText" text="ALTA">
      <formula>NOT(ISERROR(SEARCH("ALTA",AL23)))</formula>
    </cfRule>
    <cfRule type="containsText" dxfId="1029" priority="114" operator="containsText" text="MEDIA">
      <formula>NOT(ISERROR(SEARCH("MEDIA",AL23)))</formula>
    </cfRule>
    <cfRule type="containsText" dxfId="1028" priority="113" operator="containsText" text="BAJA">
      <formula>NOT(ISERROR(SEARCH("BAJA",AL23)))</formula>
    </cfRule>
  </conditionalFormatting>
  <conditionalFormatting sqref="AN4:AN5">
    <cfRule type="containsText" dxfId="1027" priority="464" operator="containsText" text="BAJA">
      <formula>NOT(ISERROR(SEARCH("BAJA",AN4)))</formula>
    </cfRule>
    <cfRule type="containsText" dxfId="1026" priority="465" operator="containsText" text="MEDIA">
      <formula>NOT(ISERROR(SEARCH("MEDIA",AN4)))</formula>
    </cfRule>
    <cfRule type="containsText" dxfId="1025" priority="466" operator="containsText" text="ALTA">
      <formula>NOT(ISERROR(SEARCH("ALTA",AN4)))</formula>
    </cfRule>
  </conditionalFormatting>
  <conditionalFormatting sqref="AN6:AN7">
    <cfRule type="containsText" dxfId="1024" priority="448" operator="containsText" text="ALTA">
      <formula>NOT(ISERROR(SEARCH("ALTA",AN6)))</formula>
    </cfRule>
  </conditionalFormatting>
  <conditionalFormatting sqref="AN8:AN9">
    <cfRule type="containsText" dxfId="1023" priority="352" operator="containsText" text="BAJA">
      <formula>NOT(ISERROR(SEARCH("BAJA",AN8)))</formula>
    </cfRule>
    <cfRule type="containsText" dxfId="1022" priority="353" operator="containsText" text="MEDIA">
      <formula>NOT(ISERROR(SEARCH("MEDIA",AN8)))</formula>
    </cfRule>
    <cfRule type="containsText" dxfId="1021" priority="354" operator="containsText" text="ALTA">
      <formula>NOT(ISERROR(SEARCH("ALTA",AN8)))</formula>
    </cfRule>
  </conditionalFormatting>
  <conditionalFormatting sqref="AN17">
    <cfRule type="containsText" dxfId="1020" priority="202" operator="containsText" text="MEDIA">
      <formula>NOT(ISERROR(SEARCH("MEDIA",AN17)))</formula>
    </cfRule>
    <cfRule type="containsText" dxfId="1019" priority="203" operator="containsText" text="ALTA">
      <formula>NOT(ISERROR(SEARCH("ALTA",AN17)))</formula>
    </cfRule>
    <cfRule type="containsText" dxfId="1018" priority="201" operator="containsText" text="BAJA">
      <formula>NOT(ISERROR(SEARCH("BAJA",AN17)))</formula>
    </cfRule>
  </conditionalFormatting>
  <conditionalFormatting sqref="AN6:AS7">
    <cfRule type="containsText" dxfId="1017" priority="443" operator="containsText" text="BAJA">
      <formula>NOT(ISERROR(SEARCH("BAJA",AN6)))</formula>
    </cfRule>
    <cfRule type="containsText" dxfId="1016" priority="444" operator="containsText" text="MEDIA">
      <formula>NOT(ISERROR(SEARCH("MEDIA",AN6)))</formula>
    </cfRule>
  </conditionalFormatting>
  <conditionalFormatting sqref="AP4">
    <cfRule type="containsText" dxfId="1015" priority="565" operator="containsText" text="BAJA">
      <formula>NOT(ISERROR(SEARCH("BAJA",AP4)))</formula>
    </cfRule>
    <cfRule type="containsText" dxfId="1014" priority="566" operator="containsText" text="MEDIA">
      <formula>NOT(ISERROR(SEARCH("MEDIA",AP4)))</formula>
    </cfRule>
    <cfRule type="containsText" dxfId="1013" priority="567" operator="containsText" text="ALTA">
      <formula>NOT(ISERROR(SEARCH("ALTA",AP4)))</formula>
    </cfRule>
  </conditionalFormatting>
  <conditionalFormatting sqref="AP15:AP16">
    <cfRule type="containsText" dxfId="1012" priority="214" operator="containsText" text="BAJA">
      <formula>NOT(ISERROR(SEARCH("BAJA",AP15)))</formula>
    </cfRule>
    <cfRule type="containsText" dxfId="1011" priority="215" operator="containsText" text="MEDIA">
      <formula>NOT(ISERROR(SEARCH("MEDIA",AP15)))</formula>
    </cfRule>
    <cfRule type="containsText" dxfId="1010" priority="216" operator="containsText" text="ALTA">
      <formula>NOT(ISERROR(SEARCH("ALTA",AP15)))</formula>
    </cfRule>
  </conditionalFormatting>
  <conditionalFormatting sqref="AP23:AQ24">
    <cfRule type="containsText" dxfId="1009" priority="88" operator="containsText" text="ALTA">
      <formula>NOT(ISERROR(SEARCH("ALTA",AP23)))</formula>
    </cfRule>
    <cfRule type="containsText" dxfId="1008" priority="86" operator="containsText" text="BAJA">
      <formula>NOT(ISERROR(SEARCH("BAJA",AP23)))</formula>
    </cfRule>
    <cfRule type="containsText" dxfId="1007" priority="87" operator="containsText" text="MEDIA">
      <formula>NOT(ISERROR(SEARCH("MEDIA",AP23)))</formula>
    </cfRule>
  </conditionalFormatting>
  <conditionalFormatting sqref="AQ5:AQ7">
    <cfRule type="containsText" dxfId="1006" priority="434" operator="containsText" text="BAJA">
      <formula>NOT(ISERROR(SEARCH("BAJA",AQ5)))</formula>
    </cfRule>
    <cfRule type="containsText" dxfId="1005" priority="435" operator="containsText" text="MEDIA">
      <formula>NOT(ISERROR(SEARCH("MEDIA",AQ5)))</formula>
    </cfRule>
    <cfRule type="containsText" dxfId="1004" priority="436" operator="containsText" text="ALTA">
      <formula>NOT(ISERROR(SEARCH("ALTA",AQ5)))</formula>
    </cfRule>
  </conditionalFormatting>
  <conditionalFormatting sqref="AQ10">
    <cfRule type="containsText" dxfId="1003" priority="332" operator="containsText" text="ALTA">
      <formula>NOT(ISERROR(SEARCH("ALTA",AQ10)))</formula>
    </cfRule>
    <cfRule type="containsText" dxfId="1002" priority="330" operator="containsText" text="BAJA">
      <formula>NOT(ISERROR(SEARCH("BAJA",AQ10)))</formula>
    </cfRule>
    <cfRule type="containsText" dxfId="1001" priority="331" operator="containsText" text="MEDIA">
      <formula>NOT(ISERROR(SEARCH("MEDIA",AQ10)))</formula>
    </cfRule>
  </conditionalFormatting>
  <conditionalFormatting sqref="AQ15:AR15">
    <cfRule type="containsText" dxfId="1000" priority="213" operator="containsText" text="ALTA">
      <formula>NOT(ISERROR(SEARCH("ALTA",AQ15)))</formula>
    </cfRule>
    <cfRule type="containsText" dxfId="999" priority="212" operator="containsText" text="MEDIA">
      <formula>NOT(ISERROR(SEARCH("MEDIA",AQ15)))</formula>
    </cfRule>
    <cfRule type="containsText" dxfId="998" priority="211" operator="containsText" text="BAJA">
      <formula>NOT(ISERROR(SEARCH("BAJA",AQ15)))</formula>
    </cfRule>
  </conditionalFormatting>
  <conditionalFormatting sqref="AR18">
    <cfRule type="containsText" dxfId="997" priority="188" operator="containsText" text="ALTA">
      <formula>NOT(ISERROR(SEARCH("ALTA",AR18)))</formula>
    </cfRule>
    <cfRule type="containsText" dxfId="996" priority="187" operator="containsText" text="MEDIA">
      <formula>NOT(ISERROR(SEARCH("MEDIA",AR18)))</formula>
    </cfRule>
    <cfRule type="containsText" dxfId="995" priority="186" operator="containsText" text="BAJA">
      <formula>NOT(ISERROR(SEARCH("BAJA",AR18)))</formula>
    </cfRule>
  </conditionalFormatting>
  <conditionalFormatting sqref="AR30">
    <cfRule type="containsText" dxfId="994" priority="18" operator="containsText" text="MEDIA">
      <formula>NOT(ISERROR(SEARCH("MEDIA",AR30)))</formula>
    </cfRule>
    <cfRule type="containsText" dxfId="993" priority="19" operator="containsText" text="ALTA">
      <formula>NOT(ISERROR(SEARCH("ALTA",AR30)))</formula>
    </cfRule>
    <cfRule type="containsText" dxfId="992" priority="17" operator="containsText" text="BAJA">
      <formula>NOT(ISERROR(SEARCH("BAJA",AR30)))</formula>
    </cfRule>
  </conditionalFormatting>
  <conditionalFormatting sqref="AR23:AS23">
    <cfRule type="containsText" dxfId="991" priority="104" operator="containsText" text="BAJA">
      <formula>NOT(ISERROR(SEARCH("BAJA",AR23)))</formula>
    </cfRule>
    <cfRule type="containsText" dxfId="990" priority="105" operator="containsText" text="MEDIA">
      <formula>NOT(ISERROR(SEARCH("MEDIA",AR23)))</formula>
    </cfRule>
    <cfRule type="containsText" dxfId="989" priority="106" operator="containsText" text="ALTA">
      <formula>NOT(ISERROR(SEARCH("ALTA",AR23)))</formula>
    </cfRule>
  </conditionalFormatting>
  <conditionalFormatting sqref="AS4">
    <cfRule type="containsText" dxfId="988" priority="570" operator="containsText" text="ALTA">
      <formula>NOT(ISERROR(SEARCH("ALTA",AS4)))</formula>
    </cfRule>
    <cfRule type="containsText" dxfId="987" priority="571" operator="containsText" text="BAJA">
      <formula>NOT(ISERROR(SEARCH("BAJA",AS4)))</formula>
    </cfRule>
    <cfRule type="containsText" dxfId="986" priority="572" operator="containsText" text="MEDIA">
      <formula>NOT(ISERROR(SEARCH("MEDIA",AS4)))</formula>
    </cfRule>
    <cfRule type="containsText" dxfId="985" priority="573" operator="containsText" text="ALTA">
      <formula>NOT(ISERROR(SEARCH("ALTA",AS4)))</formula>
    </cfRule>
  </conditionalFormatting>
  <conditionalFormatting sqref="AS4:AS9">
    <cfRule type="containsText" dxfId="984" priority="359" operator="containsText" text="MEDIA">
      <formula>NOT(ISERROR(SEARCH("MEDIA",AS4)))</formula>
    </cfRule>
    <cfRule type="containsText" dxfId="983" priority="358" operator="containsText" text="BAJA">
      <formula>NOT(ISERROR(SEARCH("BAJA",AS4)))</formula>
    </cfRule>
  </conditionalFormatting>
  <conditionalFormatting sqref="AS6:AS7">
    <cfRule type="containsText" dxfId="982" priority="445" operator="containsText" text="ALTA">
      <formula>NOT(ISERROR(SEARCH("ALTA",AS6)))</formula>
    </cfRule>
  </conditionalFormatting>
  <conditionalFormatting sqref="AS8:AS9">
    <cfRule type="containsText" dxfId="981" priority="360" operator="containsText" text="ALTA">
      <formula>NOT(ISERROR(SEARCH("ALTA",AS8)))</formula>
    </cfRule>
  </conditionalFormatting>
  <conditionalFormatting sqref="AS10">
    <cfRule type="containsText" dxfId="980" priority="335" operator="containsText" text="ALTA">
      <formula>NOT(ISERROR(SEARCH("ALTA",AS10)))</formula>
    </cfRule>
  </conditionalFormatting>
  <conditionalFormatting sqref="AS15:AS16">
    <cfRule type="containsText" dxfId="979" priority="230" operator="containsText" text="MEDIA">
      <formula>NOT(ISERROR(SEARCH("MEDIA",AS15)))</formula>
    </cfRule>
    <cfRule type="containsText" dxfId="978" priority="231" operator="containsText" text="ALTA">
      <formula>NOT(ISERROR(SEARCH("ALTA",AS15)))</formula>
    </cfRule>
    <cfRule type="containsText" dxfId="977" priority="224" operator="containsText" text="MEDIA">
      <formula>NOT(ISERROR(SEARCH("MEDIA",AS15)))</formula>
    </cfRule>
    <cfRule type="containsText" dxfId="976" priority="225" operator="containsText" text="ALTA">
      <formula>NOT(ISERROR(SEARCH("ALTA",AS15)))</formula>
    </cfRule>
    <cfRule type="containsText" dxfId="975" priority="229" operator="containsText" text="BAJA">
      <formula>NOT(ISERROR(SEARCH("BAJA",AS15)))</formula>
    </cfRule>
    <cfRule type="containsText" dxfId="974" priority="223" operator="containsText" text="BAJA">
      <formula>NOT(ISERROR(SEARCH("BAJA",AS15)))</formula>
    </cfRule>
  </conditionalFormatting>
  <conditionalFormatting sqref="AS16:AS17">
    <cfRule type="containsText" dxfId="973" priority="196" operator="containsText" text="MEDIA">
      <formula>NOT(ISERROR(SEARCH("MEDIA",AS16)))</formula>
    </cfRule>
    <cfRule type="containsText" dxfId="972" priority="195" operator="containsText" text="BAJA">
      <formula>NOT(ISERROR(SEARCH("BAJA",AS16)))</formula>
    </cfRule>
    <cfRule type="containsText" dxfId="971" priority="197" operator="containsText" text="ALTA">
      <formula>NOT(ISERROR(SEARCH("ALTA",AS16)))</formula>
    </cfRule>
  </conditionalFormatting>
  <conditionalFormatting sqref="AS17">
    <cfRule type="containsText" dxfId="970" priority="194" operator="containsText" text="ALTA">
      <formula>NOT(ISERROR(SEARCH("ALTA",AS17)))</formula>
    </cfRule>
    <cfRule type="containsText" dxfId="969" priority="192" operator="containsText" text="BAJA">
      <formula>NOT(ISERROR(SEARCH("BAJA",AS17)))</formula>
    </cfRule>
    <cfRule type="containsText" dxfId="968" priority="193" operator="containsText" text="MEDIA">
      <formula>NOT(ISERROR(SEARCH("MEDIA",AS17)))</formula>
    </cfRule>
  </conditionalFormatting>
  <conditionalFormatting sqref="AS17:AS20">
    <cfRule type="containsText" dxfId="967" priority="145" operator="containsText" text="BAJA">
      <formula>NOT(ISERROR(SEARCH("BAJA",AS17)))</formula>
    </cfRule>
    <cfRule type="containsText" dxfId="966" priority="146" operator="containsText" text="MEDIA">
      <formula>NOT(ISERROR(SEARCH("MEDIA",AS17)))</formula>
    </cfRule>
    <cfRule type="containsText" dxfId="965" priority="147" operator="containsText" text="ALTA">
      <formula>NOT(ISERROR(SEARCH("ALTA",AS17)))</formula>
    </cfRule>
  </conditionalFormatting>
  <conditionalFormatting sqref="AS24">
    <cfRule type="containsText" dxfId="964" priority="101" operator="containsText" text="BAJA">
      <formula>NOT(ISERROR(SEARCH("BAJA",AS24)))</formula>
    </cfRule>
    <cfRule type="containsText" dxfId="963" priority="102" operator="containsText" text="MEDIA">
      <formula>NOT(ISERROR(SEARCH("MEDIA",AS24)))</formula>
    </cfRule>
    <cfRule type="containsText" dxfId="962" priority="103" operator="containsText" text="ALTA">
      <formula>NOT(ISERROR(SEARCH("ALTA",AS24)))</formula>
    </cfRule>
  </conditionalFormatting>
  <conditionalFormatting sqref="AS25:AS27">
    <cfRule type="containsText" dxfId="961" priority="35" operator="containsText" text="ALTA">
      <formula>NOT(ISERROR(SEARCH("ALTA",AS25)))</formula>
    </cfRule>
  </conditionalFormatting>
  <conditionalFormatting sqref="AS25:AV27">
    <cfRule type="containsText" dxfId="960" priority="34" operator="containsText" text="MEDIA">
      <formula>NOT(ISERROR(SEARCH("MEDIA",AS25)))</formula>
    </cfRule>
    <cfRule type="containsText" dxfId="959" priority="33" operator="containsText" text="BAJA">
      <formula>NOT(ISERROR(SEARCH("BAJA",AS25)))</formula>
    </cfRule>
  </conditionalFormatting>
  <conditionalFormatting sqref="AU4:AV5">
    <cfRule type="containsText" dxfId="958" priority="477" operator="containsText" text="BAJA">
      <formula>NOT(ISERROR(SEARCH("BAJA",AU4)))</formula>
    </cfRule>
    <cfRule type="containsText" dxfId="957" priority="478" operator="containsText" text="MEDIA">
      <formula>NOT(ISERROR(SEARCH("MEDIA",AU4)))</formula>
    </cfRule>
    <cfRule type="containsText" dxfId="956" priority="479" operator="containsText" text="ALTA">
      <formula>NOT(ISERROR(SEARCH("ALTA",AU4)))</formula>
    </cfRule>
  </conditionalFormatting>
  <conditionalFormatting sqref="AU4:AV8">
    <cfRule type="cellIs" dxfId="955" priority="380" operator="between">
      <formula>0%</formula>
      <formula>25%</formula>
    </cfRule>
    <cfRule type="cellIs" dxfId="954" priority="379" operator="between">
      <formula>26%</formula>
      <formula>50%</formula>
    </cfRule>
    <cfRule type="cellIs" dxfId="953" priority="378" operator="between">
      <formula>51%</formula>
      <formula>75%</formula>
    </cfRule>
    <cfRule type="cellIs" dxfId="952" priority="377" operator="greaterThan">
      <formula>75%</formula>
    </cfRule>
  </conditionalFormatting>
  <conditionalFormatting sqref="AU8:AV8">
    <cfRule type="containsText" dxfId="951" priority="388" operator="containsText" text="MEDIA">
      <formula>NOT(ISERROR(SEARCH("MEDIA",AU8)))</formula>
    </cfRule>
    <cfRule type="containsText" dxfId="950" priority="389" operator="containsText" text="ALTA">
      <formula>NOT(ISERROR(SEARCH("ALTA",AU8)))</formula>
    </cfRule>
    <cfRule type="containsText" dxfId="949" priority="387" operator="containsText" text="BAJA">
      <formula>NOT(ISERROR(SEARCH("BAJA",AU8)))</formula>
    </cfRule>
  </conditionalFormatting>
  <conditionalFormatting sqref="AU9:AV9">
    <cfRule type="containsText" dxfId="948" priority="375" operator="containsText" text="MEDIA">
      <formula>NOT(ISERROR(SEARCH("MEDIA",AU9)))</formula>
    </cfRule>
    <cfRule type="containsText" dxfId="947" priority="374" operator="containsText" text="BAJA">
      <formula>NOT(ISERROR(SEARCH("BAJA",AU9)))</formula>
    </cfRule>
    <cfRule type="containsText" dxfId="946" priority="376" operator="containsText" text="ALTA">
      <formula>NOT(ISERROR(SEARCH("ALTA",AU9)))</formula>
    </cfRule>
  </conditionalFormatting>
  <conditionalFormatting sqref="AU10:AV10">
    <cfRule type="containsText" dxfId="945" priority="351" operator="containsText" text="ALTA">
      <formula>NOT(ISERROR(SEARCH("ALTA",AU10)))</formula>
    </cfRule>
    <cfRule type="containsText" dxfId="944" priority="350" operator="containsText" text="MEDIA">
      <formula>NOT(ISERROR(SEARCH("MEDIA",AU10)))</formula>
    </cfRule>
    <cfRule type="containsText" dxfId="943" priority="349" operator="containsText" text="BAJA">
      <formula>NOT(ISERROR(SEARCH("BAJA",AU10)))</formula>
    </cfRule>
    <cfRule type="cellIs" dxfId="942" priority="345" operator="between">
      <formula>0%</formula>
      <formula>25%</formula>
    </cfRule>
    <cfRule type="cellIs" dxfId="941" priority="344" operator="between">
      <formula>26%</formula>
      <formula>50%</formula>
    </cfRule>
    <cfRule type="cellIs" dxfId="940" priority="343" operator="between">
      <formula>51%</formula>
      <formula>75%</formula>
    </cfRule>
    <cfRule type="cellIs" dxfId="939" priority="342" operator="greaterThan">
      <formula>75%</formula>
    </cfRule>
  </conditionalFormatting>
  <conditionalFormatting sqref="AU15:AV24">
    <cfRule type="containsText" dxfId="938" priority="120" operator="containsText" text="BAJA">
      <formula>NOT(ISERROR(SEARCH("BAJA",AU15)))</formula>
    </cfRule>
    <cfRule type="containsText" dxfId="937" priority="121" operator="containsText" text="MEDIA">
      <formula>NOT(ISERROR(SEARCH("MEDIA",AU15)))</formula>
    </cfRule>
    <cfRule type="containsText" dxfId="936" priority="122" operator="containsText" text="ALTA">
      <formula>NOT(ISERROR(SEARCH("ALTA",AU15)))</formula>
    </cfRule>
  </conditionalFormatting>
  <conditionalFormatting sqref="AU25:AV27">
    <cfRule type="containsText" dxfId="935" priority="60" operator="containsText" text="ALTA">
      <formula>NOT(ISERROR(SEARCH("ALTA",AU25)))</formula>
    </cfRule>
  </conditionalFormatting>
  <conditionalFormatting sqref="AU30:AV30">
    <cfRule type="containsText" dxfId="934" priority="7" operator="containsText" text="ALTA">
      <formula>NOT(ISERROR(SEARCH("ALTA",AU30)))</formula>
    </cfRule>
    <cfRule type="containsText" dxfId="933" priority="6" operator="containsText" text="MEDIA">
      <formula>NOT(ISERROR(SEARCH("MEDIA",AU30)))</formula>
    </cfRule>
    <cfRule type="containsText" dxfId="932" priority="5" operator="containsText" text="BAJA">
      <formula>NOT(ISERROR(SEARCH("BAJA",AU30)))</formula>
    </cfRule>
  </conditionalFormatting>
  <conditionalFormatting sqref="AV9">
    <cfRule type="cellIs" dxfId="931" priority="373" operator="between">
      <formula>0%</formula>
      <formula>25%</formula>
    </cfRule>
    <cfRule type="cellIs" dxfId="930" priority="372" operator="between">
      <formula>26%</formula>
      <formula>50%</formula>
    </cfRule>
    <cfRule type="cellIs" dxfId="929" priority="370" operator="greaterThan">
      <formula>75%</formula>
    </cfRule>
    <cfRule type="cellIs" dxfId="928" priority="371" operator="between">
      <formula>51%</formula>
      <formula>75%</formula>
    </cfRule>
  </conditionalFormatting>
  <conditionalFormatting sqref="AV15:AV30">
    <cfRule type="cellIs" dxfId="927" priority="4" operator="between">
      <formula>0%</formula>
      <formula>25%</formula>
    </cfRule>
    <cfRule type="cellIs" dxfId="926" priority="3" operator="between">
      <formula>26%</formula>
      <formula>50%</formula>
    </cfRule>
    <cfRule type="cellIs" dxfId="925" priority="2" operator="between">
      <formula>51%</formula>
      <formula>75%</formula>
    </cfRule>
    <cfRule type="cellIs" dxfId="924" priority="1" operator="greaterThan">
      <formula>75%</formula>
    </cfRule>
  </conditionalFormatting>
  <conditionalFormatting sqref="AV28:AV29">
    <cfRule type="containsText" dxfId="923" priority="29" operator="containsText" text="ALTA">
      <formula>NOT(ISERROR(SEARCH("ALTA",AV28)))</formula>
    </cfRule>
    <cfRule type="containsText" dxfId="922" priority="28" operator="containsText" text="MEDIA">
      <formula>NOT(ISERROR(SEARCH("MEDIA",AV28)))</formula>
    </cfRule>
    <cfRule type="containsText" dxfId="921" priority="27" operator="containsText" text="BAJA">
      <formula>NOT(ISERROR(SEARCH("BAJA",AV28)))</formula>
    </cfRule>
  </conditionalFormatting>
  <conditionalFormatting sqref="BA20">
    <cfRule type="containsText" dxfId="920" priority="142" operator="containsText" text="BAJA">
      <formula>NOT(ISERROR(SEARCH("BAJA",BA20)))</formula>
    </cfRule>
    <cfRule type="containsText" dxfId="919" priority="143" operator="containsText" text="MEDIA">
      <formula>NOT(ISERROR(SEARCH("MEDIA",BA20)))</formula>
    </cfRule>
    <cfRule type="containsText" dxfId="918"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30"/>
  <sheetViews>
    <sheetView topLeftCell="AI1" zoomScale="75" zoomScaleNormal="70" workbookViewId="0">
      <pane ySplit="3" topLeftCell="A4" activePane="bottomLeft" state="frozen"/>
      <selection activeCell="G4" sqref="G4:G13"/>
      <selection pane="bottomLeft" activeCell="AV1" sqref="AV1:AW1"/>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0.140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54.42578125" style="2" customWidth="1"/>
    <col min="30" max="30" width="16.140625" style="2"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2.855468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20.140625" style="3" customWidth="1"/>
    <col min="46" max="46" width="21" style="3" customWidth="1"/>
    <col min="47" max="47" width="21.85546875" style="2" customWidth="1"/>
    <col min="48" max="48" width="30.42578125" style="1" customWidth="1"/>
    <col min="49" max="49" width="35.28515625" style="1" customWidth="1"/>
    <col min="50" max="226" width="11.5703125" style="1"/>
    <col min="227" max="227" width="21.85546875" style="1" customWidth="1"/>
    <col min="228" max="228" width="13.85546875" style="1" customWidth="1"/>
    <col min="229" max="229" width="38.7109375" style="1" customWidth="1"/>
    <col min="230" max="230" width="3" style="1" bestFit="1" customWidth="1"/>
    <col min="231" max="231" width="32.28515625" style="1" customWidth="1"/>
    <col min="232" max="232" width="46.28515625" style="1" customWidth="1"/>
    <col min="233" max="233" width="19" style="1" customWidth="1"/>
    <col min="234" max="234" width="0" style="1" hidden="1" customWidth="1"/>
    <col min="235" max="235" width="17.7109375" style="1" customWidth="1"/>
    <col min="236" max="236" width="0" style="1" hidden="1" customWidth="1"/>
    <col min="237" max="237" width="22.28515625" style="1" customWidth="1"/>
    <col min="238" max="238" width="5.28515625" style="1" customWidth="1"/>
    <col min="239" max="239" width="36.28515625" style="1" customWidth="1"/>
    <col min="240" max="240" width="5.7109375" style="1" customWidth="1"/>
    <col min="241" max="241" width="0" style="1" hidden="1" customWidth="1"/>
    <col min="242" max="242" width="20.7109375" style="1" customWidth="1"/>
    <col min="243" max="243" width="4.85546875" style="1" customWidth="1"/>
    <col min="244" max="244" width="0" style="1" hidden="1" customWidth="1"/>
    <col min="245" max="245" width="24.7109375" style="1" customWidth="1"/>
    <col min="246" max="246" width="12.28515625" style="1" customWidth="1"/>
    <col min="247" max="247" width="0" style="1" hidden="1" customWidth="1"/>
    <col min="248" max="248" width="3.42578125" style="1" customWidth="1"/>
    <col min="249" max="249" width="0" style="1" hidden="1" customWidth="1"/>
    <col min="250" max="250" width="17.7109375" style="1" customWidth="1"/>
    <col min="251" max="251" width="3.42578125" style="1" customWidth="1"/>
    <col min="252" max="252" width="0" style="1" hidden="1" customWidth="1"/>
    <col min="253" max="253" width="23.7109375" style="1" customWidth="1"/>
    <col min="254" max="254" width="10" style="1" customWidth="1"/>
    <col min="255" max="255" width="0" style="1" hidden="1" customWidth="1"/>
    <col min="256" max="257" width="14.7109375" style="1" customWidth="1"/>
    <col min="258" max="258" width="12.85546875" style="1" customWidth="1"/>
    <col min="259" max="259" width="3.28515625" style="1" customWidth="1"/>
    <col min="260" max="260" width="30.28515625" style="1" customWidth="1"/>
    <col min="261" max="261" width="5" style="1" customWidth="1"/>
    <col min="262" max="262" width="0" style="1" hidden="1" customWidth="1"/>
    <col min="263" max="263" width="14.28515625" style="1" customWidth="1"/>
    <col min="264" max="264" width="5.7109375" style="1" customWidth="1"/>
    <col min="265" max="265" width="0" style="1" hidden="1" customWidth="1"/>
    <col min="266" max="266" width="17.28515625" style="1" customWidth="1"/>
    <col min="267" max="267" width="12.7109375" style="1" customWidth="1"/>
    <col min="268" max="268" width="0" style="1" hidden="1" customWidth="1"/>
    <col min="269" max="269" width="5.28515625" style="1" customWidth="1"/>
    <col min="270" max="270" width="0" style="1" hidden="1" customWidth="1"/>
    <col min="271" max="271" width="17" style="1" customWidth="1"/>
    <col min="272" max="272" width="6.28515625" style="1" customWidth="1"/>
    <col min="273" max="273" width="0" style="1" hidden="1" customWidth="1"/>
    <col min="274" max="274" width="14.28515625" style="1" customWidth="1"/>
    <col min="275" max="275" width="7.5703125" style="1" customWidth="1"/>
    <col min="276" max="276" width="0" style="1" hidden="1" customWidth="1"/>
    <col min="277" max="278" width="14.28515625" style="1" customWidth="1"/>
    <col min="279" max="279" width="20.85546875" style="1" customWidth="1"/>
    <col min="280" max="280" width="14.42578125" style="1" customWidth="1"/>
    <col min="281" max="281" width="15" style="1" customWidth="1"/>
    <col min="282" max="282" width="2.7109375" style="1" customWidth="1"/>
    <col min="283" max="283" width="11.7109375" style="1" customWidth="1"/>
    <col min="284" max="284" width="11.5703125" style="1" customWidth="1"/>
    <col min="285" max="285" width="2.28515625" style="1" customWidth="1"/>
    <col min="286" max="286" width="41" style="1" customWidth="1"/>
    <col min="287" max="287" width="14.28515625" style="1" customWidth="1"/>
    <col min="288" max="289" width="11.5703125" style="1" customWidth="1"/>
    <col min="290" max="290" width="21.85546875" style="1" customWidth="1"/>
    <col min="291" max="482" width="11.5703125" style="1"/>
    <col min="483" max="483" width="21.85546875" style="1" customWidth="1"/>
    <col min="484" max="484" width="13.85546875" style="1" customWidth="1"/>
    <col min="485" max="485" width="38.7109375" style="1" customWidth="1"/>
    <col min="486" max="486" width="3" style="1" bestFit="1" customWidth="1"/>
    <col min="487" max="487" width="32.28515625" style="1" customWidth="1"/>
    <col min="488" max="488" width="46.28515625" style="1" customWidth="1"/>
    <col min="489" max="489" width="19" style="1" customWidth="1"/>
    <col min="490" max="490" width="0" style="1" hidden="1" customWidth="1"/>
    <col min="491" max="491" width="17.7109375" style="1" customWidth="1"/>
    <col min="492" max="492" width="0" style="1" hidden="1" customWidth="1"/>
    <col min="493" max="493" width="22.28515625" style="1" customWidth="1"/>
    <col min="494" max="494" width="5.28515625" style="1" customWidth="1"/>
    <col min="495" max="495" width="36.28515625" style="1" customWidth="1"/>
    <col min="496" max="496" width="5.7109375" style="1" customWidth="1"/>
    <col min="497" max="497" width="0" style="1" hidden="1" customWidth="1"/>
    <col min="498" max="498" width="20.7109375" style="1" customWidth="1"/>
    <col min="499" max="499" width="4.85546875" style="1" customWidth="1"/>
    <col min="500" max="500" width="0" style="1" hidden="1" customWidth="1"/>
    <col min="501" max="501" width="24.7109375" style="1" customWidth="1"/>
    <col min="502" max="502" width="12.28515625" style="1" customWidth="1"/>
    <col min="503" max="503" width="0" style="1" hidden="1" customWidth="1"/>
    <col min="504" max="504" width="3.42578125" style="1" customWidth="1"/>
    <col min="505" max="505" width="0" style="1" hidden="1" customWidth="1"/>
    <col min="506" max="506" width="17.7109375" style="1" customWidth="1"/>
    <col min="507" max="507" width="3.42578125" style="1" customWidth="1"/>
    <col min="508" max="508" width="0" style="1" hidden="1" customWidth="1"/>
    <col min="509" max="509" width="23.7109375" style="1" customWidth="1"/>
    <col min="510" max="510" width="10" style="1" customWidth="1"/>
    <col min="511" max="511" width="0" style="1" hidden="1" customWidth="1"/>
    <col min="512" max="513" width="14.7109375" style="1" customWidth="1"/>
    <col min="514" max="514" width="12.85546875" style="1" customWidth="1"/>
    <col min="515" max="515" width="3.28515625" style="1" customWidth="1"/>
    <col min="516" max="516" width="30.28515625" style="1" customWidth="1"/>
    <col min="517" max="517" width="5" style="1" customWidth="1"/>
    <col min="518" max="518" width="0" style="1" hidden="1" customWidth="1"/>
    <col min="519" max="519" width="14.28515625" style="1" customWidth="1"/>
    <col min="520" max="520" width="5.7109375" style="1" customWidth="1"/>
    <col min="521" max="521" width="0" style="1" hidden="1" customWidth="1"/>
    <col min="522" max="522" width="17.28515625" style="1" customWidth="1"/>
    <col min="523" max="523" width="12.7109375" style="1" customWidth="1"/>
    <col min="524" max="524" width="0" style="1" hidden="1" customWidth="1"/>
    <col min="525" max="525" width="5.28515625" style="1" customWidth="1"/>
    <col min="526" max="526" width="0" style="1" hidden="1" customWidth="1"/>
    <col min="527" max="527" width="17" style="1" customWidth="1"/>
    <col min="528" max="528" width="6.28515625" style="1" customWidth="1"/>
    <col min="529" max="529" width="0" style="1" hidden="1" customWidth="1"/>
    <col min="530" max="530" width="14.28515625" style="1" customWidth="1"/>
    <col min="531" max="531" width="7.5703125" style="1" customWidth="1"/>
    <col min="532" max="532" width="0" style="1" hidden="1" customWidth="1"/>
    <col min="533" max="534" width="14.28515625" style="1" customWidth="1"/>
    <col min="535" max="535" width="20.85546875" style="1" customWidth="1"/>
    <col min="536" max="536" width="14.42578125" style="1" customWidth="1"/>
    <col min="537" max="537" width="15" style="1" customWidth="1"/>
    <col min="538" max="538" width="2.7109375" style="1" customWidth="1"/>
    <col min="539" max="539" width="11.7109375" style="1" customWidth="1"/>
    <col min="540" max="540" width="11.5703125" style="1" customWidth="1"/>
    <col min="541" max="541" width="2.28515625" style="1" customWidth="1"/>
    <col min="542" max="542" width="41" style="1" customWidth="1"/>
    <col min="543" max="543" width="14.28515625" style="1" customWidth="1"/>
    <col min="544" max="545" width="11.5703125" style="1" customWidth="1"/>
    <col min="546" max="546" width="21.85546875" style="1" customWidth="1"/>
    <col min="547" max="738" width="11.5703125" style="1"/>
    <col min="739" max="739" width="21.85546875" style="1" customWidth="1"/>
    <col min="740" max="740" width="13.85546875" style="1" customWidth="1"/>
    <col min="741" max="741" width="38.7109375" style="1" customWidth="1"/>
    <col min="742" max="742" width="3" style="1" bestFit="1" customWidth="1"/>
    <col min="743" max="743" width="32.28515625" style="1" customWidth="1"/>
    <col min="744" max="744" width="46.28515625" style="1" customWidth="1"/>
    <col min="745" max="745" width="19" style="1" customWidth="1"/>
    <col min="746" max="746" width="0" style="1" hidden="1" customWidth="1"/>
    <col min="747" max="747" width="17.7109375" style="1" customWidth="1"/>
    <col min="748" max="748" width="0" style="1" hidden="1" customWidth="1"/>
    <col min="749" max="749" width="22.28515625" style="1" customWidth="1"/>
    <col min="750" max="750" width="5.28515625" style="1" customWidth="1"/>
    <col min="751" max="751" width="36.28515625" style="1" customWidth="1"/>
    <col min="752" max="752" width="5.7109375" style="1" customWidth="1"/>
    <col min="753" max="753" width="0" style="1" hidden="1" customWidth="1"/>
    <col min="754" max="754" width="20.7109375" style="1" customWidth="1"/>
    <col min="755" max="755" width="4.85546875" style="1" customWidth="1"/>
    <col min="756" max="756" width="0" style="1" hidden="1" customWidth="1"/>
    <col min="757" max="757" width="24.7109375" style="1" customWidth="1"/>
    <col min="758" max="758" width="12.28515625" style="1" customWidth="1"/>
    <col min="759" max="759" width="0" style="1" hidden="1" customWidth="1"/>
    <col min="760" max="760" width="3.42578125" style="1" customWidth="1"/>
    <col min="761" max="761" width="0" style="1" hidden="1" customWidth="1"/>
    <col min="762" max="762" width="17.7109375" style="1" customWidth="1"/>
    <col min="763" max="763" width="3.42578125" style="1" customWidth="1"/>
    <col min="764" max="764" width="0" style="1" hidden="1" customWidth="1"/>
    <col min="765" max="765" width="23.7109375" style="1" customWidth="1"/>
    <col min="766" max="766" width="10" style="1" customWidth="1"/>
    <col min="767" max="767" width="0" style="1" hidden="1" customWidth="1"/>
    <col min="768" max="769" width="14.7109375" style="1" customWidth="1"/>
    <col min="770" max="770" width="12.85546875" style="1" customWidth="1"/>
    <col min="771" max="771" width="3.28515625" style="1" customWidth="1"/>
    <col min="772" max="772" width="30.28515625" style="1" customWidth="1"/>
    <col min="773" max="773" width="5" style="1" customWidth="1"/>
    <col min="774" max="774" width="0" style="1" hidden="1" customWidth="1"/>
    <col min="775" max="775" width="14.28515625" style="1" customWidth="1"/>
    <col min="776" max="776" width="5.7109375" style="1" customWidth="1"/>
    <col min="777" max="777" width="0" style="1" hidden="1" customWidth="1"/>
    <col min="778" max="778" width="17.28515625" style="1" customWidth="1"/>
    <col min="779" max="779" width="12.7109375" style="1" customWidth="1"/>
    <col min="780" max="780" width="0" style="1" hidden="1" customWidth="1"/>
    <col min="781" max="781" width="5.28515625" style="1" customWidth="1"/>
    <col min="782" max="782" width="0" style="1" hidden="1" customWidth="1"/>
    <col min="783" max="783" width="17" style="1" customWidth="1"/>
    <col min="784" max="784" width="6.28515625" style="1" customWidth="1"/>
    <col min="785" max="785" width="0" style="1" hidden="1" customWidth="1"/>
    <col min="786" max="786" width="14.28515625" style="1" customWidth="1"/>
    <col min="787" max="787" width="7.5703125" style="1" customWidth="1"/>
    <col min="788" max="788" width="0" style="1" hidden="1" customWidth="1"/>
    <col min="789" max="790" width="14.28515625" style="1" customWidth="1"/>
    <col min="791" max="791" width="20.85546875" style="1" customWidth="1"/>
    <col min="792" max="792" width="14.42578125" style="1" customWidth="1"/>
    <col min="793" max="793" width="15" style="1" customWidth="1"/>
    <col min="794" max="794" width="2.7109375" style="1" customWidth="1"/>
    <col min="795" max="795" width="11.7109375" style="1" customWidth="1"/>
    <col min="796" max="796" width="11.5703125" style="1" customWidth="1"/>
    <col min="797" max="797" width="2.28515625" style="1" customWidth="1"/>
    <col min="798" max="798" width="41" style="1" customWidth="1"/>
    <col min="799" max="799" width="14.28515625" style="1" customWidth="1"/>
    <col min="800" max="801" width="11.5703125" style="1" customWidth="1"/>
    <col min="802" max="802" width="21.85546875" style="1" customWidth="1"/>
    <col min="803" max="994" width="11.5703125" style="1"/>
    <col min="995" max="995" width="21.85546875" style="1" customWidth="1"/>
    <col min="996" max="996" width="13.85546875" style="1" customWidth="1"/>
    <col min="997" max="997" width="38.7109375" style="1" customWidth="1"/>
    <col min="998" max="998" width="3" style="1" bestFit="1" customWidth="1"/>
    <col min="999" max="999" width="32.28515625" style="1" customWidth="1"/>
    <col min="1000" max="1000" width="46.28515625" style="1" customWidth="1"/>
    <col min="1001" max="1001" width="19" style="1" customWidth="1"/>
    <col min="1002" max="1002" width="0" style="1" hidden="1" customWidth="1"/>
    <col min="1003" max="1003" width="17.7109375" style="1" customWidth="1"/>
    <col min="1004" max="1004" width="0" style="1" hidden="1" customWidth="1"/>
    <col min="1005" max="1005" width="22.28515625" style="1" customWidth="1"/>
    <col min="1006" max="1006" width="5.28515625" style="1" customWidth="1"/>
    <col min="1007" max="1007" width="36.28515625" style="1" customWidth="1"/>
    <col min="1008" max="1008" width="5.7109375" style="1" customWidth="1"/>
    <col min="1009" max="1009" width="0" style="1" hidden="1" customWidth="1"/>
    <col min="1010" max="1010" width="20.7109375" style="1" customWidth="1"/>
    <col min="1011" max="1011" width="4.85546875" style="1" customWidth="1"/>
    <col min="1012" max="1012" width="0" style="1" hidden="1" customWidth="1"/>
    <col min="1013" max="1013" width="24.7109375" style="1" customWidth="1"/>
    <col min="1014" max="1014" width="12.28515625" style="1" customWidth="1"/>
    <col min="1015" max="1015" width="0" style="1" hidden="1" customWidth="1"/>
    <col min="1016" max="1016" width="3.42578125" style="1" customWidth="1"/>
    <col min="1017" max="1017" width="0" style="1" hidden="1" customWidth="1"/>
    <col min="1018" max="1018" width="17.7109375" style="1" customWidth="1"/>
    <col min="1019" max="1019" width="3.42578125" style="1" customWidth="1"/>
    <col min="1020" max="1020" width="0" style="1" hidden="1" customWidth="1"/>
    <col min="1021" max="1021" width="23.7109375" style="1" customWidth="1"/>
    <col min="1022" max="1022" width="10" style="1" customWidth="1"/>
    <col min="1023" max="1023" width="0" style="1" hidden="1" customWidth="1"/>
    <col min="1024" max="1025" width="14.7109375" style="1" customWidth="1"/>
    <col min="1026" max="1026" width="12.85546875" style="1" customWidth="1"/>
    <col min="1027" max="1027" width="3.28515625" style="1" customWidth="1"/>
    <col min="1028" max="1028" width="30.28515625" style="1" customWidth="1"/>
    <col min="1029" max="1029" width="5" style="1" customWidth="1"/>
    <col min="1030" max="1030" width="0" style="1" hidden="1" customWidth="1"/>
    <col min="1031" max="1031" width="14.28515625" style="1" customWidth="1"/>
    <col min="1032" max="1032" width="5.7109375" style="1" customWidth="1"/>
    <col min="1033" max="1033" width="0" style="1" hidden="1" customWidth="1"/>
    <col min="1034" max="1034" width="17.28515625" style="1" customWidth="1"/>
    <col min="1035" max="1035" width="12.7109375" style="1" customWidth="1"/>
    <col min="1036" max="1036" width="0" style="1" hidden="1" customWidth="1"/>
    <col min="1037" max="1037" width="5.28515625" style="1" customWidth="1"/>
    <col min="1038" max="1038" width="0" style="1" hidden="1" customWidth="1"/>
    <col min="1039" max="1039" width="17" style="1" customWidth="1"/>
    <col min="1040" max="1040" width="6.28515625" style="1" customWidth="1"/>
    <col min="1041" max="1041" width="0" style="1" hidden="1" customWidth="1"/>
    <col min="1042" max="1042" width="14.28515625" style="1" customWidth="1"/>
    <col min="1043" max="1043" width="7.5703125" style="1" customWidth="1"/>
    <col min="1044" max="1044" width="0" style="1" hidden="1" customWidth="1"/>
    <col min="1045" max="1046" width="14.28515625" style="1" customWidth="1"/>
    <col min="1047" max="1047" width="20.85546875" style="1" customWidth="1"/>
    <col min="1048" max="1048" width="14.42578125" style="1" customWidth="1"/>
    <col min="1049" max="1049" width="15" style="1" customWidth="1"/>
    <col min="1050" max="1050" width="2.7109375" style="1" customWidth="1"/>
    <col min="1051" max="1051" width="11.7109375" style="1" customWidth="1"/>
    <col min="1052" max="1052" width="11.5703125" style="1" customWidth="1"/>
    <col min="1053" max="1053" width="2.28515625" style="1" customWidth="1"/>
    <col min="1054" max="1054" width="41" style="1" customWidth="1"/>
    <col min="1055" max="1055" width="14.28515625" style="1" customWidth="1"/>
    <col min="1056" max="1057" width="11.5703125" style="1" customWidth="1"/>
    <col min="1058" max="1058" width="21.85546875" style="1" customWidth="1"/>
    <col min="1059" max="1250" width="11.5703125" style="1"/>
    <col min="1251" max="1251" width="21.85546875" style="1" customWidth="1"/>
    <col min="1252" max="1252" width="13.85546875" style="1" customWidth="1"/>
    <col min="1253" max="1253" width="38.7109375" style="1" customWidth="1"/>
    <col min="1254" max="1254" width="3" style="1" bestFit="1" customWidth="1"/>
    <col min="1255" max="1255" width="32.28515625" style="1" customWidth="1"/>
    <col min="1256" max="1256" width="46.28515625" style="1" customWidth="1"/>
    <col min="1257" max="1257" width="19" style="1" customWidth="1"/>
    <col min="1258" max="1258" width="0" style="1" hidden="1" customWidth="1"/>
    <col min="1259" max="1259" width="17.7109375" style="1" customWidth="1"/>
    <col min="1260" max="1260" width="0" style="1" hidden="1" customWidth="1"/>
    <col min="1261" max="1261" width="22.28515625" style="1" customWidth="1"/>
    <col min="1262" max="1262" width="5.28515625" style="1" customWidth="1"/>
    <col min="1263" max="1263" width="36.28515625" style="1" customWidth="1"/>
    <col min="1264" max="1264" width="5.7109375" style="1" customWidth="1"/>
    <col min="1265" max="1265" width="0" style="1" hidden="1" customWidth="1"/>
    <col min="1266" max="1266" width="20.7109375" style="1" customWidth="1"/>
    <col min="1267" max="1267" width="4.85546875" style="1" customWidth="1"/>
    <col min="1268" max="1268" width="0" style="1" hidden="1" customWidth="1"/>
    <col min="1269" max="1269" width="24.7109375" style="1" customWidth="1"/>
    <col min="1270" max="1270" width="12.28515625" style="1" customWidth="1"/>
    <col min="1271" max="1271" width="0" style="1" hidden="1" customWidth="1"/>
    <col min="1272" max="1272" width="3.42578125" style="1" customWidth="1"/>
    <col min="1273" max="1273" width="0" style="1" hidden="1" customWidth="1"/>
    <col min="1274" max="1274" width="17.7109375" style="1" customWidth="1"/>
    <col min="1275" max="1275" width="3.42578125" style="1" customWidth="1"/>
    <col min="1276" max="1276" width="0" style="1" hidden="1" customWidth="1"/>
    <col min="1277" max="1277" width="23.7109375" style="1" customWidth="1"/>
    <col min="1278" max="1278" width="10" style="1" customWidth="1"/>
    <col min="1279" max="1279" width="0" style="1" hidden="1" customWidth="1"/>
    <col min="1280" max="1281" width="14.7109375" style="1" customWidth="1"/>
    <col min="1282" max="1282" width="12.85546875" style="1" customWidth="1"/>
    <col min="1283" max="1283" width="3.28515625" style="1" customWidth="1"/>
    <col min="1284" max="1284" width="30.28515625" style="1" customWidth="1"/>
    <col min="1285" max="1285" width="5" style="1" customWidth="1"/>
    <col min="1286" max="1286" width="0" style="1" hidden="1" customWidth="1"/>
    <col min="1287" max="1287" width="14.28515625" style="1" customWidth="1"/>
    <col min="1288" max="1288" width="5.7109375" style="1" customWidth="1"/>
    <col min="1289" max="1289" width="0" style="1" hidden="1" customWidth="1"/>
    <col min="1290" max="1290" width="17.28515625" style="1" customWidth="1"/>
    <col min="1291" max="1291" width="12.7109375" style="1" customWidth="1"/>
    <col min="1292" max="1292" width="0" style="1" hidden="1" customWidth="1"/>
    <col min="1293" max="1293" width="5.28515625" style="1" customWidth="1"/>
    <col min="1294" max="1294" width="0" style="1" hidden="1" customWidth="1"/>
    <col min="1295" max="1295" width="17" style="1" customWidth="1"/>
    <col min="1296" max="1296" width="6.28515625" style="1" customWidth="1"/>
    <col min="1297" max="1297" width="0" style="1" hidden="1" customWidth="1"/>
    <col min="1298" max="1298" width="14.28515625" style="1" customWidth="1"/>
    <col min="1299" max="1299" width="7.5703125" style="1" customWidth="1"/>
    <col min="1300" max="1300" width="0" style="1" hidden="1" customWidth="1"/>
    <col min="1301" max="1302" width="14.28515625" style="1" customWidth="1"/>
    <col min="1303" max="1303" width="20.85546875" style="1" customWidth="1"/>
    <col min="1304" max="1304" width="14.42578125" style="1" customWidth="1"/>
    <col min="1305" max="1305" width="15" style="1" customWidth="1"/>
    <col min="1306" max="1306" width="2.7109375" style="1" customWidth="1"/>
    <col min="1307" max="1307" width="11.7109375" style="1" customWidth="1"/>
    <col min="1308" max="1308" width="11.5703125" style="1" customWidth="1"/>
    <col min="1309" max="1309" width="2.28515625" style="1" customWidth="1"/>
    <col min="1310" max="1310" width="41" style="1" customWidth="1"/>
    <col min="1311" max="1311" width="14.28515625" style="1" customWidth="1"/>
    <col min="1312" max="1313" width="11.5703125" style="1" customWidth="1"/>
    <col min="1314" max="1314" width="21.85546875" style="1" customWidth="1"/>
    <col min="1315" max="1506" width="11.5703125" style="1"/>
    <col min="1507" max="1507" width="21.85546875" style="1" customWidth="1"/>
    <col min="1508" max="1508" width="13.85546875" style="1" customWidth="1"/>
    <col min="1509" max="1509" width="38.7109375" style="1" customWidth="1"/>
    <col min="1510" max="1510" width="3" style="1" bestFit="1" customWidth="1"/>
    <col min="1511" max="1511" width="32.28515625" style="1" customWidth="1"/>
    <col min="1512" max="1512" width="46.28515625" style="1" customWidth="1"/>
    <col min="1513" max="1513" width="19" style="1" customWidth="1"/>
    <col min="1514" max="1514" width="0" style="1" hidden="1" customWidth="1"/>
    <col min="1515" max="1515" width="17.7109375" style="1" customWidth="1"/>
    <col min="1516" max="1516" width="0" style="1" hidden="1" customWidth="1"/>
    <col min="1517" max="1517" width="22.28515625" style="1" customWidth="1"/>
    <col min="1518" max="1518" width="5.28515625" style="1" customWidth="1"/>
    <col min="1519" max="1519" width="36.28515625" style="1" customWidth="1"/>
    <col min="1520" max="1520" width="5.7109375" style="1" customWidth="1"/>
    <col min="1521" max="1521" width="0" style="1" hidden="1" customWidth="1"/>
    <col min="1522" max="1522" width="20.7109375" style="1" customWidth="1"/>
    <col min="1523" max="1523" width="4.85546875" style="1" customWidth="1"/>
    <col min="1524" max="1524" width="0" style="1" hidden="1" customWidth="1"/>
    <col min="1525" max="1525" width="24.7109375" style="1" customWidth="1"/>
    <col min="1526" max="1526" width="12.28515625" style="1" customWidth="1"/>
    <col min="1527" max="1527" width="0" style="1" hidden="1" customWidth="1"/>
    <col min="1528" max="1528" width="3.42578125" style="1" customWidth="1"/>
    <col min="1529" max="1529" width="0" style="1" hidden="1" customWidth="1"/>
    <col min="1530" max="1530" width="17.7109375" style="1" customWidth="1"/>
    <col min="1531" max="1531" width="3.42578125" style="1" customWidth="1"/>
    <col min="1532" max="1532" width="0" style="1" hidden="1" customWidth="1"/>
    <col min="1533" max="1533" width="23.7109375" style="1" customWidth="1"/>
    <col min="1534" max="1534" width="10" style="1" customWidth="1"/>
    <col min="1535" max="1535" width="0" style="1" hidden="1" customWidth="1"/>
    <col min="1536" max="1537" width="14.7109375" style="1" customWidth="1"/>
    <col min="1538" max="1538" width="12.85546875" style="1" customWidth="1"/>
    <col min="1539" max="1539" width="3.28515625" style="1" customWidth="1"/>
    <col min="1540" max="1540" width="30.28515625" style="1" customWidth="1"/>
    <col min="1541" max="1541" width="5" style="1" customWidth="1"/>
    <col min="1542" max="1542" width="0" style="1" hidden="1" customWidth="1"/>
    <col min="1543" max="1543" width="14.28515625" style="1" customWidth="1"/>
    <col min="1544" max="1544" width="5.7109375" style="1" customWidth="1"/>
    <col min="1545" max="1545" width="0" style="1" hidden="1" customWidth="1"/>
    <col min="1546" max="1546" width="17.28515625" style="1" customWidth="1"/>
    <col min="1547" max="1547" width="12.7109375" style="1" customWidth="1"/>
    <col min="1548" max="1548" width="0" style="1" hidden="1" customWidth="1"/>
    <col min="1549" max="1549" width="5.28515625" style="1" customWidth="1"/>
    <col min="1550" max="1550" width="0" style="1" hidden="1" customWidth="1"/>
    <col min="1551" max="1551" width="17" style="1" customWidth="1"/>
    <col min="1552" max="1552" width="6.28515625" style="1" customWidth="1"/>
    <col min="1553" max="1553" width="0" style="1" hidden="1" customWidth="1"/>
    <col min="1554" max="1554" width="14.28515625" style="1" customWidth="1"/>
    <col min="1555" max="1555" width="7.5703125" style="1" customWidth="1"/>
    <col min="1556" max="1556" width="0" style="1" hidden="1" customWidth="1"/>
    <col min="1557" max="1558" width="14.28515625" style="1" customWidth="1"/>
    <col min="1559" max="1559" width="20.85546875" style="1" customWidth="1"/>
    <col min="1560" max="1560" width="14.42578125" style="1" customWidth="1"/>
    <col min="1561" max="1561" width="15" style="1" customWidth="1"/>
    <col min="1562" max="1562" width="2.7109375" style="1" customWidth="1"/>
    <col min="1563" max="1563" width="11.7109375" style="1" customWidth="1"/>
    <col min="1564" max="1564" width="11.5703125" style="1" customWidth="1"/>
    <col min="1565" max="1565" width="2.28515625" style="1" customWidth="1"/>
    <col min="1566" max="1566" width="41" style="1" customWidth="1"/>
    <col min="1567" max="1567" width="14.28515625" style="1" customWidth="1"/>
    <col min="1568" max="1569" width="11.5703125" style="1" customWidth="1"/>
    <col min="1570" max="1570" width="21.85546875" style="1" customWidth="1"/>
    <col min="1571" max="1762" width="11.5703125" style="1"/>
    <col min="1763" max="1763" width="21.85546875" style="1" customWidth="1"/>
    <col min="1764" max="1764" width="13.85546875" style="1" customWidth="1"/>
    <col min="1765" max="1765" width="38.7109375" style="1" customWidth="1"/>
    <col min="1766" max="1766" width="3" style="1" bestFit="1" customWidth="1"/>
    <col min="1767" max="1767" width="32.28515625" style="1" customWidth="1"/>
    <col min="1768" max="1768" width="46.28515625" style="1" customWidth="1"/>
    <col min="1769" max="1769" width="19" style="1" customWidth="1"/>
    <col min="1770" max="1770" width="0" style="1" hidden="1" customWidth="1"/>
    <col min="1771" max="1771" width="17.7109375" style="1" customWidth="1"/>
    <col min="1772" max="1772" width="0" style="1" hidden="1" customWidth="1"/>
    <col min="1773" max="1773" width="22.28515625" style="1" customWidth="1"/>
    <col min="1774" max="1774" width="5.28515625" style="1" customWidth="1"/>
    <col min="1775" max="1775" width="36.28515625" style="1" customWidth="1"/>
    <col min="1776" max="1776" width="5.7109375" style="1" customWidth="1"/>
    <col min="1777" max="1777" width="0" style="1" hidden="1" customWidth="1"/>
    <col min="1778" max="1778" width="20.7109375" style="1" customWidth="1"/>
    <col min="1779" max="1779" width="4.85546875" style="1" customWidth="1"/>
    <col min="1780" max="1780" width="0" style="1" hidden="1" customWidth="1"/>
    <col min="1781" max="1781" width="24.7109375" style="1" customWidth="1"/>
    <col min="1782" max="1782" width="12.28515625" style="1" customWidth="1"/>
    <col min="1783" max="1783" width="0" style="1" hidden="1" customWidth="1"/>
    <col min="1784" max="1784" width="3.42578125" style="1" customWidth="1"/>
    <col min="1785" max="1785" width="0" style="1" hidden="1" customWidth="1"/>
    <col min="1786" max="1786" width="17.7109375" style="1" customWidth="1"/>
    <col min="1787" max="1787" width="3.42578125" style="1" customWidth="1"/>
    <col min="1788" max="1788" width="0" style="1" hidden="1" customWidth="1"/>
    <col min="1789" max="1789" width="23.7109375" style="1" customWidth="1"/>
    <col min="1790" max="1790" width="10" style="1" customWidth="1"/>
    <col min="1791" max="1791" width="0" style="1" hidden="1" customWidth="1"/>
    <col min="1792" max="1793" width="14.7109375" style="1" customWidth="1"/>
    <col min="1794" max="1794" width="12.85546875" style="1" customWidth="1"/>
    <col min="1795" max="1795" width="3.28515625" style="1" customWidth="1"/>
    <col min="1796" max="1796" width="30.28515625" style="1" customWidth="1"/>
    <col min="1797" max="1797" width="5" style="1" customWidth="1"/>
    <col min="1798" max="1798" width="0" style="1" hidden="1" customWidth="1"/>
    <col min="1799" max="1799" width="14.28515625" style="1" customWidth="1"/>
    <col min="1800" max="1800" width="5.7109375" style="1" customWidth="1"/>
    <col min="1801" max="1801" width="0" style="1" hidden="1" customWidth="1"/>
    <col min="1802" max="1802" width="17.28515625" style="1" customWidth="1"/>
    <col min="1803" max="1803" width="12.7109375" style="1" customWidth="1"/>
    <col min="1804" max="1804" width="0" style="1" hidden="1" customWidth="1"/>
    <col min="1805" max="1805" width="5.28515625" style="1" customWidth="1"/>
    <col min="1806" max="1806" width="0" style="1" hidden="1" customWidth="1"/>
    <col min="1807" max="1807" width="17" style="1" customWidth="1"/>
    <col min="1808" max="1808" width="6.28515625" style="1" customWidth="1"/>
    <col min="1809" max="1809" width="0" style="1" hidden="1" customWidth="1"/>
    <col min="1810" max="1810" width="14.28515625" style="1" customWidth="1"/>
    <col min="1811" max="1811" width="7.5703125" style="1" customWidth="1"/>
    <col min="1812" max="1812" width="0" style="1" hidden="1" customWidth="1"/>
    <col min="1813" max="1814" width="14.28515625" style="1" customWidth="1"/>
    <col min="1815" max="1815" width="20.85546875" style="1" customWidth="1"/>
    <col min="1816" max="1816" width="14.42578125" style="1" customWidth="1"/>
    <col min="1817" max="1817" width="15" style="1" customWidth="1"/>
    <col min="1818" max="1818" width="2.7109375" style="1" customWidth="1"/>
    <col min="1819" max="1819" width="11.7109375" style="1" customWidth="1"/>
    <col min="1820" max="1820" width="11.5703125" style="1" customWidth="1"/>
    <col min="1821" max="1821" width="2.28515625" style="1" customWidth="1"/>
    <col min="1822" max="1822" width="41" style="1" customWidth="1"/>
    <col min="1823" max="1823" width="14.28515625" style="1" customWidth="1"/>
    <col min="1824" max="1825" width="11.5703125" style="1" customWidth="1"/>
    <col min="1826" max="1826" width="21.85546875" style="1" customWidth="1"/>
    <col min="1827" max="2018" width="11.5703125" style="1"/>
    <col min="2019" max="2019" width="21.85546875" style="1" customWidth="1"/>
    <col min="2020" max="2020" width="13.85546875" style="1" customWidth="1"/>
    <col min="2021" max="2021" width="38.7109375" style="1" customWidth="1"/>
    <col min="2022" max="2022" width="3" style="1" bestFit="1" customWidth="1"/>
    <col min="2023" max="2023" width="32.28515625" style="1" customWidth="1"/>
    <col min="2024" max="2024" width="46.28515625" style="1" customWidth="1"/>
    <col min="2025" max="2025" width="19" style="1" customWidth="1"/>
    <col min="2026" max="2026" width="0" style="1" hidden="1" customWidth="1"/>
    <col min="2027" max="2027" width="17.7109375" style="1" customWidth="1"/>
    <col min="2028" max="2028" width="0" style="1" hidden="1" customWidth="1"/>
    <col min="2029" max="2029" width="22.28515625" style="1" customWidth="1"/>
    <col min="2030" max="2030" width="5.28515625" style="1" customWidth="1"/>
    <col min="2031" max="2031" width="36.28515625" style="1" customWidth="1"/>
    <col min="2032" max="2032" width="5.7109375" style="1" customWidth="1"/>
    <col min="2033" max="2033" width="0" style="1" hidden="1" customWidth="1"/>
    <col min="2034" max="2034" width="20.7109375" style="1" customWidth="1"/>
    <col min="2035" max="2035" width="4.85546875" style="1" customWidth="1"/>
    <col min="2036" max="2036" width="0" style="1" hidden="1" customWidth="1"/>
    <col min="2037" max="2037" width="24.7109375" style="1" customWidth="1"/>
    <col min="2038" max="2038" width="12.28515625" style="1" customWidth="1"/>
    <col min="2039" max="2039" width="0" style="1" hidden="1" customWidth="1"/>
    <col min="2040" max="2040" width="3.42578125" style="1" customWidth="1"/>
    <col min="2041" max="2041" width="0" style="1" hidden="1" customWidth="1"/>
    <col min="2042" max="2042" width="17.7109375" style="1" customWidth="1"/>
    <col min="2043" max="2043" width="3.42578125" style="1" customWidth="1"/>
    <col min="2044" max="2044" width="0" style="1" hidden="1" customWidth="1"/>
    <col min="2045" max="2045" width="23.7109375" style="1" customWidth="1"/>
    <col min="2046" max="2046" width="10" style="1" customWidth="1"/>
    <col min="2047" max="2047" width="0" style="1" hidden="1" customWidth="1"/>
    <col min="2048" max="2049" width="14.7109375" style="1" customWidth="1"/>
    <col min="2050" max="2050" width="12.85546875" style="1" customWidth="1"/>
    <col min="2051" max="2051" width="3.28515625" style="1" customWidth="1"/>
    <col min="2052" max="2052" width="30.28515625" style="1" customWidth="1"/>
    <col min="2053" max="2053" width="5" style="1" customWidth="1"/>
    <col min="2054" max="2054" width="0" style="1" hidden="1" customWidth="1"/>
    <col min="2055" max="2055" width="14.28515625" style="1" customWidth="1"/>
    <col min="2056" max="2056" width="5.7109375" style="1" customWidth="1"/>
    <col min="2057" max="2057" width="0" style="1" hidden="1" customWidth="1"/>
    <col min="2058" max="2058" width="17.28515625" style="1" customWidth="1"/>
    <col min="2059" max="2059" width="12.7109375" style="1" customWidth="1"/>
    <col min="2060" max="2060" width="0" style="1" hidden="1" customWidth="1"/>
    <col min="2061" max="2061" width="5.28515625" style="1" customWidth="1"/>
    <col min="2062" max="2062" width="0" style="1" hidden="1" customWidth="1"/>
    <col min="2063" max="2063" width="17" style="1" customWidth="1"/>
    <col min="2064" max="2064" width="6.28515625" style="1" customWidth="1"/>
    <col min="2065" max="2065" width="0" style="1" hidden="1" customWidth="1"/>
    <col min="2066" max="2066" width="14.28515625" style="1" customWidth="1"/>
    <col min="2067" max="2067" width="7.5703125" style="1" customWidth="1"/>
    <col min="2068" max="2068" width="0" style="1" hidden="1" customWidth="1"/>
    <col min="2069" max="2070" width="14.28515625" style="1" customWidth="1"/>
    <col min="2071" max="2071" width="20.85546875" style="1" customWidth="1"/>
    <col min="2072" max="2072" width="14.42578125" style="1" customWidth="1"/>
    <col min="2073" max="2073" width="15" style="1" customWidth="1"/>
    <col min="2074" max="2074" width="2.7109375" style="1" customWidth="1"/>
    <col min="2075" max="2075" width="11.7109375" style="1" customWidth="1"/>
    <col min="2076" max="2076" width="11.5703125" style="1" customWidth="1"/>
    <col min="2077" max="2077" width="2.28515625" style="1" customWidth="1"/>
    <col min="2078" max="2078" width="41" style="1" customWidth="1"/>
    <col min="2079" max="2079" width="14.28515625" style="1" customWidth="1"/>
    <col min="2080" max="2081" width="11.5703125" style="1" customWidth="1"/>
    <col min="2082" max="2082" width="21.85546875" style="1" customWidth="1"/>
    <col min="2083" max="2274" width="11.5703125" style="1"/>
    <col min="2275" max="2275" width="21.85546875" style="1" customWidth="1"/>
    <col min="2276" max="2276" width="13.85546875" style="1" customWidth="1"/>
    <col min="2277" max="2277" width="38.7109375" style="1" customWidth="1"/>
    <col min="2278" max="2278" width="3" style="1" bestFit="1" customWidth="1"/>
    <col min="2279" max="2279" width="32.28515625" style="1" customWidth="1"/>
    <col min="2280" max="2280" width="46.28515625" style="1" customWidth="1"/>
    <col min="2281" max="2281" width="19" style="1" customWidth="1"/>
    <col min="2282" max="2282" width="0" style="1" hidden="1" customWidth="1"/>
    <col min="2283" max="2283" width="17.7109375" style="1" customWidth="1"/>
    <col min="2284" max="2284" width="0" style="1" hidden="1" customWidth="1"/>
    <col min="2285" max="2285" width="22.28515625" style="1" customWidth="1"/>
    <col min="2286" max="2286" width="5.28515625" style="1" customWidth="1"/>
    <col min="2287" max="2287" width="36.28515625" style="1" customWidth="1"/>
    <col min="2288" max="2288" width="5.7109375" style="1" customWidth="1"/>
    <col min="2289" max="2289" width="0" style="1" hidden="1" customWidth="1"/>
    <col min="2290" max="2290" width="20.7109375" style="1" customWidth="1"/>
    <col min="2291" max="2291" width="4.85546875" style="1" customWidth="1"/>
    <col min="2292" max="2292" width="0" style="1" hidden="1" customWidth="1"/>
    <col min="2293" max="2293" width="24.7109375" style="1" customWidth="1"/>
    <col min="2294" max="2294" width="12.28515625" style="1" customWidth="1"/>
    <col min="2295" max="2295" width="0" style="1" hidden="1" customWidth="1"/>
    <col min="2296" max="2296" width="3.42578125" style="1" customWidth="1"/>
    <col min="2297" max="2297" width="0" style="1" hidden="1" customWidth="1"/>
    <col min="2298" max="2298" width="17.7109375" style="1" customWidth="1"/>
    <col min="2299" max="2299" width="3.42578125" style="1" customWidth="1"/>
    <col min="2300" max="2300" width="0" style="1" hidden="1" customWidth="1"/>
    <col min="2301" max="2301" width="23.7109375" style="1" customWidth="1"/>
    <col min="2302" max="2302" width="10" style="1" customWidth="1"/>
    <col min="2303" max="2303" width="0" style="1" hidden="1" customWidth="1"/>
    <col min="2304" max="2305" width="14.7109375" style="1" customWidth="1"/>
    <col min="2306" max="2306" width="12.85546875" style="1" customWidth="1"/>
    <col min="2307" max="2307" width="3.28515625" style="1" customWidth="1"/>
    <col min="2308" max="2308" width="30.28515625" style="1" customWidth="1"/>
    <col min="2309" max="2309" width="5" style="1" customWidth="1"/>
    <col min="2310" max="2310" width="0" style="1" hidden="1" customWidth="1"/>
    <col min="2311" max="2311" width="14.28515625" style="1" customWidth="1"/>
    <col min="2312" max="2312" width="5.7109375" style="1" customWidth="1"/>
    <col min="2313" max="2313" width="0" style="1" hidden="1" customWidth="1"/>
    <col min="2314" max="2314" width="17.28515625" style="1" customWidth="1"/>
    <col min="2315" max="2315" width="12.7109375" style="1" customWidth="1"/>
    <col min="2316" max="2316" width="0" style="1" hidden="1" customWidth="1"/>
    <col min="2317" max="2317" width="5.28515625" style="1" customWidth="1"/>
    <col min="2318" max="2318" width="0" style="1" hidden="1" customWidth="1"/>
    <col min="2319" max="2319" width="17" style="1" customWidth="1"/>
    <col min="2320" max="2320" width="6.28515625" style="1" customWidth="1"/>
    <col min="2321" max="2321" width="0" style="1" hidden="1" customWidth="1"/>
    <col min="2322" max="2322" width="14.28515625" style="1" customWidth="1"/>
    <col min="2323" max="2323" width="7.5703125" style="1" customWidth="1"/>
    <col min="2324" max="2324" width="0" style="1" hidden="1" customWidth="1"/>
    <col min="2325" max="2326" width="14.28515625" style="1" customWidth="1"/>
    <col min="2327" max="2327" width="20.85546875" style="1" customWidth="1"/>
    <col min="2328" max="2328" width="14.42578125" style="1" customWidth="1"/>
    <col min="2329" max="2329" width="15" style="1" customWidth="1"/>
    <col min="2330" max="2330" width="2.7109375" style="1" customWidth="1"/>
    <col min="2331" max="2331" width="11.7109375" style="1" customWidth="1"/>
    <col min="2332" max="2332" width="11.5703125" style="1" customWidth="1"/>
    <col min="2333" max="2333" width="2.28515625" style="1" customWidth="1"/>
    <col min="2334" max="2334" width="41" style="1" customWidth="1"/>
    <col min="2335" max="2335" width="14.28515625" style="1" customWidth="1"/>
    <col min="2336" max="2337" width="11.5703125" style="1" customWidth="1"/>
    <col min="2338" max="2338" width="21.85546875" style="1" customWidth="1"/>
    <col min="2339" max="2530" width="11.5703125" style="1"/>
    <col min="2531" max="2531" width="21.85546875" style="1" customWidth="1"/>
    <col min="2532" max="2532" width="13.85546875" style="1" customWidth="1"/>
    <col min="2533" max="2533" width="38.7109375" style="1" customWidth="1"/>
    <col min="2534" max="2534" width="3" style="1" bestFit="1" customWidth="1"/>
    <col min="2535" max="2535" width="32.28515625" style="1" customWidth="1"/>
    <col min="2536" max="2536" width="46.28515625" style="1" customWidth="1"/>
    <col min="2537" max="2537" width="19" style="1" customWidth="1"/>
    <col min="2538" max="2538" width="0" style="1" hidden="1" customWidth="1"/>
    <col min="2539" max="2539" width="17.7109375" style="1" customWidth="1"/>
    <col min="2540" max="2540" width="0" style="1" hidden="1" customWidth="1"/>
    <col min="2541" max="2541" width="22.28515625" style="1" customWidth="1"/>
    <col min="2542" max="2542" width="5.28515625" style="1" customWidth="1"/>
    <col min="2543" max="2543" width="36.28515625" style="1" customWidth="1"/>
    <col min="2544" max="2544" width="5.7109375" style="1" customWidth="1"/>
    <col min="2545" max="2545" width="0" style="1" hidden="1" customWidth="1"/>
    <col min="2546" max="2546" width="20.7109375" style="1" customWidth="1"/>
    <col min="2547" max="2547" width="4.85546875" style="1" customWidth="1"/>
    <col min="2548" max="2548" width="0" style="1" hidden="1" customWidth="1"/>
    <col min="2549" max="2549" width="24.7109375" style="1" customWidth="1"/>
    <col min="2550" max="2550" width="12.28515625" style="1" customWidth="1"/>
    <col min="2551" max="2551" width="0" style="1" hidden="1" customWidth="1"/>
    <col min="2552" max="2552" width="3.42578125" style="1" customWidth="1"/>
    <col min="2553" max="2553" width="0" style="1" hidden="1" customWidth="1"/>
    <col min="2554" max="2554" width="17.7109375" style="1" customWidth="1"/>
    <col min="2555" max="2555" width="3.42578125" style="1" customWidth="1"/>
    <col min="2556" max="2556" width="0" style="1" hidden="1" customWidth="1"/>
    <col min="2557" max="2557" width="23.7109375" style="1" customWidth="1"/>
    <col min="2558" max="2558" width="10" style="1" customWidth="1"/>
    <col min="2559" max="2559" width="0" style="1" hidden="1" customWidth="1"/>
    <col min="2560" max="2561" width="14.7109375" style="1" customWidth="1"/>
    <col min="2562" max="2562" width="12.85546875" style="1" customWidth="1"/>
    <col min="2563" max="2563" width="3.28515625" style="1" customWidth="1"/>
    <col min="2564" max="2564" width="30.28515625" style="1" customWidth="1"/>
    <col min="2565" max="2565" width="5" style="1" customWidth="1"/>
    <col min="2566" max="2566" width="0" style="1" hidden="1" customWidth="1"/>
    <col min="2567" max="2567" width="14.28515625" style="1" customWidth="1"/>
    <col min="2568" max="2568" width="5.7109375" style="1" customWidth="1"/>
    <col min="2569" max="2569" width="0" style="1" hidden="1" customWidth="1"/>
    <col min="2570" max="2570" width="17.28515625" style="1" customWidth="1"/>
    <col min="2571" max="2571" width="12.7109375" style="1" customWidth="1"/>
    <col min="2572" max="2572" width="0" style="1" hidden="1" customWidth="1"/>
    <col min="2573" max="2573" width="5.28515625" style="1" customWidth="1"/>
    <col min="2574" max="2574" width="0" style="1" hidden="1" customWidth="1"/>
    <col min="2575" max="2575" width="17" style="1" customWidth="1"/>
    <col min="2576" max="2576" width="6.28515625" style="1" customWidth="1"/>
    <col min="2577" max="2577" width="0" style="1" hidden="1" customWidth="1"/>
    <col min="2578" max="2578" width="14.28515625" style="1" customWidth="1"/>
    <col min="2579" max="2579" width="7.5703125" style="1" customWidth="1"/>
    <col min="2580" max="2580" width="0" style="1" hidden="1" customWidth="1"/>
    <col min="2581" max="2582" width="14.28515625" style="1" customWidth="1"/>
    <col min="2583" max="2583" width="20.85546875" style="1" customWidth="1"/>
    <col min="2584" max="2584" width="14.42578125" style="1" customWidth="1"/>
    <col min="2585" max="2585" width="15" style="1" customWidth="1"/>
    <col min="2586" max="2586" width="2.7109375" style="1" customWidth="1"/>
    <col min="2587" max="2587" width="11.7109375" style="1" customWidth="1"/>
    <col min="2588" max="2588" width="11.5703125" style="1" customWidth="1"/>
    <col min="2589" max="2589" width="2.28515625" style="1" customWidth="1"/>
    <col min="2590" max="2590" width="41" style="1" customWidth="1"/>
    <col min="2591" max="2591" width="14.28515625" style="1" customWidth="1"/>
    <col min="2592" max="2593" width="11.5703125" style="1" customWidth="1"/>
    <col min="2594" max="2594" width="21.85546875" style="1" customWidth="1"/>
    <col min="2595" max="2786" width="11.5703125" style="1"/>
    <col min="2787" max="2787" width="21.85546875" style="1" customWidth="1"/>
    <col min="2788" max="2788" width="13.85546875" style="1" customWidth="1"/>
    <col min="2789" max="2789" width="38.7109375" style="1" customWidth="1"/>
    <col min="2790" max="2790" width="3" style="1" bestFit="1" customWidth="1"/>
    <col min="2791" max="2791" width="32.28515625" style="1" customWidth="1"/>
    <col min="2792" max="2792" width="46.28515625" style="1" customWidth="1"/>
    <col min="2793" max="2793" width="19" style="1" customWidth="1"/>
    <col min="2794" max="2794" width="0" style="1" hidden="1" customWidth="1"/>
    <col min="2795" max="2795" width="17.7109375" style="1" customWidth="1"/>
    <col min="2796" max="2796" width="0" style="1" hidden="1" customWidth="1"/>
    <col min="2797" max="2797" width="22.28515625" style="1" customWidth="1"/>
    <col min="2798" max="2798" width="5.28515625" style="1" customWidth="1"/>
    <col min="2799" max="2799" width="36.28515625" style="1" customWidth="1"/>
    <col min="2800" max="2800" width="5.7109375" style="1" customWidth="1"/>
    <col min="2801" max="2801" width="0" style="1" hidden="1" customWidth="1"/>
    <col min="2802" max="2802" width="20.7109375" style="1" customWidth="1"/>
    <col min="2803" max="2803" width="4.85546875" style="1" customWidth="1"/>
    <col min="2804" max="2804" width="0" style="1" hidden="1" customWidth="1"/>
    <col min="2805" max="2805" width="24.7109375" style="1" customWidth="1"/>
    <col min="2806" max="2806" width="12.28515625" style="1" customWidth="1"/>
    <col min="2807" max="2807" width="0" style="1" hidden="1" customWidth="1"/>
    <col min="2808" max="2808" width="3.42578125" style="1" customWidth="1"/>
    <col min="2809" max="2809" width="0" style="1" hidden="1" customWidth="1"/>
    <col min="2810" max="2810" width="17.7109375" style="1" customWidth="1"/>
    <col min="2811" max="2811" width="3.42578125" style="1" customWidth="1"/>
    <col min="2812" max="2812" width="0" style="1" hidden="1" customWidth="1"/>
    <col min="2813" max="2813" width="23.7109375" style="1" customWidth="1"/>
    <col min="2814" max="2814" width="10" style="1" customWidth="1"/>
    <col min="2815" max="2815" width="0" style="1" hidden="1" customWidth="1"/>
    <col min="2816" max="2817" width="14.7109375" style="1" customWidth="1"/>
    <col min="2818" max="2818" width="12.85546875" style="1" customWidth="1"/>
    <col min="2819" max="2819" width="3.28515625" style="1" customWidth="1"/>
    <col min="2820" max="2820" width="30.28515625" style="1" customWidth="1"/>
    <col min="2821" max="2821" width="5" style="1" customWidth="1"/>
    <col min="2822" max="2822" width="0" style="1" hidden="1" customWidth="1"/>
    <col min="2823" max="2823" width="14.28515625" style="1" customWidth="1"/>
    <col min="2824" max="2824" width="5.7109375" style="1" customWidth="1"/>
    <col min="2825" max="2825" width="0" style="1" hidden="1" customWidth="1"/>
    <col min="2826" max="2826" width="17.28515625" style="1" customWidth="1"/>
    <col min="2827" max="2827" width="12.7109375" style="1" customWidth="1"/>
    <col min="2828" max="2828" width="0" style="1" hidden="1" customWidth="1"/>
    <col min="2829" max="2829" width="5.28515625" style="1" customWidth="1"/>
    <col min="2830" max="2830" width="0" style="1" hidden="1" customWidth="1"/>
    <col min="2831" max="2831" width="17" style="1" customWidth="1"/>
    <col min="2832" max="2832" width="6.28515625" style="1" customWidth="1"/>
    <col min="2833" max="2833" width="0" style="1" hidden="1" customWidth="1"/>
    <col min="2834" max="2834" width="14.28515625" style="1" customWidth="1"/>
    <col min="2835" max="2835" width="7.5703125" style="1" customWidth="1"/>
    <col min="2836" max="2836" width="0" style="1" hidden="1" customWidth="1"/>
    <col min="2837" max="2838" width="14.28515625" style="1" customWidth="1"/>
    <col min="2839" max="2839" width="20.85546875" style="1" customWidth="1"/>
    <col min="2840" max="2840" width="14.42578125" style="1" customWidth="1"/>
    <col min="2841" max="2841" width="15" style="1" customWidth="1"/>
    <col min="2842" max="2842" width="2.7109375" style="1" customWidth="1"/>
    <col min="2843" max="2843" width="11.7109375" style="1" customWidth="1"/>
    <col min="2844" max="2844" width="11.5703125" style="1" customWidth="1"/>
    <col min="2845" max="2845" width="2.28515625" style="1" customWidth="1"/>
    <col min="2846" max="2846" width="41" style="1" customWidth="1"/>
    <col min="2847" max="2847" width="14.28515625" style="1" customWidth="1"/>
    <col min="2848" max="2849" width="11.5703125" style="1" customWidth="1"/>
    <col min="2850" max="2850" width="21.85546875" style="1" customWidth="1"/>
    <col min="2851" max="3042" width="11.5703125" style="1"/>
    <col min="3043" max="3043" width="21.85546875" style="1" customWidth="1"/>
    <col min="3044" max="3044" width="13.85546875" style="1" customWidth="1"/>
    <col min="3045" max="3045" width="38.7109375" style="1" customWidth="1"/>
    <col min="3046" max="3046" width="3" style="1" bestFit="1" customWidth="1"/>
    <col min="3047" max="3047" width="32.28515625" style="1" customWidth="1"/>
    <col min="3048" max="3048" width="46.28515625" style="1" customWidth="1"/>
    <col min="3049" max="3049" width="19" style="1" customWidth="1"/>
    <col min="3050" max="3050" width="0" style="1" hidden="1" customWidth="1"/>
    <col min="3051" max="3051" width="17.7109375" style="1" customWidth="1"/>
    <col min="3052" max="3052" width="0" style="1" hidden="1" customWidth="1"/>
    <col min="3053" max="3053" width="22.28515625" style="1" customWidth="1"/>
    <col min="3054" max="3054" width="5.28515625" style="1" customWidth="1"/>
    <col min="3055" max="3055" width="36.28515625" style="1" customWidth="1"/>
    <col min="3056" max="3056" width="5.7109375" style="1" customWidth="1"/>
    <col min="3057" max="3057" width="0" style="1" hidden="1" customWidth="1"/>
    <col min="3058" max="3058" width="20.7109375" style="1" customWidth="1"/>
    <col min="3059" max="3059" width="4.85546875" style="1" customWidth="1"/>
    <col min="3060" max="3060" width="0" style="1" hidden="1" customWidth="1"/>
    <col min="3061" max="3061" width="24.7109375" style="1" customWidth="1"/>
    <col min="3062" max="3062" width="12.28515625" style="1" customWidth="1"/>
    <col min="3063" max="3063" width="0" style="1" hidden="1" customWidth="1"/>
    <col min="3064" max="3064" width="3.42578125" style="1" customWidth="1"/>
    <col min="3065" max="3065" width="0" style="1" hidden="1" customWidth="1"/>
    <col min="3066" max="3066" width="17.7109375" style="1" customWidth="1"/>
    <col min="3067" max="3067" width="3.42578125" style="1" customWidth="1"/>
    <col min="3068" max="3068" width="0" style="1" hidden="1" customWidth="1"/>
    <col min="3069" max="3069" width="23.7109375" style="1" customWidth="1"/>
    <col min="3070" max="3070" width="10" style="1" customWidth="1"/>
    <col min="3071" max="3071" width="0" style="1" hidden="1" customWidth="1"/>
    <col min="3072" max="3073" width="14.7109375" style="1" customWidth="1"/>
    <col min="3074" max="3074" width="12.85546875" style="1" customWidth="1"/>
    <col min="3075" max="3075" width="3.28515625" style="1" customWidth="1"/>
    <col min="3076" max="3076" width="30.28515625" style="1" customWidth="1"/>
    <col min="3077" max="3077" width="5" style="1" customWidth="1"/>
    <col min="3078" max="3078" width="0" style="1" hidden="1" customWidth="1"/>
    <col min="3079" max="3079" width="14.28515625" style="1" customWidth="1"/>
    <col min="3080" max="3080" width="5.7109375" style="1" customWidth="1"/>
    <col min="3081" max="3081" width="0" style="1" hidden="1" customWidth="1"/>
    <col min="3082" max="3082" width="17.28515625" style="1" customWidth="1"/>
    <col min="3083" max="3083" width="12.7109375" style="1" customWidth="1"/>
    <col min="3084" max="3084" width="0" style="1" hidden="1" customWidth="1"/>
    <col min="3085" max="3085" width="5.28515625" style="1" customWidth="1"/>
    <col min="3086" max="3086" width="0" style="1" hidden="1" customWidth="1"/>
    <col min="3087" max="3087" width="17" style="1" customWidth="1"/>
    <col min="3088" max="3088" width="6.28515625" style="1" customWidth="1"/>
    <col min="3089" max="3089" width="0" style="1" hidden="1" customWidth="1"/>
    <col min="3090" max="3090" width="14.28515625" style="1" customWidth="1"/>
    <col min="3091" max="3091" width="7.5703125" style="1" customWidth="1"/>
    <col min="3092" max="3092" width="0" style="1" hidden="1" customWidth="1"/>
    <col min="3093" max="3094" width="14.28515625" style="1" customWidth="1"/>
    <col min="3095" max="3095" width="20.85546875" style="1" customWidth="1"/>
    <col min="3096" max="3096" width="14.42578125" style="1" customWidth="1"/>
    <col min="3097" max="3097" width="15" style="1" customWidth="1"/>
    <col min="3098" max="3098" width="2.7109375" style="1" customWidth="1"/>
    <col min="3099" max="3099" width="11.7109375" style="1" customWidth="1"/>
    <col min="3100" max="3100" width="11.5703125" style="1" customWidth="1"/>
    <col min="3101" max="3101" width="2.28515625" style="1" customWidth="1"/>
    <col min="3102" max="3102" width="41" style="1" customWidth="1"/>
    <col min="3103" max="3103" width="14.28515625" style="1" customWidth="1"/>
    <col min="3104" max="3105" width="11.5703125" style="1" customWidth="1"/>
    <col min="3106" max="3106" width="21.85546875" style="1" customWidth="1"/>
    <col min="3107" max="3298" width="11.5703125" style="1"/>
    <col min="3299" max="3299" width="21.85546875" style="1" customWidth="1"/>
    <col min="3300" max="3300" width="13.85546875" style="1" customWidth="1"/>
    <col min="3301" max="3301" width="38.7109375" style="1" customWidth="1"/>
    <col min="3302" max="3302" width="3" style="1" bestFit="1" customWidth="1"/>
    <col min="3303" max="3303" width="32.28515625" style="1" customWidth="1"/>
    <col min="3304" max="3304" width="46.28515625" style="1" customWidth="1"/>
    <col min="3305" max="3305" width="19" style="1" customWidth="1"/>
    <col min="3306" max="3306" width="0" style="1" hidden="1" customWidth="1"/>
    <col min="3307" max="3307" width="17.7109375" style="1" customWidth="1"/>
    <col min="3308" max="3308" width="0" style="1" hidden="1" customWidth="1"/>
    <col min="3309" max="3309" width="22.28515625" style="1" customWidth="1"/>
    <col min="3310" max="3310" width="5.28515625" style="1" customWidth="1"/>
    <col min="3311" max="3311" width="36.28515625" style="1" customWidth="1"/>
    <col min="3312" max="3312" width="5.7109375" style="1" customWidth="1"/>
    <col min="3313" max="3313" width="0" style="1" hidden="1" customWidth="1"/>
    <col min="3314" max="3314" width="20.7109375" style="1" customWidth="1"/>
    <col min="3315" max="3315" width="4.85546875" style="1" customWidth="1"/>
    <col min="3316" max="3316" width="0" style="1" hidden="1" customWidth="1"/>
    <col min="3317" max="3317" width="24.7109375" style="1" customWidth="1"/>
    <col min="3318" max="3318" width="12.28515625" style="1" customWidth="1"/>
    <col min="3319" max="3319" width="0" style="1" hidden="1" customWidth="1"/>
    <col min="3320" max="3320" width="3.42578125" style="1" customWidth="1"/>
    <col min="3321" max="3321" width="0" style="1" hidden="1" customWidth="1"/>
    <col min="3322" max="3322" width="17.7109375" style="1" customWidth="1"/>
    <col min="3323" max="3323" width="3.42578125" style="1" customWidth="1"/>
    <col min="3324" max="3324" width="0" style="1" hidden="1" customWidth="1"/>
    <col min="3325" max="3325" width="23.7109375" style="1" customWidth="1"/>
    <col min="3326" max="3326" width="10" style="1" customWidth="1"/>
    <col min="3327" max="3327" width="0" style="1" hidden="1" customWidth="1"/>
    <col min="3328" max="3329" width="14.7109375" style="1" customWidth="1"/>
    <col min="3330" max="3330" width="12.85546875" style="1" customWidth="1"/>
    <col min="3331" max="3331" width="3.28515625" style="1" customWidth="1"/>
    <col min="3332" max="3332" width="30.28515625" style="1" customWidth="1"/>
    <col min="3333" max="3333" width="5" style="1" customWidth="1"/>
    <col min="3334" max="3334" width="0" style="1" hidden="1" customWidth="1"/>
    <col min="3335" max="3335" width="14.28515625" style="1" customWidth="1"/>
    <col min="3336" max="3336" width="5.7109375" style="1" customWidth="1"/>
    <col min="3337" max="3337" width="0" style="1" hidden="1" customWidth="1"/>
    <col min="3338" max="3338" width="17.28515625" style="1" customWidth="1"/>
    <col min="3339" max="3339" width="12.7109375" style="1" customWidth="1"/>
    <col min="3340" max="3340" width="0" style="1" hidden="1" customWidth="1"/>
    <col min="3341" max="3341" width="5.28515625" style="1" customWidth="1"/>
    <col min="3342" max="3342" width="0" style="1" hidden="1" customWidth="1"/>
    <col min="3343" max="3343" width="17" style="1" customWidth="1"/>
    <col min="3344" max="3344" width="6.28515625" style="1" customWidth="1"/>
    <col min="3345" max="3345" width="0" style="1" hidden="1" customWidth="1"/>
    <col min="3346" max="3346" width="14.28515625" style="1" customWidth="1"/>
    <col min="3347" max="3347" width="7.5703125" style="1" customWidth="1"/>
    <col min="3348" max="3348" width="0" style="1" hidden="1" customWidth="1"/>
    <col min="3349" max="3350" width="14.28515625" style="1" customWidth="1"/>
    <col min="3351" max="3351" width="20.85546875" style="1" customWidth="1"/>
    <col min="3352" max="3352" width="14.42578125" style="1" customWidth="1"/>
    <col min="3353" max="3353" width="15" style="1" customWidth="1"/>
    <col min="3354" max="3354" width="2.7109375" style="1" customWidth="1"/>
    <col min="3355" max="3355" width="11.7109375" style="1" customWidth="1"/>
    <col min="3356" max="3356" width="11.5703125" style="1" customWidth="1"/>
    <col min="3357" max="3357" width="2.28515625" style="1" customWidth="1"/>
    <col min="3358" max="3358" width="41" style="1" customWidth="1"/>
    <col min="3359" max="3359" width="14.28515625" style="1" customWidth="1"/>
    <col min="3360" max="3361" width="11.5703125" style="1" customWidth="1"/>
    <col min="3362" max="3362" width="21.85546875" style="1" customWidth="1"/>
    <col min="3363" max="3554" width="11.5703125" style="1"/>
    <col min="3555" max="3555" width="21.85546875" style="1" customWidth="1"/>
    <col min="3556" max="3556" width="13.85546875" style="1" customWidth="1"/>
    <col min="3557" max="3557" width="38.7109375" style="1" customWidth="1"/>
    <col min="3558" max="3558" width="3" style="1" bestFit="1" customWidth="1"/>
    <col min="3559" max="3559" width="32.28515625" style="1" customWidth="1"/>
    <col min="3560" max="3560" width="46.28515625" style="1" customWidth="1"/>
    <col min="3561" max="3561" width="19" style="1" customWidth="1"/>
    <col min="3562" max="3562" width="0" style="1" hidden="1" customWidth="1"/>
    <col min="3563" max="3563" width="17.7109375" style="1" customWidth="1"/>
    <col min="3564" max="3564" width="0" style="1" hidden="1" customWidth="1"/>
    <col min="3565" max="3565" width="22.28515625" style="1" customWidth="1"/>
    <col min="3566" max="3566" width="5.28515625" style="1" customWidth="1"/>
    <col min="3567" max="3567" width="36.28515625" style="1" customWidth="1"/>
    <col min="3568" max="3568" width="5.7109375" style="1" customWidth="1"/>
    <col min="3569" max="3569" width="0" style="1" hidden="1" customWidth="1"/>
    <col min="3570" max="3570" width="20.7109375" style="1" customWidth="1"/>
    <col min="3571" max="3571" width="4.85546875" style="1" customWidth="1"/>
    <col min="3572" max="3572" width="0" style="1" hidden="1" customWidth="1"/>
    <col min="3573" max="3573" width="24.7109375" style="1" customWidth="1"/>
    <col min="3574" max="3574" width="12.28515625" style="1" customWidth="1"/>
    <col min="3575" max="3575" width="0" style="1" hidden="1" customWidth="1"/>
    <col min="3576" max="3576" width="3.42578125" style="1" customWidth="1"/>
    <col min="3577" max="3577" width="0" style="1" hidden="1" customWidth="1"/>
    <col min="3578" max="3578" width="17.7109375" style="1" customWidth="1"/>
    <col min="3579" max="3579" width="3.42578125" style="1" customWidth="1"/>
    <col min="3580" max="3580" width="0" style="1" hidden="1" customWidth="1"/>
    <col min="3581" max="3581" width="23.7109375" style="1" customWidth="1"/>
    <col min="3582" max="3582" width="10" style="1" customWidth="1"/>
    <col min="3583" max="3583" width="0" style="1" hidden="1" customWidth="1"/>
    <col min="3584" max="3585" width="14.7109375" style="1" customWidth="1"/>
    <col min="3586" max="3586" width="12.85546875" style="1" customWidth="1"/>
    <col min="3587" max="3587" width="3.28515625" style="1" customWidth="1"/>
    <col min="3588" max="3588" width="30.28515625" style="1" customWidth="1"/>
    <col min="3589" max="3589" width="5" style="1" customWidth="1"/>
    <col min="3590" max="3590" width="0" style="1" hidden="1" customWidth="1"/>
    <col min="3591" max="3591" width="14.28515625" style="1" customWidth="1"/>
    <col min="3592" max="3592" width="5.7109375" style="1" customWidth="1"/>
    <col min="3593" max="3593" width="0" style="1" hidden="1" customWidth="1"/>
    <col min="3594" max="3594" width="17.28515625" style="1" customWidth="1"/>
    <col min="3595" max="3595" width="12.7109375" style="1" customWidth="1"/>
    <col min="3596" max="3596" width="0" style="1" hidden="1" customWidth="1"/>
    <col min="3597" max="3597" width="5.28515625" style="1" customWidth="1"/>
    <col min="3598" max="3598" width="0" style="1" hidden="1" customWidth="1"/>
    <col min="3599" max="3599" width="17" style="1" customWidth="1"/>
    <col min="3600" max="3600" width="6.28515625" style="1" customWidth="1"/>
    <col min="3601" max="3601" width="0" style="1" hidden="1" customWidth="1"/>
    <col min="3602" max="3602" width="14.28515625" style="1" customWidth="1"/>
    <col min="3603" max="3603" width="7.5703125" style="1" customWidth="1"/>
    <col min="3604" max="3604" width="0" style="1" hidden="1" customWidth="1"/>
    <col min="3605" max="3606" width="14.28515625" style="1" customWidth="1"/>
    <col min="3607" max="3607" width="20.85546875" style="1" customWidth="1"/>
    <col min="3608" max="3608" width="14.42578125" style="1" customWidth="1"/>
    <col min="3609" max="3609" width="15" style="1" customWidth="1"/>
    <col min="3610" max="3610" width="2.7109375" style="1" customWidth="1"/>
    <col min="3611" max="3611" width="11.7109375" style="1" customWidth="1"/>
    <col min="3612" max="3612" width="11.5703125" style="1" customWidth="1"/>
    <col min="3613" max="3613" width="2.28515625" style="1" customWidth="1"/>
    <col min="3614" max="3614" width="41" style="1" customWidth="1"/>
    <col min="3615" max="3615" width="14.28515625" style="1" customWidth="1"/>
    <col min="3616" max="3617" width="11.5703125" style="1" customWidth="1"/>
    <col min="3618" max="3618" width="21.85546875" style="1" customWidth="1"/>
    <col min="3619" max="3810" width="11.5703125" style="1"/>
    <col min="3811" max="3811" width="21.85546875" style="1" customWidth="1"/>
    <col min="3812" max="3812" width="13.85546875" style="1" customWidth="1"/>
    <col min="3813" max="3813" width="38.7109375" style="1" customWidth="1"/>
    <col min="3814" max="3814" width="3" style="1" bestFit="1" customWidth="1"/>
    <col min="3815" max="3815" width="32.28515625" style="1" customWidth="1"/>
    <col min="3816" max="3816" width="46.28515625" style="1" customWidth="1"/>
    <col min="3817" max="3817" width="19" style="1" customWidth="1"/>
    <col min="3818" max="3818" width="0" style="1" hidden="1" customWidth="1"/>
    <col min="3819" max="3819" width="17.7109375" style="1" customWidth="1"/>
    <col min="3820" max="3820" width="0" style="1" hidden="1" customWidth="1"/>
    <col min="3821" max="3821" width="22.28515625" style="1" customWidth="1"/>
    <col min="3822" max="3822" width="5.28515625" style="1" customWidth="1"/>
    <col min="3823" max="3823" width="36.28515625" style="1" customWidth="1"/>
    <col min="3824" max="3824" width="5.7109375" style="1" customWidth="1"/>
    <col min="3825" max="3825" width="0" style="1" hidden="1" customWidth="1"/>
    <col min="3826" max="3826" width="20.7109375" style="1" customWidth="1"/>
    <col min="3827" max="3827" width="4.85546875" style="1" customWidth="1"/>
    <col min="3828" max="3828" width="0" style="1" hidden="1" customWidth="1"/>
    <col min="3829" max="3829" width="24.7109375" style="1" customWidth="1"/>
    <col min="3830" max="3830" width="12.28515625" style="1" customWidth="1"/>
    <col min="3831" max="3831" width="0" style="1" hidden="1" customWidth="1"/>
    <col min="3832" max="3832" width="3.42578125" style="1" customWidth="1"/>
    <col min="3833" max="3833" width="0" style="1" hidden="1" customWidth="1"/>
    <col min="3834" max="3834" width="17.7109375" style="1" customWidth="1"/>
    <col min="3835" max="3835" width="3.42578125" style="1" customWidth="1"/>
    <col min="3836" max="3836" width="0" style="1" hidden="1" customWidth="1"/>
    <col min="3837" max="3837" width="23.7109375" style="1" customWidth="1"/>
    <col min="3838" max="3838" width="10" style="1" customWidth="1"/>
    <col min="3839" max="3839" width="0" style="1" hidden="1" customWidth="1"/>
    <col min="3840" max="3841" width="14.7109375" style="1" customWidth="1"/>
    <col min="3842" max="3842" width="12.85546875" style="1" customWidth="1"/>
    <col min="3843" max="3843" width="3.28515625" style="1" customWidth="1"/>
    <col min="3844" max="3844" width="30.28515625" style="1" customWidth="1"/>
    <col min="3845" max="3845" width="5" style="1" customWidth="1"/>
    <col min="3846" max="3846" width="0" style="1" hidden="1" customWidth="1"/>
    <col min="3847" max="3847" width="14.28515625" style="1" customWidth="1"/>
    <col min="3848" max="3848" width="5.7109375" style="1" customWidth="1"/>
    <col min="3849" max="3849" width="0" style="1" hidden="1" customWidth="1"/>
    <col min="3850" max="3850" width="17.28515625" style="1" customWidth="1"/>
    <col min="3851" max="3851" width="12.7109375" style="1" customWidth="1"/>
    <col min="3852" max="3852" width="0" style="1" hidden="1" customWidth="1"/>
    <col min="3853" max="3853" width="5.28515625" style="1" customWidth="1"/>
    <col min="3854" max="3854" width="0" style="1" hidden="1" customWidth="1"/>
    <col min="3855" max="3855" width="17" style="1" customWidth="1"/>
    <col min="3856" max="3856" width="6.28515625" style="1" customWidth="1"/>
    <col min="3857" max="3857" width="0" style="1" hidden="1" customWidth="1"/>
    <col min="3858" max="3858" width="14.28515625" style="1" customWidth="1"/>
    <col min="3859" max="3859" width="7.5703125" style="1" customWidth="1"/>
    <col min="3860" max="3860" width="0" style="1" hidden="1" customWidth="1"/>
    <col min="3861" max="3862" width="14.28515625" style="1" customWidth="1"/>
    <col min="3863" max="3863" width="20.85546875" style="1" customWidth="1"/>
    <col min="3864" max="3864" width="14.42578125" style="1" customWidth="1"/>
    <col min="3865" max="3865" width="15" style="1" customWidth="1"/>
    <col min="3866" max="3866" width="2.7109375" style="1" customWidth="1"/>
    <col min="3867" max="3867" width="11.7109375" style="1" customWidth="1"/>
    <col min="3868" max="3868" width="11.5703125" style="1" customWidth="1"/>
    <col min="3869" max="3869" width="2.28515625" style="1" customWidth="1"/>
    <col min="3870" max="3870" width="41" style="1" customWidth="1"/>
    <col min="3871" max="3871" width="14.28515625" style="1" customWidth="1"/>
    <col min="3872" max="3873" width="11.5703125" style="1" customWidth="1"/>
    <col min="3874" max="3874" width="21.85546875" style="1" customWidth="1"/>
    <col min="3875" max="4066" width="11.5703125" style="1"/>
    <col min="4067" max="4067" width="21.85546875" style="1" customWidth="1"/>
    <col min="4068" max="4068" width="13.85546875" style="1" customWidth="1"/>
    <col min="4069" max="4069" width="38.7109375" style="1" customWidth="1"/>
    <col min="4070" max="4070" width="3" style="1" bestFit="1" customWidth="1"/>
    <col min="4071" max="4071" width="32.28515625" style="1" customWidth="1"/>
    <col min="4072" max="4072" width="46.28515625" style="1" customWidth="1"/>
    <col min="4073" max="4073" width="19" style="1" customWidth="1"/>
    <col min="4074" max="4074" width="0" style="1" hidden="1" customWidth="1"/>
    <col min="4075" max="4075" width="17.7109375" style="1" customWidth="1"/>
    <col min="4076" max="4076" width="0" style="1" hidden="1" customWidth="1"/>
    <col min="4077" max="4077" width="22.28515625" style="1" customWidth="1"/>
    <col min="4078" max="4078" width="5.28515625" style="1" customWidth="1"/>
    <col min="4079" max="4079" width="36.28515625" style="1" customWidth="1"/>
    <col min="4080" max="4080" width="5.7109375" style="1" customWidth="1"/>
    <col min="4081" max="4081" width="0" style="1" hidden="1" customWidth="1"/>
    <col min="4082" max="4082" width="20.7109375" style="1" customWidth="1"/>
    <col min="4083" max="4083" width="4.85546875" style="1" customWidth="1"/>
    <col min="4084" max="4084" width="0" style="1" hidden="1" customWidth="1"/>
    <col min="4085" max="4085" width="24.7109375" style="1" customWidth="1"/>
    <col min="4086" max="4086" width="12.28515625" style="1" customWidth="1"/>
    <col min="4087" max="4087" width="0" style="1" hidden="1" customWidth="1"/>
    <col min="4088" max="4088" width="3.42578125" style="1" customWidth="1"/>
    <col min="4089" max="4089" width="0" style="1" hidden="1" customWidth="1"/>
    <col min="4090" max="4090" width="17.7109375" style="1" customWidth="1"/>
    <col min="4091" max="4091" width="3.42578125" style="1" customWidth="1"/>
    <col min="4092" max="4092" width="0" style="1" hidden="1" customWidth="1"/>
    <col min="4093" max="4093" width="23.7109375" style="1" customWidth="1"/>
    <col min="4094" max="4094" width="10" style="1" customWidth="1"/>
    <col min="4095" max="4095" width="0" style="1" hidden="1" customWidth="1"/>
    <col min="4096" max="4097" width="14.7109375" style="1" customWidth="1"/>
    <col min="4098" max="4098" width="12.85546875" style="1" customWidth="1"/>
    <col min="4099" max="4099" width="3.28515625" style="1" customWidth="1"/>
    <col min="4100" max="4100" width="30.28515625" style="1" customWidth="1"/>
    <col min="4101" max="4101" width="5" style="1" customWidth="1"/>
    <col min="4102" max="4102" width="0" style="1" hidden="1" customWidth="1"/>
    <col min="4103" max="4103" width="14.28515625" style="1" customWidth="1"/>
    <col min="4104" max="4104" width="5.7109375" style="1" customWidth="1"/>
    <col min="4105" max="4105" width="0" style="1" hidden="1" customWidth="1"/>
    <col min="4106" max="4106" width="17.28515625" style="1" customWidth="1"/>
    <col min="4107" max="4107" width="12.7109375" style="1" customWidth="1"/>
    <col min="4108" max="4108" width="0" style="1" hidden="1" customWidth="1"/>
    <col min="4109" max="4109" width="5.28515625" style="1" customWidth="1"/>
    <col min="4110" max="4110" width="0" style="1" hidden="1" customWidth="1"/>
    <col min="4111" max="4111" width="17" style="1" customWidth="1"/>
    <col min="4112" max="4112" width="6.28515625" style="1" customWidth="1"/>
    <col min="4113" max="4113" width="0" style="1" hidden="1" customWidth="1"/>
    <col min="4114" max="4114" width="14.28515625" style="1" customWidth="1"/>
    <col min="4115" max="4115" width="7.5703125" style="1" customWidth="1"/>
    <col min="4116" max="4116" width="0" style="1" hidden="1" customWidth="1"/>
    <col min="4117" max="4118" width="14.28515625" style="1" customWidth="1"/>
    <col min="4119" max="4119" width="20.85546875" style="1" customWidth="1"/>
    <col min="4120" max="4120" width="14.42578125" style="1" customWidth="1"/>
    <col min="4121" max="4121" width="15" style="1" customWidth="1"/>
    <col min="4122" max="4122" width="2.7109375" style="1" customWidth="1"/>
    <col min="4123" max="4123" width="11.7109375" style="1" customWidth="1"/>
    <col min="4124" max="4124" width="11.5703125" style="1" customWidth="1"/>
    <col min="4125" max="4125" width="2.28515625" style="1" customWidth="1"/>
    <col min="4126" max="4126" width="41" style="1" customWidth="1"/>
    <col min="4127" max="4127" width="14.28515625" style="1" customWidth="1"/>
    <col min="4128" max="4129" width="11.5703125" style="1" customWidth="1"/>
    <col min="4130" max="4130" width="21.85546875" style="1" customWidth="1"/>
    <col min="4131" max="4322" width="11.5703125" style="1"/>
    <col min="4323" max="4323" width="21.85546875" style="1" customWidth="1"/>
    <col min="4324" max="4324" width="13.85546875" style="1" customWidth="1"/>
    <col min="4325" max="4325" width="38.7109375" style="1" customWidth="1"/>
    <col min="4326" max="4326" width="3" style="1" bestFit="1" customWidth="1"/>
    <col min="4327" max="4327" width="32.28515625" style="1" customWidth="1"/>
    <col min="4328" max="4328" width="46.28515625" style="1" customWidth="1"/>
    <col min="4329" max="4329" width="19" style="1" customWidth="1"/>
    <col min="4330" max="4330" width="0" style="1" hidden="1" customWidth="1"/>
    <col min="4331" max="4331" width="17.7109375" style="1" customWidth="1"/>
    <col min="4332" max="4332" width="0" style="1" hidden="1" customWidth="1"/>
    <col min="4333" max="4333" width="22.28515625" style="1" customWidth="1"/>
    <col min="4334" max="4334" width="5.28515625" style="1" customWidth="1"/>
    <col min="4335" max="4335" width="36.28515625" style="1" customWidth="1"/>
    <col min="4336" max="4336" width="5.7109375" style="1" customWidth="1"/>
    <col min="4337" max="4337" width="0" style="1" hidden="1" customWidth="1"/>
    <col min="4338" max="4338" width="20.7109375" style="1" customWidth="1"/>
    <col min="4339" max="4339" width="4.85546875" style="1" customWidth="1"/>
    <col min="4340" max="4340" width="0" style="1" hidden="1" customWidth="1"/>
    <col min="4341" max="4341" width="24.7109375" style="1" customWidth="1"/>
    <col min="4342" max="4342" width="12.28515625" style="1" customWidth="1"/>
    <col min="4343" max="4343" width="0" style="1" hidden="1" customWidth="1"/>
    <col min="4344" max="4344" width="3.42578125" style="1" customWidth="1"/>
    <col min="4345" max="4345" width="0" style="1" hidden="1" customWidth="1"/>
    <col min="4346" max="4346" width="17.7109375" style="1" customWidth="1"/>
    <col min="4347" max="4347" width="3.42578125" style="1" customWidth="1"/>
    <col min="4348" max="4348" width="0" style="1" hidden="1" customWidth="1"/>
    <col min="4349" max="4349" width="23.7109375" style="1" customWidth="1"/>
    <col min="4350" max="4350" width="10" style="1" customWidth="1"/>
    <col min="4351" max="4351" width="0" style="1" hidden="1" customWidth="1"/>
    <col min="4352" max="4353" width="14.7109375" style="1" customWidth="1"/>
    <col min="4354" max="4354" width="12.85546875" style="1" customWidth="1"/>
    <col min="4355" max="4355" width="3.28515625" style="1" customWidth="1"/>
    <col min="4356" max="4356" width="30.28515625" style="1" customWidth="1"/>
    <col min="4357" max="4357" width="5" style="1" customWidth="1"/>
    <col min="4358" max="4358" width="0" style="1" hidden="1" customWidth="1"/>
    <col min="4359" max="4359" width="14.28515625" style="1" customWidth="1"/>
    <col min="4360" max="4360" width="5.7109375" style="1" customWidth="1"/>
    <col min="4361" max="4361" width="0" style="1" hidden="1" customWidth="1"/>
    <col min="4362" max="4362" width="17.28515625" style="1" customWidth="1"/>
    <col min="4363" max="4363" width="12.7109375" style="1" customWidth="1"/>
    <col min="4364" max="4364" width="0" style="1" hidden="1" customWidth="1"/>
    <col min="4365" max="4365" width="5.28515625" style="1" customWidth="1"/>
    <col min="4366" max="4366" width="0" style="1" hidden="1" customWidth="1"/>
    <col min="4367" max="4367" width="17" style="1" customWidth="1"/>
    <col min="4368" max="4368" width="6.28515625" style="1" customWidth="1"/>
    <col min="4369" max="4369" width="0" style="1" hidden="1" customWidth="1"/>
    <col min="4370" max="4370" width="14.28515625" style="1" customWidth="1"/>
    <col min="4371" max="4371" width="7.5703125" style="1" customWidth="1"/>
    <col min="4372" max="4372" width="0" style="1" hidden="1" customWidth="1"/>
    <col min="4373" max="4374" width="14.28515625" style="1" customWidth="1"/>
    <col min="4375" max="4375" width="20.85546875" style="1" customWidth="1"/>
    <col min="4376" max="4376" width="14.42578125" style="1" customWidth="1"/>
    <col min="4377" max="4377" width="15" style="1" customWidth="1"/>
    <col min="4378" max="4378" width="2.7109375" style="1" customWidth="1"/>
    <col min="4379" max="4379" width="11.7109375" style="1" customWidth="1"/>
    <col min="4380" max="4380" width="11.5703125" style="1" customWidth="1"/>
    <col min="4381" max="4381" width="2.28515625" style="1" customWidth="1"/>
    <col min="4382" max="4382" width="41" style="1" customWidth="1"/>
    <col min="4383" max="4383" width="14.28515625" style="1" customWidth="1"/>
    <col min="4384" max="4385" width="11.5703125" style="1" customWidth="1"/>
    <col min="4386" max="4386" width="21.85546875" style="1" customWidth="1"/>
    <col min="4387" max="4578" width="11.5703125" style="1"/>
    <col min="4579" max="4579" width="21.85546875" style="1" customWidth="1"/>
    <col min="4580" max="4580" width="13.85546875" style="1" customWidth="1"/>
    <col min="4581" max="4581" width="38.7109375" style="1" customWidth="1"/>
    <col min="4582" max="4582" width="3" style="1" bestFit="1" customWidth="1"/>
    <col min="4583" max="4583" width="32.28515625" style="1" customWidth="1"/>
    <col min="4584" max="4584" width="46.28515625" style="1" customWidth="1"/>
    <col min="4585" max="4585" width="19" style="1" customWidth="1"/>
    <col min="4586" max="4586" width="0" style="1" hidden="1" customWidth="1"/>
    <col min="4587" max="4587" width="17.7109375" style="1" customWidth="1"/>
    <col min="4588" max="4588" width="0" style="1" hidden="1" customWidth="1"/>
    <col min="4589" max="4589" width="22.28515625" style="1" customWidth="1"/>
    <col min="4590" max="4590" width="5.28515625" style="1" customWidth="1"/>
    <col min="4591" max="4591" width="36.28515625" style="1" customWidth="1"/>
    <col min="4592" max="4592" width="5.7109375" style="1" customWidth="1"/>
    <col min="4593" max="4593" width="0" style="1" hidden="1" customWidth="1"/>
    <col min="4594" max="4594" width="20.7109375" style="1" customWidth="1"/>
    <col min="4595" max="4595" width="4.85546875" style="1" customWidth="1"/>
    <col min="4596" max="4596" width="0" style="1" hidden="1" customWidth="1"/>
    <col min="4597" max="4597" width="24.7109375" style="1" customWidth="1"/>
    <col min="4598" max="4598" width="12.28515625" style="1" customWidth="1"/>
    <col min="4599" max="4599" width="0" style="1" hidden="1" customWidth="1"/>
    <col min="4600" max="4600" width="3.42578125" style="1" customWidth="1"/>
    <col min="4601" max="4601" width="0" style="1" hidden="1" customWidth="1"/>
    <col min="4602" max="4602" width="17.7109375" style="1" customWidth="1"/>
    <col min="4603" max="4603" width="3.42578125" style="1" customWidth="1"/>
    <col min="4604" max="4604" width="0" style="1" hidden="1" customWidth="1"/>
    <col min="4605" max="4605" width="23.7109375" style="1" customWidth="1"/>
    <col min="4606" max="4606" width="10" style="1" customWidth="1"/>
    <col min="4607" max="4607" width="0" style="1" hidden="1" customWidth="1"/>
    <col min="4608" max="4609" width="14.7109375" style="1" customWidth="1"/>
    <col min="4610" max="4610" width="12.85546875" style="1" customWidth="1"/>
    <col min="4611" max="4611" width="3.28515625" style="1" customWidth="1"/>
    <col min="4612" max="4612" width="30.28515625" style="1" customWidth="1"/>
    <col min="4613" max="4613" width="5" style="1" customWidth="1"/>
    <col min="4614" max="4614" width="0" style="1" hidden="1" customWidth="1"/>
    <col min="4615" max="4615" width="14.28515625" style="1" customWidth="1"/>
    <col min="4616" max="4616" width="5.7109375" style="1" customWidth="1"/>
    <col min="4617" max="4617" width="0" style="1" hidden="1" customWidth="1"/>
    <col min="4618" max="4618" width="17.28515625" style="1" customWidth="1"/>
    <col min="4619" max="4619" width="12.7109375" style="1" customWidth="1"/>
    <col min="4620" max="4620" width="0" style="1" hidden="1" customWidth="1"/>
    <col min="4621" max="4621" width="5.28515625" style="1" customWidth="1"/>
    <col min="4622" max="4622" width="0" style="1" hidden="1" customWidth="1"/>
    <col min="4623" max="4623" width="17" style="1" customWidth="1"/>
    <col min="4624" max="4624" width="6.28515625" style="1" customWidth="1"/>
    <col min="4625" max="4625" width="0" style="1" hidden="1" customWidth="1"/>
    <col min="4626" max="4626" width="14.28515625" style="1" customWidth="1"/>
    <col min="4627" max="4627" width="7.5703125" style="1" customWidth="1"/>
    <col min="4628" max="4628" width="0" style="1" hidden="1" customWidth="1"/>
    <col min="4629" max="4630" width="14.28515625" style="1" customWidth="1"/>
    <col min="4631" max="4631" width="20.85546875" style="1" customWidth="1"/>
    <col min="4632" max="4632" width="14.42578125" style="1" customWidth="1"/>
    <col min="4633" max="4633" width="15" style="1" customWidth="1"/>
    <col min="4634" max="4634" width="2.7109375" style="1" customWidth="1"/>
    <col min="4635" max="4635" width="11.7109375" style="1" customWidth="1"/>
    <col min="4636" max="4636" width="11.5703125" style="1" customWidth="1"/>
    <col min="4637" max="4637" width="2.28515625" style="1" customWidth="1"/>
    <col min="4638" max="4638" width="41" style="1" customWidth="1"/>
    <col min="4639" max="4639" width="14.28515625" style="1" customWidth="1"/>
    <col min="4640" max="4641" width="11.5703125" style="1" customWidth="1"/>
    <col min="4642" max="4642" width="21.85546875" style="1" customWidth="1"/>
    <col min="4643" max="4834" width="11.5703125" style="1"/>
    <col min="4835" max="4835" width="21.85546875" style="1" customWidth="1"/>
    <col min="4836" max="4836" width="13.85546875" style="1" customWidth="1"/>
    <col min="4837" max="4837" width="38.7109375" style="1" customWidth="1"/>
    <col min="4838" max="4838" width="3" style="1" bestFit="1" customWidth="1"/>
    <col min="4839" max="4839" width="32.28515625" style="1" customWidth="1"/>
    <col min="4840" max="4840" width="46.28515625" style="1" customWidth="1"/>
    <col min="4841" max="4841" width="19" style="1" customWidth="1"/>
    <col min="4842" max="4842" width="0" style="1" hidden="1" customWidth="1"/>
    <col min="4843" max="4843" width="17.7109375" style="1" customWidth="1"/>
    <col min="4844" max="4844" width="0" style="1" hidden="1" customWidth="1"/>
    <col min="4845" max="4845" width="22.28515625" style="1" customWidth="1"/>
    <col min="4846" max="4846" width="5.28515625" style="1" customWidth="1"/>
    <col min="4847" max="4847" width="36.28515625" style="1" customWidth="1"/>
    <col min="4848" max="4848" width="5.7109375" style="1" customWidth="1"/>
    <col min="4849" max="4849" width="0" style="1" hidden="1" customWidth="1"/>
    <col min="4850" max="4850" width="20.7109375" style="1" customWidth="1"/>
    <col min="4851" max="4851" width="4.85546875" style="1" customWidth="1"/>
    <col min="4852" max="4852" width="0" style="1" hidden="1" customWidth="1"/>
    <col min="4853" max="4853" width="24.7109375" style="1" customWidth="1"/>
    <col min="4854" max="4854" width="12.28515625" style="1" customWidth="1"/>
    <col min="4855" max="4855" width="0" style="1" hidden="1" customWidth="1"/>
    <col min="4856" max="4856" width="3.42578125" style="1" customWidth="1"/>
    <col min="4857" max="4857" width="0" style="1" hidden="1" customWidth="1"/>
    <col min="4858" max="4858" width="17.7109375" style="1" customWidth="1"/>
    <col min="4859" max="4859" width="3.42578125" style="1" customWidth="1"/>
    <col min="4860" max="4860" width="0" style="1" hidden="1" customWidth="1"/>
    <col min="4861" max="4861" width="23.7109375" style="1" customWidth="1"/>
    <col min="4862" max="4862" width="10" style="1" customWidth="1"/>
    <col min="4863" max="4863" width="0" style="1" hidden="1" customWidth="1"/>
    <col min="4864" max="4865" width="14.7109375" style="1" customWidth="1"/>
    <col min="4866" max="4866" width="12.85546875" style="1" customWidth="1"/>
    <col min="4867" max="4867" width="3.28515625" style="1" customWidth="1"/>
    <col min="4868" max="4868" width="30.28515625" style="1" customWidth="1"/>
    <col min="4869" max="4869" width="5" style="1" customWidth="1"/>
    <col min="4870" max="4870" width="0" style="1" hidden="1" customWidth="1"/>
    <col min="4871" max="4871" width="14.28515625" style="1" customWidth="1"/>
    <col min="4872" max="4872" width="5.7109375" style="1" customWidth="1"/>
    <col min="4873" max="4873" width="0" style="1" hidden="1" customWidth="1"/>
    <col min="4874" max="4874" width="17.28515625" style="1" customWidth="1"/>
    <col min="4875" max="4875" width="12.7109375" style="1" customWidth="1"/>
    <col min="4876" max="4876" width="0" style="1" hidden="1" customWidth="1"/>
    <col min="4877" max="4877" width="5.28515625" style="1" customWidth="1"/>
    <col min="4878" max="4878" width="0" style="1" hidden="1" customWidth="1"/>
    <col min="4879" max="4879" width="17" style="1" customWidth="1"/>
    <col min="4880" max="4880" width="6.28515625" style="1" customWidth="1"/>
    <col min="4881" max="4881" width="0" style="1" hidden="1" customWidth="1"/>
    <col min="4882" max="4882" width="14.28515625" style="1" customWidth="1"/>
    <col min="4883" max="4883" width="7.5703125" style="1" customWidth="1"/>
    <col min="4884" max="4884" width="0" style="1" hidden="1" customWidth="1"/>
    <col min="4885" max="4886" width="14.28515625" style="1" customWidth="1"/>
    <col min="4887" max="4887" width="20.85546875" style="1" customWidth="1"/>
    <col min="4888" max="4888" width="14.42578125" style="1" customWidth="1"/>
    <col min="4889" max="4889" width="15" style="1" customWidth="1"/>
    <col min="4890" max="4890" width="2.7109375" style="1" customWidth="1"/>
    <col min="4891" max="4891" width="11.7109375" style="1" customWidth="1"/>
    <col min="4892" max="4892" width="11.5703125" style="1" customWidth="1"/>
    <col min="4893" max="4893" width="2.28515625" style="1" customWidth="1"/>
    <col min="4894" max="4894" width="41" style="1" customWidth="1"/>
    <col min="4895" max="4895" width="14.28515625" style="1" customWidth="1"/>
    <col min="4896" max="4897" width="11.5703125" style="1" customWidth="1"/>
    <col min="4898" max="4898" width="21.85546875" style="1" customWidth="1"/>
    <col min="4899" max="5090" width="11.5703125" style="1"/>
    <col min="5091" max="5091" width="21.85546875" style="1" customWidth="1"/>
    <col min="5092" max="5092" width="13.85546875" style="1" customWidth="1"/>
    <col min="5093" max="5093" width="38.7109375" style="1" customWidth="1"/>
    <col min="5094" max="5094" width="3" style="1" bestFit="1" customWidth="1"/>
    <col min="5095" max="5095" width="32.28515625" style="1" customWidth="1"/>
    <col min="5096" max="5096" width="46.28515625" style="1" customWidth="1"/>
    <col min="5097" max="5097" width="19" style="1" customWidth="1"/>
    <col min="5098" max="5098" width="0" style="1" hidden="1" customWidth="1"/>
    <col min="5099" max="5099" width="17.7109375" style="1" customWidth="1"/>
    <col min="5100" max="5100" width="0" style="1" hidden="1" customWidth="1"/>
    <col min="5101" max="5101" width="22.28515625" style="1" customWidth="1"/>
    <col min="5102" max="5102" width="5.28515625" style="1" customWidth="1"/>
    <col min="5103" max="5103" width="36.28515625" style="1" customWidth="1"/>
    <col min="5104" max="5104" width="5.7109375" style="1" customWidth="1"/>
    <col min="5105" max="5105" width="0" style="1" hidden="1" customWidth="1"/>
    <col min="5106" max="5106" width="20.7109375" style="1" customWidth="1"/>
    <col min="5107" max="5107" width="4.85546875" style="1" customWidth="1"/>
    <col min="5108" max="5108" width="0" style="1" hidden="1" customWidth="1"/>
    <col min="5109" max="5109" width="24.7109375" style="1" customWidth="1"/>
    <col min="5110" max="5110" width="12.28515625" style="1" customWidth="1"/>
    <col min="5111" max="5111" width="0" style="1" hidden="1" customWidth="1"/>
    <col min="5112" max="5112" width="3.42578125" style="1" customWidth="1"/>
    <col min="5113" max="5113" width="0" style="1" hidden="1" customWidth="1"/>
    <col min="5114" max="5114" width="17.7109375" style="1" customWidth="1"/>
    <col min="5115" max="5115" width="3.42578125" style="1" customWidth="1"/>
    <col min="5116" max="5116" width="0" style="1" hidden="1" customWidth="1"/>
    <col min="5117" max="5117" width="23.7109375" style="1" customWidth="1"/>
    <col min="5118" max="5118" width="10" style="1" customWidth="1"/>
    <col min="5119" max="5119" width="0" style="1" hidden="1" customWidth="1"/>
    <col min="5120" max="5121" width="14.7109375" style="1" customWidth="1"/>
    <col min="5122" max="5122" width="12.85546875" style="1" customWidth="1"/>
    <col min="5123" max="5123" width="3.28515625" style="1" customWidth="1"/>
    <col min="5124" max="5124" width="30.28515625" style="1" customWidth="1"/>
    <col min="5125" max="5125" width="5" style="1" customWidth="1"/>
    <col min="5126" max="5126" width="0" style="1" hidden="1" customWidth="1"/>
    <col min="5127" max="5127" width="14.28515625" style="1" customWidth="1"/>
    <col min="5128" max="5128" width="5.7109375" style="1" customWidth="1"/>
    <col min="5129" max="5129" width="0" style="1" hidden="1" customWidth="1"/>
    <col min="5130" max="5130" width="17.28515625" style="1" customWidth="1"/>
    <col min="5131" max="5131" width="12.7109375" style="1" customWidth="1"/>
    <col min="5132" max="5132" width="0" style="1" hidden="1" customWidth="1"/>
    <col min="5133" max="5133" width="5.28515625" style="1" customWidth="1"/>
    <col min="5134" max="5134" width="0" style="1" hidden="1" customWidth="1"/>
    <col min="5135" max="5135" width="17" style="1" customWidth="1"/>
    <col min="5136" max="5136" width="6.28515625" style="1" customWidth="1"/>
    <col min="5137" max="5137" width="0" style="1" hidden="1" customWidth="1"/>
    <col min="5138" max="5138" width="14.28515625" style="1" customWidth="1"/>
    <col min="5139" max="5139" width="7.5703125" style="1" customWidth="1"/>
    <col min="5140" max="5140" width="0" style="1" hidden="1" customWidth="1"/>
    <col min="5141" max="5142" width="14.28515625" style="1" customWidth="1"/>
    <col min="5143" max="5143" width="20.85546875" style="1" customWidth="1"/>
    <col min="5144" max="5144" width="14.42578125" style="1" customWidth="1"/>
    <col min="5145" max="5145" width="15" style="1" customWidth="1"/>
    <col min="5146" max="5146" width="2.7109375" style="1" customWidth="1"/>
    <col min="5147" max="5147" width="11.7109375" style="1" customWidth="1"/>
    <col min="5148" max="5148" width="11.5703125" style="1" customWidth="1"/>
    <col min="5149" max="5149" width="2.28515625" style="1" customWidth="1"/>
    <col min="5150" max="5150" width="41" style="1" customWidth="1"/>
    <col min="5151" max="5151" width="14.28515625" style="1" customWidth="1"/>
    <col min="5152" max="5153" width="11.5703125" style="1" customWidth="1"/>
    <col min="5154" max="5154" width="21.85546875" style="1" customWidth="1"/>
    <col min="5155" max="5346" width="11.5703125" style="1"/>
    <col min="5347" max="5347" width="21.85546875" style="1" customWidth="1"/>
    <col min="5348" max="5348" width="13.85546875" style="1" customWidth="1"/>
    <col min="5349" max="5349" width="38.7109375" style="1" customWidth="1"/>
    <col min="5350" max="5350" width="3" style="1" bestFit="1" customWidth="1"/>
    <col min="5351" max="5351" width="32.28515625" style="1" customWidth="1"/>
    <col min="5352" max="5352" width="46.28515625" style="1" customWidth="1"/>
    <col min="5353" max="5353" width="19" style="1" customWidth="1"/>
    <col min="5354" max="5354" width="0" style="1" hidden="1" customWidth="1"/>
    <col min="5355" max="5355" width="17.7109375" style="1" customWidth="1"/>
    <col min="5356" max="5356" width="0" style="1" hidden="1" customWidth="1"/>
    <col min="5357" max="5357" width="22.28515625" style="1" customWidth="1"/>
    <col min="5358" max="5358" width="5.28515625" style="1" customWidth="1"/>
    <col min="5359" max="5359" width="36.28515625" style="1" customWidth="1"/>
    <col min="5360" max="5360" width="5.7109375" style="1" customWidth="1"/>
    <col min="5361" max="5361" width="0" style="1" hidden="1" customWidth="1"/>
    <col min="5362" max="5362" width="20.7109375" style="1" customWidth="1"/>
    <col min="5363" max="5363" width="4.85546875" style="1" customWidth="1"/>
    <col min="5364" max="5364" width="0" style="1" hidden="1" customWidth="1"/>
    <col min="5365" max="5365" width="24.7109375" style="1" customWidth="1"/>
    <col min="5366" max="5366" width="12.28515625" style="1" customWidth="1"/>
    <col min="5367" max="5367" width="0" style="1" hidden="1" customWidth="1"/>
    <col min="5368" max="5368" width="3.42578125" style="1" customWidth="1"/>
    <col min="5369" max="5369" width="0" style="1" hidden="1" customWidth="1"/>
    <col min="5370" max="5370" width="17.7109375" style="1" customWidth="1"/>
    <col min="5371" max="5371" width="3.42578125" style="1" customWidth="1"/>
    <col min="5372" max="5372" width="0" style="1" hidden="1" customWidth="1"/>
    <col min="5373" max="5373" width="23.7109375" style="1" customWidth="1"/>
    <col min="5374" max="5374" width="10" style="1" customWidth="1"/>
    <col min="5375" max="5375" width="0" style="1" hidden="1" customWidth="1"/>
    <col min="5376" max="5377" width="14.7109375" style="1" customWidth="1"/>
    <col min="5378" max="5378" width="12.85546875" style="1" customWidth="1"/>
    <col min="5379" max="5379" width="3.28515625" style="1" customWidth="1"/>
    <col min="5380" max="5380" width="30.28515625" style="1" customWidth="1"/>
    <col min="5381" max="5381" width="5" style="1" customWidth="1"/>
    <col min="5382" max="5382" width="0" style="1" hidden="1" customWidth="1"/>
    <col min="5383" max="5383" width="14.28515625" style="1" customWidth="1"/>
    <col min="5384" max="5384" width="5.7109375" style="1" customWidth="1"/>
    <col min="5385" max="5385" width="0" style="1" hidden="1" customWidth="1"/>
    <col min="5386" max="5386" width="17.28515625" style="1" customWidth="1"/>
    <col min="5387" max="5387" width="12.7109375" style="1" customWidth="1"/>
    <col min="5388" max="5388" width="0" style="1" hidden="1" customWidth="1"/>
    <col min="5389" max="5389" width="5.28515625" style="1" customWidth="1"/>
    <col min="5390" max="5390" width="0" style="1" hidden="1" customWidth="1"/>
    <col min="5391" max="5391" width="17" style="1" customWidth="1"/>
    <col min="5392" max="5392" width="6.28515625" style="1" customWidth="1"/>
    <col min="5393" max="5393" width="0" style="1" hidden="1" customWidth="1"/>
    <col min="5394" max="5394" width="14.28515625" style="1" customWidth="1"/>
    <col min="5395" max="5395" width="7.5703125" style="1" customWidth="1"/>
    <col min="5396" max="5396" width="0" style="1" hidden="1" customWidth="1"/>
    <col min="5397" max="5398" width="14.28515625" style="1" customWidth="1"/>
    <col min="5399" max="5399" width="20.85546875" style="1" customWidth="1"/>
    <col min="5400" max="5400" width="14.42578125" style="1" customWidth="1"/>
    <col min="5401" max="5401" width="15" style="1" customWidth="1"/>
    <col min="5402" max="5402" width="2.7109375" style="1" customWidth="1"/>
    <col min="5403" max="5403" width="11.7109375" style="1" customWidth="1"/>
    <col min="5404" max="5404" width="11.5703125" style="1" customWidth="1"/>
    <col min="5405" max="5405" width="2.28515625" style="1" customWidth="1"/>
    <col min="5406" max="5406" width="41" style="1" customWidth="1"/>
    <col min="5407" max="5407" width="14.28515625" style="1" customWidth="1"/>
    <col min="5408" max="5409" width="11.5703125" style="1" customWidth="1"/>
    <col min="5410" max="5410" width="21.85546875" style="1" customWidth="1"/>
    <col min="5411" max="5602" width="11.5703125" style="1"/>
    <col min="5603" max="5603" width="21.85546875" style="1" customWidth="1"/>
    <col min="5604" max="5604" width="13.85546875" style="1" customWidth="1"/>
    <col min="5605" max="5605" width="38.7109375" style="1" customWidth="1"/>
    <col min="5606" max="5606" width="3" style="1" bestFit="1" customWidth="1"/>
    <col min="5607" max="5607" width="32.28515625" style="1" customWidth="1"/>
    <col min="5608" max="5608" width="46.28515625" style="1" customWidth="1"/>
    <col min="5609" max="5609" width="19" style="1" customWidth="1"/>
    <col min="5610" max="5610" width="0" style="1" hidden="1" customWidth="1"/>
    <col min="5611" max="5611" width="17.7109375" style="1" customWidth="1"/>
    <col min="5612" max="5612" width="0" style="1" hidden="1" customWidth="1"/>
    <col min="5613" max="5613" width="22.28515625" style="1" customWidth="1"/>
    <col min="5614" max="5614" width="5.28515625" style="1" customWidth="1"/>
    <col min="5615" max="5615" width="36.28515625" style="1" customWidth="1"/>
    <col min="5616" max="5616" width="5.7109375" style="1" customWidth="1"/>
    <col min="5617" max="5617" width="0" style="1" hidden="1" customWidth="1"/>
    <col min="5618" max="5618" width="20.7109375" style="1" customWidth="1"/>
    <col min="5619" max="5619" width="4.85546875" style="1" customWidth="1"/>
    <col min="5620" max="5620" width="0" style="1" hidden="1" customWidth="1"/>
    <col min="5621" max="5621" width="24.7109375" style="1" customWidth="1"/>
    <col min="5622" max="5622" width="12.28515625" style="1" customWidth="1"/>
    <col min="5623" max="5623" width="0" style="1" hidden="1" customWidth="1"/>
    <col min="5624" max="5624" width="3.42578125" style="1" customWidth="1"/>
    <col min="5625" max="5625" width="0" style="1" hidden="1" customWidth="1"/>
    <col min="5626" max="5626" width="17.7109375" style="1" customWidth="1"/>
    <col min="5627" max="5627" width="3.42578125" style="1" customWidth="1"/>
    <col min="5628" max="5628" width="0" style="1" hidden="1" customWidth="1"/>
    <col min="5629" max="5629" width="23.7109375" style="1" customWidth="1"/>
    <col min="5630" max="5630" width="10" style="1" customWidth="1"/>
    <col min="5631" max="5631" width="0" style="1" hidden="1" customWidth="1"/>
    <col min="5632" max="5633" width="14.7109375" style="1" customWidth="1"/>
    <col min="5634" max="5634" width="12.85546875" style="1" customWidth="1"/>
    <col min="5635" max="5635" width="3.28515625" style="1" customWidth="1"/>
    <col min="5636" max="5636" width="30.28515625" style="1" customWidth="1"/>
    <col min="5637" max="5637" width="5" style="1" customWidth="1"/>
    <col min="5638" max="5638" width="0" style="1" hidden="1" customWidth="1"/>
    <col min="5639" max="5639" width="14.28515625" style="1" customWidth="1"/>
    <col min="5640" max="5640" width="5.7109375" style="1" customWidth="1"/>
    <col min="5641" max="5641" width="0" style="1" hidden="1" customWidth="1"/>
    <col min="5642" max="5642" width="17.28515625" style="1" customWidth="1"/>
    <col min="5643" max="5643" width="12.7109375" style="1" customWidth="1"/>
    <col min="5644" max="5644" width="0" style="1" hidden="1" customWidth="1"/>
    <col min="5645" max="5645" width="5.28515625" style="1" customWidth="1"/>
    <col min="5646" max="5646" width="0" style="1" hidden="1" customWidth="1"/>
    <col min="5647" max="5647" width="17" style="1" customWidth="1"/>
    <col min="5648" max="5648" width="6.28515625" style="1" customWidth="1"/>
    <col min="5649" max="5649" width="0" style="1" hidden="1" customWidth="1"/>
    <col min="5650" max="5650" width="14.28515625" style="1" customWidth="1"/>
    <col min="5651" max="5651" width="7.5703125" style="1" customWidth="1"/>
    <col min="5652" max="5652" width="0" style="1" hidden="1" customWidth="1"/>
    <col min="5653" max="5654" width="14.28515625" style="1" customWidth="1"/>
    <col min="5655" max="5655" width="20.85546875" style="1" customWidth="1"/>
    <col min="5656" max="5656" width="14.42578125" style="1" customWidth="1"/>
    <col min="5657" max="5657" width="15" style="1" customWidth="1"/>
    <col min="5658" max="5658" width="2.7109375" style="1" customWidth="1"/>
    <col min="5659" max="5659" width="11.7109375" style="1" customWidth="1"/>
    <col min="5660" max="5660" width="11.5703125" style="1" customWidth="1"/>
    <col min="5661" max="5661" width="2.28515625" style="1" customWidth="1"/>
    <col min="5662" max="5662" width="41" style="1" customWidth="1"/>
    <col min="5663" max="5663" width="14.28515625" style="1" customWidth="1"/>
    <col min="5664" max="5665" width="11.5703125" style="1" customWidth="1"/>
    <col min="5666" max="5666" width="21.85546875" style="1" customWidth="1"/>
    <col min="5667" max="5858" width="11.5703125" style="1"/>
    <col min="5859" max="5859" width="21.85546875" style="1" customWidth="1"/>
    <col min="5860" max="5860" width="13.85546875" style="1" customWidth="1"/>
    <col min="5861" max="5861" width="38.7109375" style="1" customWidth="1"/>
    <col min="5862" max="5862" width="3" style="1" bestFit="1" customWidth="1"/>
    <col min="5863" max="5863" width="32.28515625" style="1" customWidth="1"/>
    <col min="5864" max="5864" width="46.28515625" style="1" customWidth="1"/>
    <col min="5865" max="5865" width="19" style="1" customWidth="1"/>
    <col min="5866" max="5866" width="0" style="1" hidden="1" customWidth="1"/>
    <col min="5867" max="5867" width="17.7109375" style="1" customWidth="1"/>
    <col min="5868" max="5868" width="0" style="1" hidden="1" customWidth="1"/>
    <col min="5869" max="5869" width="22.28515625" style="1" customWidth="1"/>
    <col min="5870" max="5870" width="5.28515625" style="1" customWidth="1"/>
    <col min="5871" max="5871" width="36.28515625" style="1" customWidth="1"/>
    <col min="5872" max="5872" width="5.7109375" style="1" customWidth="1"/>
    <col min="5873" max="5873" width="0" style="1" hidden="1" customWidth="1"/>
    <col min="5874" max="5874" width="20.7109375" style="1" customWidth="1"/>
    <col min="5875" max="5875" width="4.85546875" style="1" customWidth="1"/>
    <col min="5876" max="5876" width="0" style="1" hidden="1" customWidth="1"/>
    <col min="5877" max="5877" width="24.7109375" style="1" customWidth="1"/>
    <col min="5878" max="5878" width="12.28515625" style="1" customWidth="1"/>
    <col min="5879" max="5879" width="0" style="1" hidden="1" customWidth="1"/>
    <col min="5880" max="5880" width="3.42578125" style="1" customWidth="1"/>
    <col min="5881" max="5881" width="0" style="1" hidden="1" customWidth="1"/>
    <col min="5882" max="5882" width="17.7109375" style="1" customWidth="1"/>
    <col min="5883" max="5883" width="3.42578125" style="1" customWidth="1"/>
    <col min="5884" max="5884" width="0" style="1" hidden="1" customWidth="1"/>
    <col min="5885" max="5885" width="23.7109375" style="1" customWidth="1"/>
    <col min="5886" max="5886" width="10" style="1" customWidth="1"/>
    <col min="5887" max="5887" width="0" style="1" hidden="1" customWidth="1"/>
    <col min="5888" max="5889" width="14.7109375" style="1" customWidth="1"/>
    <col min="5890" max="5890" width="12.85546875" style="1" customWidth="1"/>
    <col min="5891" max="5891" width="3.28515625" style="1" customWidth="1"/>
    <col min="5892" max="5892" width="30.28515625" style="1" customWidth="1"/>
    <col min="5893" max="5893" width="5" style="1" customWidth="1"/>
    <col min="5894" max="5894" width="0" style="1" hidden="1" customWidth="1"/>
    <col min="5895" max="5895" width="14.28515625" style="1" customWidth="1"/>
    <col min="5896" max="5896" width="5.7109375" style="1" customWidth="1"/>
    <col min="5897" max="5897" width="0" style="1" hidden="1" customWidth="1"/>
    <col min="5898" max="5898" width="17.28515625" style="1" customWidth="1"/>
    <col min="5899" max="5899" width="12.7109375" style="1" customWidth="1"/>
    <col min="5900" max="5900" width="0" style="1" hidden="1" customWidth="1"/>
    <col min="5901" max="5901" width="5.28515625" style="1" customWidth="1"/>
    <col min="5902" max="5902" width="0" style="1" hidden="1" customWidth="1"/>
    <col min="5903" max="5903" width="17" style="1" customWidth="1"/>
    <col min="5904" max="5904" width="6.28515625" style="1" customWidth="1"/>
    <col min="5905" max="5905" width="0" style="1" hidden="1" customWidth="1"/>
    <col min="5906" max="5906" width="14.28515625" style="1" customWidth="1"/>
    <col min="5907" max="5907" width="7.5703125" style="1" customWidth="1"/>
    <col min="5908" max="5908" width="0" style="1" hidden="1" customWidth="1"/>
    <col min="5909" max="5910" width="14.28515625" style="1" customWidth="1"/>
    <col min="5911" max="5911" width="20.85546875" style="1" customWidth="1"/>
    <col min="5912" max="5912" width="14.42578125" style="1" customWidth="1"/>
    <col min="5913" max="5913" width="15" style="1" customWidth="1"/>
    <col min="5914" max="5914" width="2.7109375" style="1" customWidth="1"/>
    <col min="5915" max="5915" width="11.7109375" style="1" customWidth="1"/>
    <col min="5916" max="5916" width="11.5703125" style="1" customWidth="1"/>
    <col min="5917" max="5917" width="2.28515625" style="1" customWidth="1"/>
    <col min="5918" max="5918" width="41" style="1" customWidth="1"/>
    <col min="5919" max="5919" width="14.28515625" style="1" customWidth="1"/>
    <col min="5920" max="5921" width="11.5703125" style="1" customWidth="1"/>
    <col min="5922" max="5922" width="21.85546875" style="1" customWidth="1"/>
    <col min="5923" max="6114" width="11.5703125" style="1"/>
    <col min="6115" max="6115" width="21.85546875" style="1" customWidth="1"/>
    <col min="6116" max="6116" width="13.85546875" style="1" customWidth="1"/>
    <col min="6117" max="6117" width="38.7109375" style="1" customWidth="1"/>
    <col min="6118" max="6118" width="3" style="1" bestFit="1" customWidth="1"/>
    <col min="6119" max="6119" width="32.28515625" style="1" customWidth="1"/>
    <col min="6120" max="6120" width="46.28515625" style="1" customWidth="1"/>
    <col min="6121" max="6121" width="19" style="1" customWidth="1"/>
    <col min="6122" max="6122" width="0" style="1" hidden="1" customWidth="1"/>
    <col min="6123" max="6123" width="17.7109375" style="1" customWidth="1"/>
    <col min="6124" max="6124" width="0" style="1" hidden="1" customWidth="1"/>
    <col min="6125" max="6125" width="22.28515625" style="1" customWidth="1"/>
    <col min="6126" max="6126" width="5.28515625" style="1" customWidth="1"/>
    <col min="6127" max="6127" width="36.28515625" style="1" customWidth="1"/>
    <col min="6128" max="6128" width="5.7109375" style="1" customWidth="1"/>
    <col min="6129" max="6129" width="0" style="1" hidden="1" customWidth="1"/>
    <col min="6130" max="6130" width="20.7109375" style="1" customWidth="1"/>
    <col min="6131" max="6131" width="4.85546875" style="1" customWidth="1"/>
    <col min="6132" max="6132" width="0" style="1" hidden="1" customWidth="1"/>
    <col min="6133" max="6133" width="24.7109375" style="1" customWidth="1"/>
    <col min="6134" max="6134" width="12.28515625" style="1" customWidth="1"/>
    <col min="6135" max="6135" width="0" style="1" hidden="1" customWidth="1"/>
    <col min="6136" max="6136" width="3.42578125" style="1" customWidth="1"/>
    <col min="6137" max="6137" width="0" style="1" hidden="1" customWidth="1"/>
    <col min="6138" max="6138" width="17.7109375" style="1" customWidth="1"/>
    <col min="6139" max="6139" width="3.42578125" style="1" customWidth="1"/>
    <col min="6140" max="6140" width="0" style="1" hidden="1" customWidth="1"/>
    <col min="6141" max="6141" width="23.7109375" style="1" customWidth="1"/>
    <col min="6142" max="6142" width="10" style="1" customWidth="1"/>
    <col min="6143" max="6143" width="0" style="1" hidden="1" customWidth="1"/>
    <col min="6144" max="6145" width="14.7109375" style="1" customWidth="1"/>
    <col min="6146" max="6146" width="12.85546875" style="1" customWidth="1"/>
    <col min="6147" max="6147" width="3.28515625" style="1" customWidth="1"/>
    <col min="6148" max="6148" width="30.28515625" style="1" customWidth="1"/>
    <col min="6149" max="6149" width="5" style="1" customWidth="1"/>
    <col min="6150" max="6150" width="0" style="1" hidden="1" customWidth="1"/>
    <col min="6151" max="6151" width="14.28515625" style="1" customWidth="1"/>
    <col min="6152" max="6152" width="5.7109375" style="1" customWidth="1"/>
    <col min="6153" max="6153" width="0" style="1" hidden="1" customWidth="1"/>
    <col min="6154" max="6154" width="17.28515625" style="1" customWidth="1"/>
    <col min="6155" max="6155" width="12.7109375" style="1" customWidth="1"/>
    <col min="6156" max="6156" width="0" style="1" hidden="1" customWidth="1"/>
    <col min="6157" max="6157" width="5.28515625" style="1" customWidth="1"/>
    <col min="6158" max="6158" width="0" style="1" hidden="1" customWidth="1"/>
    <col min="6159" max="6159" width="17" style="1" customWidth="1"/>
    <col min="6160" max="6160" width="6.28515625" style="1" customWidth="1"/>
    <col min="6161" max="6161" width="0" style="1" hidden="1" customWidth="1"/>
    <col min="6162" max="6162" width="14.28515625" style="1" customWidth="1"/>
    <col min="6163" max="6163" width="7.5703125" style="1" customWidth="1"/>
    <col min="6164" max="6164" width="0" style="1" hidden="1" customWidth="1"/>
    <col min="6165" max="6166" width="14.28515625" style="1" customWidth="1"/>
    <col min="6167" max="6167" width="20.85546875" style="1" customWidth="1"/>
    <col min="6168" max="6168" width="14.42578125" style="1" customWidth="1"/>
    <col min="6169" max="6169" width="15" style="1" customWidth="1"/>
    <col min="6170" max="6170" width="2.7109375" style="1" customWidth="1"/>
    <col min="6171" max="6171" width="11.7109375" style="1" customWidth="1"/>
    <col min="6172" max="6172" width="11.5703125" style="1" customWidth="1"/>
    <col min="6173" max="6173" width="2.28515625" style="1" customWidth="1"/>
    <col min="6174" max="6174" width="41" style="1" customWidth="1"/>
    <col min="6175" max="6175" width="14.28515625" style="1" customWidth="1"/>
    <col min="6176" max="6177" width="11.5703125" style="1" customWidth="1"/>
    <col min="6178" max="6178" width="21.85546875" style="1" customWidth="1"/>
    <col min="6179" max="6370" width="11.5703125" style="1"/>
    <col min="6371" max="6371" width="21.85546875" style="1" customWidth="1"/>
    <col min="6372" max="6372" width="13.85546875" style="1" customWidth="1"/>
    <col min="6373" max="6373" width="38.7109375" style="1" customWidth="1"/>
    <col min="6374" max="6374" width="3" style="1" bestFit="1" customWidth="1"/>
    <col min="6375" max="6375" width="32.28515625" style="1" customWidth="1"/>
    <col min="6376" max="6376" width="46.28515625" style="1" customWidth="1"/>
    <col min="6377" max="6377" width="19" style="1" customWidth="1"/>
    <col min="6378" max="6378" width="0" style="1" hidden="1" customWidth="1"/>
    <col min="6379" max="6379" width="17.7109375" style="1" customWidth="1"/>
    <col min="6380" max="6380" width="0" style="1" hidden="1" customWidth="1"/>
    <col min="6381" max="6381" width="22.28515625" style="1" customWidth="1"/>
    <col min="6382" max="6382" width="5.28515625" style="1" customWidth="1"/>
    <col min="6383" max="6383" width="36.28515625" style="1" customWidth="1"/>
    <col min="6384" max="6384" width="5.7109375" style="1" customWidth="1"/>
    <col min="6385" max="6385" width="0" style="1" hidden="1" customWidth="1"/>
    <col min="6386" max="6386" width="20.7109375" style="1" customWidth="1"/>
    <col min="6387" max="6387" width="4.85546875" style="1" customWidth="1"/>
    <col min="6388" max="6388" width="0" style="1" hidden="1" customWidth="1"/>
    <col min="6389" max="6389" width="24.7109375" style="1" customWidth="1"/>
    <col min="6390" max="6390" width="12.28515625" style="1" customWidth="1"/>
    <col min="6391" max="6391" width="0" style="1" hidden="1" customWidth="1"/>
    <col min="6392" max="6392" width="3.42578125" style="1" customWidth="1"/>
    <col min="6393" max="6393" width="0" style="1" hidden="1" customWidth="1"/>
    <col min="6394" max="6394" width="17.7109375" style="1" customWidth="1"/>
    <col min="6395" max="6395" width="3.42578125" style="1" customWidth="1"/>
    <col min="6396" max="6396" width="0" style="1" hidden="1" customWidth="1"/>
    <col min="6397" max="6397" width="23.7109375" style="1" customWidth="1"/>
    <col min="6398" max="6398" width="10" style="1" customWidth="1"/>
    <col min="6399" max="6399" width="0" style="1" hidden="1" customWidth="1"/>
    <col min="6400" max="6401" width="14.7109375" style="1" customWidth="1"/>
    <col min="6402" max="6402" width="12.85546875" style="1" customWidth="1"/>
    <col min="6403" max="6403" width="3.28515625" style="1" customWidth="1"/>
    <col min="6404" max="6404" width="30.28515625" style="1" customWidth="1"/>
    <col min="6405" max="6405" width="5" style="1" customWidth="1"/>
    <col min="6406" max="6406" width="0" style="1" hidden="1" customWidth="1"/>
    <col min="6407" max="6407" width="14.28515625" style="1" customWidth="1"/>
    <col min="6408" max="6408" width="5.7109375" style="1" customWidth="1"/>
    <col min="6409" max="6409" width="0" style="1" hidden="1" customWidth="1"/>
    <col min="6410" max="6410" width="17.28515625" style="1" customWidth="1"/>
    <col min="6411" max="6411" width="12.7109375" style="1" customWidth="1"/>
    <col min="6412" max="6412" width="0" style="1" hidden="1" customWidth="1"/>
    <col min="6413" max="6413" width="5.28515625" style="1" customWidth="1"/>
    <col min="6414" max="6414" width="0" style="1" hidden="1" customWidth="1"/>
    <col min="6415" max="6415" width="17" style="1" customWidth="1"/>
    <col min="6416" max="6416" width="6.28515625" style="1" customWidth="1"/>
    <col min="6417" max="6417" width="0" style="1" hidden="1" customWidth="1"/>
    <col min="6418" max="6418" width="14.28515625" style="1" customWidth="1"/>
    <col min="6419" max="6419" width="7.5703125" style="1" customWidth="1"/>
    <col min="6420" max="6420" width="0" style="1" hidden="1" customWidth="1"/>
    <col min="6421" max="6422" width="14.28515625" style="1" customWidth="1"/>
    <col min="6423" max="6423" width="20.85546875" style="1" customWidth="1"/>
    <col min="6424" max="6424" width="14.42578125" style="1" customWidth="1"/>
    <col min="6425" max="6425" width="15" style="1" customWidth="1"/>
    <col min="6426" max="6426" width="2.7109375" style="1" customWidth="1"/>
    <col min="6427" max="6427" width="11.7109375" style="1" customWidth="1"/>
    <col min="6428" max="6428" width="11.5703125" style="1" customWidth="1"/>
    <col min="6429" max="6429" width="2.28515625" style="1" customWidth="1"/>
    <col min="6430" max="6430" width="41" style="1" customWidth="1"/>
    <col min="6431" max="6431" width="14.28515625" style="1" customWidth="1"/>
    <col min="6432" max="6433" width="11.5703125" style="1" customWidth="1"/>
    <col min="6434" max="6434" width="21.85546875" style="1" customWidth="1"/>
    <col min="6435" max="6626" width="11.5703125" style="1"/>
    <col min="6627" max="6627" width="21.85546875" style="1" customWidth="1"/>
    <col min="6628" max="6628" width="13.85546875" style="1" customWidth="1"/>
    <col min="6629" max="6629" width="38.7109375" style="1" customWidth="1"/>
    <col min="6630" max="6630" width="3" style="1" bestFit="1" customWidth="1"/>
    <col min="6631" max="6631" width="32.28515625" style="1" customWidth="1"/>
    <col min="6632" max="6632" width="46.28515625" style="1" customWidth="1"/>
    <col min="6633" max="6633" width="19" style="1" customWidth="1"/>
    <col min="6634" max="6634" width="0" style="1" hidden="1" customWidth="1"/>
    <col min="6635" max="6635" width="17.7109375" style="1" customWidth="1"/>
    <col min="6636" max="6636" width="0" style="1" hidden="1" customWidth="1"/>
    <col min="6637" max="6637" width="22.28515625" style="1" customWidth="1"/>
    <col min="6638" max="6638" width="5.28515625" style="1" customWidth="1"/>
    <col min="6639" max="6639" width="36.28515625" style="1" customWidth="1"/>
    <col min="6640" max="6640" width="5.7109375" style="1" customWidth="1"/>
    <col min="6641" max="6641" width="0" style="1" hidden="1" customWidth="1"/>
    <col min="6642" max="6642" width="20.7109375" style="1" customWidth="1"/>
    <col min="6643" max="6643" width="4.85546875" style="1" customWidth="1"/>
    <col min="6644" max="6644" width="0" style="1" hidden="1" customWidth="1"/>
    <col min="6645" max="6645" width="24.7109375" style="1" customWidth="1"/>
    <col min="6646" max="6646" width="12.28515625" style="1" customWidth="1"/>
    <col min="6647" max="6647" width="0" style="1" hidden="1" customWidth="1"/>
    <col min="6648" max="6648" width="3.42578125" style="1" customWidth="1"/>
    <col min="6649" max="6649" width="0" style="1" hidden="1" customWidth="1"/>
    <col min="6650" max="6650" width="17.7109375" style="1" customWidth="1"/>
    <col min="6651" max="6651" width="3.42578125" style="1" customWidth="1"/>
    <col min="6652" max="6652" width="0" style="1" hidden="1" customWidth="1"/>
    <col min="6653" max="6653" width="23.7109375" style="1" customWidth="1"/>
    <col min="6654" max="6654" width="10" style="1" customWidth="1"/>
    <col min="6655" max="6655" width="0" style="1" hidden="1" customWidth="1"/>
    <col min="6656" max="6657" width="14.7109375" style="1" customWidth="1"/>
    <col min="6658" max="6658" width="12.85546875" style="1" customWidth="1"/>
    <col min="6659" max="6659" width="3.28515625" style="1" customWidth="1"/>
    <col min="6660" max="6660" width="30.28515625" style="1" customWidth="1"/>
    <col min="6661" max="6661" width="5" style="1" customWidth="1"/>
    <col min="6662" max="6662" width="0" style="1" hidden="1" customWidth="1"/>
    <col min="6663" max="6663" width="14.28515625" style="1" customWidth="1"/>
    <col min="6664" max="6664" width="5.7109375" style="1" customWidth="1"/>
    <col min="6665" max="6665" width="0" style="1" hidden="1" customWidth="1"/>
    <col min="6666" max="6666" width="17.28515625" style="1" customWidth="1"/>
    <col min="6667" max="6667" width="12.7109375" style="1" customWidth="1"/>
    <col min="6668" max="6668" width="0" style="1" hidden="1" customWidth="1"/>
    <col min="6669" max="6669" width="5.28515625" style="1" customWidth="1"/>
    <col min="6670" max="6670" width="0" style="1" hidden="1" customWidth="1"/>
    <col min="6671" max="6671" width="17" style="1" customWidth="1"/>
    <col min="6672" max="6672" width="6.28515625" style="1" customWidth="1"/>
    <col min="6673" max="6673" width="0" style="1" hidden="1" customWidth="1"/>
    <col min="6674" max="6674" width="14.28515625" style="1" customWidth="1"/>
    <col min="6675" max="6675" width="7.5703125" style="1" customWidth="1"/>
    <col min="6676" max="6676" width="0" style="1" hidden="1" customWidth="1"/>
    <col min="6677" max="6678" width="14.28515625" style="1" customWidth="1"/>
    <col min="6679" max="6679" width="20.85546875" style="1" customWidth="1"/>
    <col min="6680" max="6680" width="14.42578125" style="1" customWidth="1"/>
    <col min="6681" max="6681" width="15" style="1" customWidth="1"/>
    <col min="6682" max="6682" width="2.7109375" style="1" customWidth="1"/>
    <col min="6683" max="6683" width="11.7109375" style="1" customWidth="1"/>
    <col min="6684" max="6684" width="11.5703125" style="1" customWidth="1"/>
    <col min="6685" max="6685" width="2.28515625" style="1" customWidth="1"/>
    <col min="6686" max="6686" width="41" style="1" customWidth="1"/>
    <col min="6687" max="6687" width="14.28515625" style="1" customWidth="1"/>
    <col min="6688" max="6689" width="11.5703125" style="1" customWidth="1"/>
    <col min="6690" max="6690" width="21.85546875" style="1" customWidth="1"/>
    <col min="6691" max="6882" width="11.5703125" style="1"/>
    <col min="6883" max="6883" width="21.85546875" style="1" customWidth="1"/>
    <col min="6884" max="6884" width="13.85546875" style="1" customWidth="1"/>
    <col min="6885" max="6885" width="38.7109375" style="1" customWidth="1"/>
    <col min="6886" max="6886" width="3" style="1" bestFit="1" customWidth="1"/>
    <col min="6887" max="6887" width="32.28515625" style="1" customWidth="1"/>
    <col min="6888" max="6888" width="46.28515625" style="1" customWidth="1"/>
    <col min="6889" max="6889" width="19" style="1" customWidth="1"/>
    <col min="6890" max="6890" width="0" style="1" hidden="1" customWidth="1"/>
    <col min="6891" max="6891" width="17.7109375" style="1" customWidth="1"/>
    <col min="6892" max="6892" width="0" style="1" hidden="1" customWidth="1"/>
    <col min="6893" max="6893" width="22.28515625" style="1" customWidth="1"/>
    <col min="6894" max="6894" width="5.28515625" style="1" customWidth="1"/>
    <col min="6895" max="6895" width="36.28515625" style="1" customWidth="1"/>
    <col min="6896" max="6896" width="5.7109375" style="1" customWidth="1"/>
    <col min="6897" max="6897" width="0" style="1" hidden="1" customWidth="1"/>
    <col min="6898" max="6898" width="20.7109375" style="1" customWidth="1"/>
    <col min="6899" max="6899" width="4.85546875" style="1" customWidth="1"/>
    <col min="6900" max="6900" width="0" style="1" hidden="1" customWidth="1"/>
    <col min="6901" max="6901" width="24.7109375" style="1" customWidth="1"/>
    <col min="6902" max="6902" width="12.28515625" style="1" customWidth="1"/>
    <col min="6903" max="6903" width="0" style="1" hidden="1" customWidth="1"/>
    <col min="6904" max="6904" width="3.42578125" style="1" customWidth="1"/>
    <col min="6905" max="6905" width="0" style="1" hidden="1" customWidth="1"/>
    <col min="6906" max="6906" width="17.7109375" style="1" customWidth="1"/>
    <col min="6907" max="6907" width="3.42578125" style="1" customWidth="1"/>
    <col min="6908" max="6908" width="0" style="1" hidden="1" customWidth="1"/>
    <col min="6909" max="6909" width="23.7109375" style="1" customWidth="1"/>
    <col min="6910" max="6910" width="10" style="1" customWidth="1"/>
    <col min="6911" max="6911" width="0" style="1" hidden="1" customWidth="1"/>
    <col min="6912" max="6913" width="14.7109375" style="1" customWidth="1"/>
    <col min="6914" max="6914" width="12.85546875" style="1" customWidth="1"/>
    <col min="6915" max="6915" width="3.28515625" style="1" customWidth="1"/>
    <col min="6916" max="6916" width="30.28515625" style="1" customWidth="1"/>
    <col min="6917" max="6917" width="5" style="1" customWidth="1"/>
    <col min="6918" max="6918" width="0" style="1" hidden="1" customWidth="1"/>
    <col min="6919" max="6919" width="14.28515625" style="1" customWidth="1"/>
    <col min="6920" max="6920" width="5.7109375" style="1" customWidth="1"/>
    <col min="6921" max="6921" width="0" style="1" hidden="1" customWidth="1"/>
    <col min="6922" max="6922" width="17.28515625" style="1" customWidth="1"/>
    <col min="6923" max="6923" width="12.7109375" style="1" customWidth="1"/>
    <col min="6924" max="6924" width="0" style="1" hidden="1" customWidth="1"/>
    <col min="6925" max="6925" width="5.28515625" style="1" customWidth="1"/>
    <col min="6926" max="6926" width="0" style="1" hidden="1" customWidth="1"/>
    <col min="6927" max="6927" width="17" style="1" customWidth="1"/>
    <col min="6928" max="6928" width="6.28515625" style="1" customWidth="1"/>
    <col min="6929" max="6929" width="0" style="1" hidden="1" customWidth="1"/>
    <col min="6930" max="6930" width="14.28515625" style="1" customWidth="1"/>
    <col min="6931" max="6931" width="7.5703125" style="1" customWidth="1"/>
    <col min="6932" max="6932" width="0" style="1" hidden="1" customWidth="1"/>
    <col min="6933" max="6934" width="14.28515625" style="1" customWidth="1"/>
    <col min="6935" max="6935" width="20.85546875" style="1" customWidth="1"/>
    <col min="6936" max="6936" width="14.42578125" style="1" customWidth="1"/>
    <col min="6937" max="6937" width="15" style="1" customWidth="1"/>
    <col min="6938" max="6938" width="2.7109375" style="1" customWidth="1"/>
    <col min="6939" max="6939" width="11.7109375" style="1" customWidth="1"/>
    <col min="6940" max="6940" width="11.5703125" style="1" customWidth="1"/>
    <col min="6941" max="6941" width="2.28515625" style="1" customWidth="1"/>
    <col min="6942" max="6942" width="41" style="1" customWidth="1"/>
    <col min="6943" max="6943" width="14.28515625" style="1" customWidth="1"/>
    <col min="6944" max="6945" width="11.5703125" style="1" customWidth="1"/>
    <col min="6946" max="6946" width="21.85546875" style="1" customWidth="1"/>
    <col min="6947" max="7138" width="11.5703125" style="1"/>
    <col min="7139" max="7139" width="21.85546875" style="1" customWidth="1"/>
    <col min="7140" max="7140" width="13.85546875" style="1" customWidth="1"/>
    <col min="7141" max="7141" width="38.7109375" style="1" customWidth="1"/>
    <col min="7142" max="7142" width="3" style="1" bestFit="1" customWidth="1"/>
    <col min="7143" max="7143" width="32.28515625" style="1" customWidth="1"/>
    <col min="7144" max="7144" width="46.28515625" style="1" customWidth="1"/>
    <col min="7145" max="7145" width="19" style="1" customWidth="1"/>
    <col min="7146" max="7146" width="0" style="1" hidden="1" customWidth="1"/>
    <col min="7147" max="7147" width="17.7109375" style="1" customWidth="1"/>
    <col min="7148" max="7148" width="0" style="1" hidden="1" customWidth="1"/>
    <col min="7149" max="7149" width="22.28515625" style="1" customWidth="1"/>
    <col min="7150" max="7150" width="5.28515625" style="1" customWidth="1"/>
    <col min="7151" max="7151" width="36.28515625" style="1" customWidth="1"/>
    <col min="7152" max="7152" width="5.7109375" style="1" customWidth="1"/>
    <col min="7153" max="7153" width="0" style="1" hidden="1" customWidth="1"/>
    <col min="7154" max="7154" width="20.7109375" style="1" customWidth="1"/>
    <col min="7155" max="7155" width="4.85546875" style="1" customWidth="1"/>
    <col min="7156" max="7156" width="0" style="1" hidden="1" customWidth="1"/>
    <col min="7157" max="7157" width="24.7109375" style="1" customWidth="1"/>
    <col min="7158" max="7158" width="12.28515625" style="1" customWidth="1"/>
    <col min="7159" max="7159" width="0" style="1" hidden="1" customWidth="1"/>
    <col min="7160" max="7160" width="3.42578125" style="1" customWidth="1"/>
    <col min="7161" max="7161" width="0" style="1" hidden="1" customWidth="1"/>
    <col min="7162" max="7162" width="17.7109375" style="1" customWidth="1"/>
    <col min="7163" max="7163" width="3.42578125" style="1" customWidth="1"/>
    <col min="7164" max="7164" width="0" style="1" hidden="1" customWidth="1"/>
    <col min="7165" max="7165" width="23.7109375" style="1" customWidth="1"/>
    <col min="7166" max="7166" width="10" style="1" customWidth="1"/>
    <col min="7167" max="7167" width="0" style="1" hidden="1" customWidth="1"/>
    <col min="7168" max="7169" width="14.7109375" style="1" customWidth="1"/>
    <col min="7170" max="7170" width="12.85546875" style="1" customWidth="1"/>
    <col min="7171" max="7171" width="3.28515625" style="1" customWidth="1"/>
    <col min="7172" max="7172" width="30.28515625" style="1" customWidth="1"/>
    <col min="7173" max="7173" width="5" style="1" customWidth="1"/>
    <col min="7174" max="7174" width="0" style="1" hidden="1" customWidth="1"/>
    <col min="7175" max="7175" width="14.28515625" style="1" customWidth="1"/>
    <col min="7176" max="7176" width="5.7109375" style="1" customWidth="1"/>
    <col min="7177" max="7177" width="0" style="1" hidden="1" customWidth="1"/>
    <col min="7178" max="7178" width="17.28515625" style="1" customWidth="1"/>
    <col min="7179" max="7179" width="12.7109375" style="1" customWidth="1"/>
    <col min="7180" max="7180" width="0" style="1" hidden="1" customWidth="1"/>
    <col min="7181" max="7181" width="5.28515625" style="1" customWidth="1"/>
    <col min="7182" max="7182" width="0" style="1" hidden="1" customWidth="1"/>
    <col min="7183" max="7183" width="17" style="1" customWidth="1"/>
    <col min="7184" max="7184" width="6.28515625" style="1" customWidth="1"/>
    <col min="7185" max="7185" width="0" style="1" hidden="1" customWidth="1"/>
    <col min="7186" max="7186" width="14.28515625" style="1" customWidth="1"/>
    <col min="7187" max="7187" width="7.5703125" style="1" customWidth="1"/>
    <col min="7188" max="7188" width="0" style="1" hidden="1" customWidth="1"/>
    <col min="7189" max="7190" width="14.28515625" style="1" customWidth="1"/>
    <col min="7191" max="7191" width="20.85546875" style="1" customWidth="1"/>
    <col min="7192" max="7192" width="14.42578125" style="1" customWidth="1"/>
    <col min="7193" max="7193" width="15" style="1" customWidth="1"/>
    <col min="7194" max="7194" width="2.7109375" style="1" customWidth="1"/>
    <col min="7195" max="7195" width="11.7109375" style="1" customWidth="1"/>
    <col min="7196" max="7196" width="11.5703125" style="1" customWidth="1"/>
    <col min="7197" max="7197" width="2.28515625" style="1" customWidth="1"/>
    <col min="7198" max="7198" width="41" style="1" customWidth="1"/>
    <col min="7199" max="7199" width="14.28515625" style="1" customWidth="1"/>
    <col min="7200" max="7201" width="11.5703125" style="1" customWidth="1"/>
    <col min="7202" max="7202" width="21.85546875" style="1" customWidth="1"/>
    <col min="7203" max="7394" width="11.5703125" style="1"/>
    <col min="7395" max="7395" width="21.85546875" style="1" customWidth="1"/>
    <col min="7396" max="7396" width="13.85546875" style="1" customWidth="1"/>
    <col min="7397" max="7397" width="38.7109375" style="1" customWidth="1"/>
    <col min="7398" max="7398" width="3" style="1" bestFit="1" customWidth="1"/>
    <col min="7399" max="7399" width="32.28515625" style="1" customWidth="1"/>
    <col min="7400" max="7400" width="46.28515625" style="1" customWidth="1"/>
    <col min="7401" max="7401" width="19" style="1" customWidth="1"/>
    <col min="7402" max="7402" width="0" style="1" hidden="1" customWidth="1"/>
    <col min="7403" max="7403" width="17.7109375" style="1" customWidth="1"/>
    <col min="7404" max="7404" width="0" style="1" hidden="1" customWidth="1"/>
    <col min="7405" max="7405" width="22.28515625" style="1" customWidth="1"/>
    <col min="7406" max="7406" width="5.28515625" style="1" customWidth="1"/>
    <col min="7407" max="7407" width="36.28515625" style="1" customWidth="1"/>
    <col min="7408" max="7408" width="5.7109375" style="1" customWidth="1"/>
    <col min="7409" max="7409" width="0" style="1" hidden="1" customWidth="1"/>
    <col min="7410" max="7410" width="20.7109375" style="1" customWidth="1"/>
    <col min="7411" max="7411" width="4.85546875" style="1" customWidth="1"/>
    <col min="7412" max="7412" width="0" style="1" hidden="1" customWidth="1"/>
    <col min="7413" max="7413" width="24.7109375" style="1" customWidth="1"/>
    <col min="7414" max="7414" width="12.28515625" style="1" customWidth="1"/>
    <col min="7415" max="7415" width="0" style="1" hidden="1" customWidth="1"/>
    <col min="7416" max="7416" width="3.42578125" style="1" customWidth="1"/>
    <col min="7417" max="7417" width="0" style="1" hidden="1" customWidth="1"/>
    <col min="7418" max="7418" width="17.7109375" style="1" customWidth="1"/>
    <col min="7419" max="7419" width="3.42578125" style="1" customWidth="1"/>
    <col min="7420" max="7420" width="0" style="1" hidden="1" customWidth="1"/>
    <col min="7421" max="7421" width="23.7109375" style="1" customWidth="1"/>
    <col min="7422" max="7422" width="10" style="1" customWidth="1"/>
    <col min="7423" max="7423" width="0" style="1" hidden="1" customWidth="1"/>
    <col min="7424" max="7425" width="14.7109375" style="1" customWidth="1"/>
    <col min="7426" max="7426" width="12.85546875" style="1" customWidth="1"/>
    <col min="7427" max="7427" width="3.28515625" style="1" customWidth="1"/>
    <col min="7428" max="7428" width="30.28515625" style="1" customWidth="1"/>
    <col min="7429" max="7429" width="5" style="1" customWidth="1"/>
    <col min="7430" max="7430" width="0" style="1" hidden="1" customWidth="1"/>
    <col min="7431" max="7431" width="14.28515625" style="1" customWidth="1"/>
    <col min="7432" max="7432" width="5.7109375" style="1" customWidth="1"/>
    <col min="7433" max="7433" width="0" style="1" hidden="1" customWidth="1"/>
    <col min="7434" max="7434" width="17.28515625" style="1" customWidth="1"/>
    <col min="7435" max="7435" width="12.7109375" style="1" customWidth="1"/>
    <col min="7436" max="7436" width="0" style="1" hidden="1" customWidth="1"/>
    <col min="7437" max="7437" width="5.28515625" style="1" customWidth="1"/>
    <col min="7438" max="7438" width="0" style="1" hidden="1" customWidth="1"/>
    <col min="7439" max="7439" width="17" style="1" customWidth="1"/>
    <col min="7440" max="7440" width="6.28515625" style="1" customWidth="1"/>
    <col min="7441" max="7441" width="0" style="1" hidden="1" customWidth="1"/>
    <col min="7442" max="7442" width="14.28515625" style="1" customWidth="1"/>
    <col min="7443" max="7443" width="7.5703125" style="1" customWidth="1"/>
    <col min="7444" max="7444" width="0" style="1" hidden="1" customWidth="1"/>
    <col min="7445" max="7446" width="14.28515625" style="1" customWidth="1"/>
    <col min="7447" max="7447" width="20.85546875" style="1" customWidth="1"/>
    <col min="7448" max="7448" width="14.42578125" style="1" customWidth="1"/>
    <col min="7449" max="7449" width="15" style="1" customWidth="1"/>
    <col min="7450" max="7450" width="2.7109375" style="1" customWidth="1"/>
    <col min="7451" max="7451" width="11.7109375" style="1" customWidth="1"/>
    <col min="7452" max="7452" width="11.5703125" style="1" customWidth="1"/>
    <col min="7453" max="7453" width="2.28515625" style="1" customWidth="1"/>
    <col min="7454" max="7454" width="41" style="1" customWidth="1"/>
    <col min="7455" max="7455" width="14.28515625" style="1" customWidth="1"/>
    <col min="7456" max="7457" width="11.5703125" style="1" customWidth="1"/>
    <col min="7458" max="7458" width="21.85546875" style="1" customWidth="1"/>
    <col min="7459" max="7650" width="11.5703125" style="1"/>
    <col min="7651" max="7651" width="21.85546875" style="1" customWidth="1"/>
    <col min="7652" max="7652" width="13.85546875" style="1" customWidth="1"/>
    <col min="7653" max="7653" width="38.7109375" style="1" customWidth="1"/>
    <col min="7654" max="7654" width="3" style="1" bestFit="1" customWidth="1"/>
    <col min="7655" max="7655" width="32.28515625" style="1" customWidth="1"/>
    <col min="7656" max="7656" width="46.28515625" style="1" customWidth="1"/>
    <col min="7657" max="7657" width="19" style="1" customWidth="1"/>
    <col min="7658" max="7658" width="0" style="1" hidden="1" customWidth="1"/>
    <col min="7659" max="7659" width="17.7109375" style="1" customWidth="1"/>
    <col min="7660" max="7660" width="0" style="1" hidden="1" customWidth="1"/>
    <col min="7661" max="7661" width="22.28515625" style="1" customWidth="1"/>
    <col min="7662" max="7662" width="5.28515625" style="1" customWidth="1"/>
    <col min="7663" max="7663" width="36.28515625" style="1" customWidth="1"/>
    <col min="7664" max="7664" width="5.7109375" style="1" customWidth="1"/>
    <col min="7665" max="7665" width="0" style="1" hidden="1" customWidth="1"/>
    <col min="7666" max="7666" width="20.7109375" style="1" customWidth="1"/>
    <col min="7667" max="7667" width="4.85546875" style="1" customWidth="1"/>
    <col min="7668" max="7668" width="0" style="1" hidden="1" customWidth="1"/>
    <col min="7669" max="7669" width="24.7109375" style="1" customWidth="1"/>
    <col min="7670" max="7670" width="12.28515625" style="1" customWidth="1"/>
    <col min="7671" max="7671" width="0" style="1" hidden="1" customWidth="1"/>
    <col min="7672" max="7672" width="3.42578125" style="1" customWidth="1"/>
    <col min="7673" max="7673" width="0" style="1" hidden="1" customWidth="1"/>
    <col min="7674" max="7674" width="17.7109375" style="1" customWidth="1"/>
    <col min="7675" max="7675" width="3.42578125" style="1" customWidth="1"/>
    <col min="7676" max="7676" width="0" style="1" hidden="1" customWidth="1"/>
    <col min="7677" max="7677" width="23.7109375" style="1" customWidth="1"/>
    <col min="7678" max="7678" width="10" style="1" customWidth="1"/>
    <col min="7679" max="7679" width="0" style="1" hidden="1" customWidth="1"/>
    <col min="7680" max="7681" width="14.7109375" style="1" customWidth="1"/>
    <col min="7682" max="7682" width="12.85546875" style="1" customWidth="1"/>
    <col min="7683" max="7683" width="3.28515625" style="1" customWidth="1"/>
    <col min="7684" max="7684" width="30.28515625" style="1" customWidth="1"/>
    <col min="7685" max="7685" width="5" style="1" customWidth="1"/>
    <col min="7686" max="7686" width="0" style="1" hidden="1" customWidth="1"/>
    <col min="7687" max="7687" width="14.28515625" style="1" customWidth="1"/>
    <col min="7688" max="7688" width="5.7109375" style="1" customWidth="1"/>
    <col min="7689" max="7689" width="0" style="1" hidden="1" customWidth="1"/>
    <col min="7690" max="7690" width="17.28515625" style="1" customWidth="1"/>
    <col min="7691" max="7691" width="12.7109375" style="1" customWidth="1"/>
    <col min="7692" max="7692" width="0" style="1" hidden="1" customWidth="1"/>
    <col min="7693" max="7693" width="5.28515625" style="1" customWidth="1"/>
    <col min="7694" max="7694" width="0" style="1" hidden="1" customWidth="1"/>
    <col min="7695" max="7695" width="17" style="1" customWidth="1"/>
    <col min="7696" max="7696" width="6.28515625" style="1" customWidth="1"/>
    <col min="7697" max="7697" width="0" style="1" hidden="1" customWidth="1"/>
    <col min="7698" max="7698" width="14.28515625" style="1" customWidth="1"/>
    <col min="7699" max="7699" width="7.5703125" style="1" customWidth="1"/>
    <col min="7700" max="7700" width="0" style="1" hidden="1" customWidth="1"/>
    <col min="7701" max="7702" width="14.28515625" style="1" customWidth="1"/>
    <col min="7703" max="7703" width="20.85546875" style="1" customWidth="1"/>
    <col min="7704" max="7704" width="14.42578125" style="1" customWidth="1"/>
    <col min="7705" max="7705" width="15" style="1" customWidth="1"/>
    <col min="7706" max="7706" width="2.7109375" style="1" customWidth="1"/>
    <col min="7707" max="7707" width="11.7109375" style="1" customWidth="1"/>
    <col min="7708" max="7708" width="11.5703125" style="1" customWidth="1"/>
    <col min="7709" max="7709" width="2.28515625" style="1" customWidth="1"/>
    <col min="7710" max="7710" width="41" style="1" customWidth="1"/>
    <col min="7711" max="7711" width="14.28515625" style="1" customWidth="1"/>
    <col min="7712" max="7713" width="11.5703125" style="1" customWidth="1"/>
    <col min="7714" max="7714" width="21.85546875" style="1" customWidth="1"/>
    <col min="7715" max="7906" width="11.5703125" style="1"/>
    <col min="7907" max="7907" width="21.85546875" style="1" customWidth="1"/>
    <col min="7908" max="7908" width="13.85546875" style="1" customWidth="1"/>
    <col min="7909" max="7909" width="38.7109375" style="1" customWidth="1"/>
    <col min="7910" max="7910" width="3" style="1" bestFit="1" customWidth="1"/>
    <col min="7911" max="7911" width="32.28515625" style="1" customWidth="1"/>
    <col min="7912" max="7912" width="46.28515625" style="1" customWidth="1"/>
    <col min="7913" max="7913" width="19" style="1" customWidth="1"/>
    <col min="7914" max="7914" width="0" style="1" hidden="1" customWidth="1"/>
    <col min="7915" max="7915" width="17.7109375" style="1" customWidth="1"/>
    <col min="7916" max="7916" width="0" style="1" hidden="1" customWidth="1"/>
    <col min="7917" max="7917" width="22.28515625" style="1" customWidth="1"/>
    <col min="7918" max="7918" width="5.28515625" style="1" customWidth="1"/>
    <col min="7919" max="7919" width="36.28515625" style="1" customWidth="1"/>
    <col min="7920" max="7920" width="5.7109375" style="1" customWidth="1"/>
    <col min="7921" max="7921" width="0" style="1" hidden="1" customWidth="1"/>
    <col min="7922" max="7922" width="20.7109375" style="1" customWidth="1"/>
    <col min="7923" max="7923" width="4.85546875" style="1" customWidth="1"/>
    <col min="7924" max="7924" width="0" style="1" hidden="1" customWidth="1"/>
    <col min="7925" max="7925" width="24.7109375" style="1" customWidth="1"/>
    <col min="7926" max="7926" width="12.28515625" style="1" customWidth="1"/>
    <col min="7927" max="7927" width="0" style="1" hidden="1" customWidth="1"/>
    <col min="7928" max="7928" width="3.42578125" style="1" customWidth="1"/>
    <col min="7929" max="7929" width="0" style="1" hidden="1" customWidth="1"/>
    <col min="7930" max="7930" width="17.7109375" style="1" customWidth="1"/>
    <col min="7931" max="7931" width="3.42578125" style="1" customWidth="1"/>
    <col min="7932" max="7932" width="0" style="1" hidden="1" customWidth="1"/>
    <col min="7933" max="7933" width="23.7109375" style="1" customWidth="1"/>
    <col min="7934" max="7934" width="10" style="1" customWidth="1"/>
    <col min="7935" max="7935" width="0" style="1" hidden="1" customWidth="1"/>
    <col min="7936" max="7937" width="14.7109375" style="1" customWidth="1"/>
    <col min="7938" max="7938" width="12.85546875" style="1" customWidth="1"/>
    <col min="7939" max="7939" width="3.28515625" style="1" customWidth="1"/>
    <col min="7940" max="7940" width="30.28515625" style="1" customWidth="1"/>
    <col min="7941" max="7941" width="5" style="1" customWidth="1"/>
    <col min="7942" max="7942" width="0" style="1" hidden="1" customWidth="1"/>
    <col min="7943" max="7943" width="14.28515625" style="1" customWidth="1"/>
    <col min="7944" max="7944" width="5.7109375" style="1" customWidth="1"/>
    <col min="7945" max="7945" width="0" style="1" hidden="1" customWidth="1"/>
    <col min="7946" max="7946" width="17.28515625" style="1" customWidth="1"/>
    <col min="7947" max="7947" width="12.7109375" style="1" customWidth="1"/>
    <col min="7948" max="7948" width="0" style="1" hidden="1" customWidth="1"/>
    <col min="7949" max="7949" width="5.28515625" style="1" customWidth="1"/>
    <col min="7950" max="7950" width="0" style="1" hidden="1" customWidth="1"/>
    <col min="7951" max="7951" width="17" style="1" customWidth="1"/>
    <col min="7952" max="7952" width="6.28515625" style="1" customWidth="1"/>
    <col min="7953" max="7953" width="0" style="1" hidden="1" customWidth="1"/>
    <col min="7954" max="7954" width="14.28515625" style="1" customWidth="1"/>
    <col min="7955" max="7955" width="7.5703125" style="1" customWidth="1"/>
    <col min="7956" max="7956" width="0" style="1" hidden="1" customWidth="1"/>
    <col min="7957" max="7958" width="14.28515625" style="1" customWidth="1"/>
    <col min="7959" max="7959" width="20.85546875" style="1" customWidth="1"/>
    <col min="7960" max="7960" width="14.42578125" style="1" customWidth="1"/>
    <col min="7961" max="7961" width="15" style="1" customWidth="1"/>
    <col min="7962" max="7962" width="2.7109375" style="1" customWidth="1"/>
    <col min="7963" max="7963" width="11.7109375" style="1" customWidth="1"/>
    <col min="7964" max="7964" width="11.5703125" style="1" customWidth="1"/>
    <col min="7965" max="7965" width="2.28515625" style="1" customWidth="1"/>
    <col min="7966" max="7966" width="41" style="1" customWidth="1"/>
    <col min="7967" max="7967" width="14.28515625" style="1" customWidth="1"/>
    <col min="7968" max="7969" width="11.5703125" style="1" customWidth="1"/>
    <col min="7970" max="7970" width="21.85546875" style="1" customWidth="1"/>
    <col min="7971" max="8162" width="11.5703125" style="1"/>
    <col min="8163" max="8163" width="21.85546875" style="1" customWidth="1"/>
    <col min="8164" max="8164" width="13.85546875" style="1" customWidth="1"/>
    <col min="8165" max="8165" width="38.7109375" style="1" customWidth="1"/>
    <col min="8166" max="8166" width="3" style="1" bestFit="1" customWidth="1"/>
    <col min="8167" max="8167" width="32.28515625" style="1" customWidth="1"/>
    <col min="8168" max="8168" width="46.28515625" style="1" customWidth="1"/>
    <col min="8169" max="8169" width="19" style="1" customWidth="1"/>
    <col min="8170" max="8170" width="0" style="1" hidden="1" customWidth="1"/>
    <col min="8171" max="8171" width="17.7109375" style="1" customWidth="1"/>
    <col min="8172" max="8172" width="0" style="1" hidden="1" customWidth="1"/>
    <col min="8173" max="8173" width="22.28515625" style="1" customWidth="1"/>
    <col min="8174" max="8174" width="5.28515625" style="1" customWidth="1"/>
    <col min="8175" max="8175" width="36.28515625" style="1" customWidth="1"/>
    <col min="8176" max="8176" width="5.7109375" style="1" customWidth="1"/>
    <col min="8177" max="8177" width="0" style="1" hidden="1" customWidth="1"/>
    <col min="8178" max="8178" width="20.7109375" style="1" customWidth="1"/>
    <col min="8179" max="8179" width="4.85546875" style="1" customWidth="1"/>
    <col min="8180" max="8180" width="0" style="1" hidden="1" customWidth="1"/>
    <col min="8181" max="8181" width="24.7109375" style="1" customWidth="1"/>
    <col min="8182" max="8182" width="12.28515625" style="1" customWidth="1"/>
    <col min="8183" max="8183" width="0" style="1" hidden="1" customWidth="1"/>
    <col min="8184" max="8184" width="3.42578125" style="1" customWidth="1"/>
    <col min="8185" max="8185" width="0" style="1" hidden="1" customWidth="1"/>
    <col min="8186" max="8186" width="17.7109375" style="1" customWidth="1"/>
    <col min="8187" max="8187" width="3.42578125" style="1" customWidth="1"/>
    <col min="8188" max="8188" width="0" style="1" hidden="1" customWidth="1"/>
    <col min="8189" max="8189" width="23.7109375" style="1" customWidth="1"/>
    <col min="8190" max="8190" width="10" style="1" customWidth="1"/>
    <col min="8191" max="8191" width="0" style="1" hidden="1" customWidth="1"/>
    <col min="8192" max="8193" width="14.7109375" style="1" customWidth="1"/>
    <col min="8194" max="8194" width="12.85546875" style="1" customWidth="1"/>
    <col min="8195" max="8195" width="3.28515625" style="1" customWidth="1"/>
    <col min="8196" max="8196" width="30.28515625" style="1" customWidth="1"/>
    <col min="8197" max="8197" width="5" style="1" customWidth="1"/>
    <col min="8198" max="8198" width="0" style="1" hidden="1" customWidth="1"/>
    <col min="8199" max="8199" width="14.28515625" style="1" customWidth="1"/>
    <col min="8200" max="8200" width="5.7109375" style="1" customWidth="1"/>
    <col min="8201" max="8201" width="0" style="1" hidden="1" customWidth="1"/>
    <col min="8202" max="8202" width="17.28515625" style="1" customWidth="1"/>
    <col min="8203" max="8203" width="12.7109375" style="1" customWidth="1"/>
    <col min="8204" max="8204" width="0" style="1" hidden="1" customWidth="1"/>
    <col min="8205" max="8205" width="5.28515625" style="1" customWidth="1"/>
    <col min="8206" max="8206" width="0" style="1" hidden="1" customWidth="1"/>
    <col min="8207" max="8207" width="17" style="1" customWidth="1"/>
    <col min="8208" max="8208" width="6.28515625" style="1" customWidth="1"/>
    <col min="8209" max="8209" width="0" style="1" hidden="1" customWidth="1"/>
    <col min="8210" max="8210" width="14.28515625" style="1" customWidth="1"/>
    <col min="8211" max="8211" width="7.5703125" style="1" customWidth="1"/>
    <col min="8212" max="8212" width="0" style="1" hidden="1" customWidth="1"/>
    <col min="8213" max="8214" width="14.28515625" style="1" customWidth="1"/>
    <col min="8215" max="8215" width="20.85546875" style="1" customWidth="1"/>
    <col min="8216" max="8216" width="14.42578125" style="1" customWidth="1"/>
    <col min="8217" max="8217" width="15" style="1" customWidth="1"/>
    <col min="8218" max="8218" width="2.7109375" style="1" customWidth="1"/>
    <col min="8219" max="8219" width="11.7109375" style="1" customWidth="1"/>
    <col min="8220" max="8220" width="11.5703125" style="1" customWidth="1"/>
    <col min="8221" max="8221" width="2.28515625" style="1" customWidth="1"/>
    <col min="8222" max="8222" width="41" style="1" customWidth="1"/>
    <col min="8223" max="8223" width="14.28515625" style="1" customWidth="1"/>
    <col min="8224" max="8225" width="11.5703125" style="1" customWidth="1"/>
    <col min="8226" max="8226" width="21.85546875" style="1" customWidth="1"/>
    <col min="8227" max="8418" width="11.5703125" style="1"/>
    <col min="8419" max="8419" width="21.85546875" style="1" customWidth="1"/>
    <col min="8420" max="8420" width="13.85546875" style="1" customWidth="1"/>
    <col min="8421" max="8421" width="38.7109375" style="1" customWidth="1"/>
    <col min="8422" max="8422" width="3" style="1" bestFit="1" customWidth="1"/>
    <col min="8423" max="8423" width="32.28515625" style="1" customWidth="1"/>
    <col min="8424" max="8424" width="46.28515625" style="1" customWidth="1"/>
    <col min="8425" max="8425" width="19" style="1" customWidth="1"/>
    <col min="8426" max="8426" width="0" style="1" hidden="1" customWidth="1"/>
    <col min="8427" max="8427" width="17.7109375" style="1" customWidth="1"/>
    <col min="8428" max="8428" width="0" style="1" hidden="1" customWidth="1"/>
    <col min="8429" max="8429" width="22.28515625" style="1" customWidth="1"/>
    <col min="8430" max="8430" width="5.28515625" style="1" customWidth="1"/>
    <col min="8431" max="8431" width="36.28515625" style="1" customWidth="1"/>
    <col min="8432" max="8432" width="5.7109375" style="1" customWidth="1"/>
    <col min="8433" max="8433" width="0" style="1" hidden="1" customWidth="1"/>
    <col min="8434" max="8434" width="20.7109375" style="1" customWidth="1"/>
    <col min="8435" max="8435" width="4.85546875" style="1" customWidth="1"/>
    <col min="8436" max="8436" width="0" style="1" hidden="1" customWidth="1"/>
    <col min="8437" max="8437" width="24.7109375" style="1" customWidth="1"/>
    <col min="8438" max="8438" width="12.28515625" style="1" customWidth="1"/>
    <col min="8439" max="8439" width="0" style="1" hidden="1" customWidth="1"/>
    <col min="8440" max="8440" width="3.42578125" style="1" customWidth="1"/>
    <col min="8441" max="8441" width="0" style="1" hidden="1" customWidth="1"/>
    <col min="8442" max="8442" width="17.7109375" style="1" customWidth="1"/>
    <col min="8443" max="8443" width="3.42578125" style="1" customWidth="1"/>
    <col min="8444" max="8444" width="0" style="1" hidden="1" customWidth="1"/>
    <col min="8445" max="8445" width="23.7109375" style="1" customWidth="1"/>
    <col min="8446" max="8446" width="10" style="1" customWidth="1"/>
    <col min="8447" max="8447" width="0" style="1" hidden="1" customWidth="1"/>
    <col min="8448" max="8449" width="14.7109375" style="1" customWidth="1"/>
    <col min="8450" max="8450" width="12.85546875" style="1" customWidth="1"/>
    <col min="8451" max="8451" width="3.28515625" style="1" customWidth="1"/>
    <col min="8452" max="8452" width="30.28515625" style="1" customWidth="1"/>
    <col min="8453" max="8453" width="5" style="1" customWidth="1"/>
    <col min="8454" max="8454" width="0" style="1" hidden="1" customWidth="1"/>
    <col min="8455" max="8455" width="14.28515625" style="1" customWidth="1"/>
    <col min="8456" max="8456" width="5.7109375" style="1" customWidth="1"/>
    <col min="8457" max="8457" width="0" style="1" hidden="1" customWidth="1"/>
    <col min="8458" max="8458" width="17.28515625" style="1" customWidth="1"/>
    <col min="8459" max="8459" width="12.7109375" style="1" customWidth="1"/>
    <col min="8460" max="8460" width="0" style="1" hidden="1" customWidth="1"/>
    <col min="8461" max="8461" width="5.28515625" style="1" customWidth="1"/>
    <col min="8462" max="8462" width="0" style="1" hidden="1" customWidth="1"/>
    <col min="8463" max="8463" width="17" style="1" customWidth="1"/>
    <col min="8464" max="8464" width="6.28515625" style="1" customWidth="1"/>
    <col min="8465" max="8465" width="0" style="1" hidden="1" customWidth="1"/>
    <col min="8466" max="8466" width="14.28515625" style="1" customWidth="1"/>
    <col min="8467" max="8467" width="7.5703125" style="1" customWidth="1"/>
    <col min="8468" max="8468" width="0" style="1" hidden="1" customWidth="1"/>
    <col min="8469" max="8470" width="14.28515625" style="1" customWidth="1"/>
    <col min="8471" max="8471" width="20.85546875" style="1" customWidth="1"/>
    <col min="8472" max="8472" width="14.42578125" style="1" customWidth="1"/>
    <col min="8473" max="8473" width="15" style="1" customWidth="1"/>
    <col min="8474" max="8474" width="2.7109375" style="1" customWidth="1"/>
    <col min="8475" max="8475" width="11.7109375" style="1" customWidth="1"/>
    <col min="8476" max="8476" width="11.5703125" style="1" customWidth="1"/>
    <col min="8477" max="8477" width="2.28515625" style="1" customWidth="1"/>
    <col min="8478" max="8478" width="41" style="1" customWidth="1"/>
    <col min="8479" max="8479" width="14.28515625" style="1" customWidth="1"/>
    <col min="8480" max="8481" width="11.5703125" style="1" customWidth="1"/>
    <col min="8482" max="8482" width="21.85546875" style="1" customWidth="1"/>
    <col min="8483" max="8674" width="11.5703125" style="1"/>
    <col min="8675" max="8675" width="21.85546875" style="1" customWidth="1"/>
    <col min="8676" max="8676" width="13.85546875" style="1" customWidth="1"/>
    <col min="8677" max="8677" width="38.7109375" style="1" customWidth="1"/>
    <col min="8678" max="8678" width="3" style="1" bestFit="1" customWidth="1"/>
    <col min="8679" max="8679" width="32.28515625" style="1" customWidth="1"/>
    <col min="8680" max="8680" width="46.28515625" style="1" customWidth="1"/>
    <col min="8681" max="8681" width="19" style="1" customWidth="1"/>
    <col min="8682" max="8682" width="0" style="1" hidden="1" customWidth="1"/>
    <col min="8683" max="8683" width="17.7109375" style="1" customWidth="1"/>
    <col min="8684" max="8684" width="0" style="1" hidden="1" customWidth="1"/>
    <col min="8685" max="8685" width="22.28515625" style="1" customWidth="1"/>
    <col min="8686" max="8686" width="5.28515625" style="1" customWidth="1"/>
    <col min="8687" max="8687" width="36.28515625" style="1" customWidth="1"/>
    <col min="8688" max="8688" width="5.7109375" style="1" customWidth="1"/>
    <col min="8689" max="8689" width="0" style="1" hidden="1" customWidth="1"/>
    <col min="8690" max="8690" width="20.7109375" style="1" customWidth="1"/>
    <col min="8691" max="8691" width="4.85546875" style="1" customWidth="1"/>
    <col min="8692" max="8692" width="0" style="1" hidden="1" customWidth="1"/>
    <col min="8693" max="8693" width="24.7109375" style="1" customWidth="1"/>
    <col min="8694" max="8694" width="12.28515625" style="1" customWidth="1"/>
    <col min="8695" max="8695" width="0" style="1" hidden="1" customWidth="1"/>
    <col min="8696" max="8696" width="3.42578125" style="1" customWidth="1"/>
    <col min="8697" max="8697" width="0" style="1" hidden="1" customWidth="1"/>
    <col min="8698" max="8698" width="17.7109375" style="1" customWidth="1"/>
    <col min="8699" max="8699" width="3.42578125" style="1" customWidth="1"/>
    <col min="8700" max="8700" width="0" style="1" hidden="1" customWidth="1"/>
    <col min="8701" max="8701" width="23.7109375" style="1" customWidth="1"/>
    <col min="8702" max="8702" width="10" style="1" customWidth="1"/>
    <col min="8703" max="8703" width="0" style="1" hidden="1" customWidth="1"/>
    <col min="8704" max="8705" width="14.7109375" style="1" customWidth="1"/>
    <col min="8706" max="8706" width="12.85546875" style="1" customWidth="1"/>
    <col min="8707" max="8707" width="3.28515625" style="1" customWidth="1"/>
    <col min="8708" max="8708" width="30.28515625" style="1" customWidth="1"/>
    <col min="8709" max="8709" width="5" style="1" customWidth="1"/>
    <col min="8710" max="8710" width="0" style="1" hidden="1" customWidth="1"/>
    <col min="8711" max="8711" width="14.28515625" style="1" customWidth="1"/>
    <col min="8712" max="8712" width="5.7109375" style="1" customWidth="1"/>
    <col min="8713" max="8713" width="0" style="1" hidden="1" customWidth="1"/>
    <col min="8714" max="8714" width="17.28515625" style="1" customWidth="1"/>
    <col min="8715" max="8715" width="12.7109375" style="1" customWidth="1"/>
    <col min="8716" max="8716" width="0" style="1" hidden="1" customWidth="1"/>
    <col min="8717" max="8717" width="5.28515625" style="1" customWidth="1"/>
    <col min="8718" max="8718" width="0" style="1" hidden="1" customWidth="1"/>
    <col min="8719" max="8719" width="17" style="1" customWidth="1"/>
    <col min="8720" max="8720" width="6.28515625" style="1" customWidth="1"/>
    <col min="8721" max="8721" width="0" style="1" hidden="1" customWidth="1"/>
    <col min="8722" max="8722" width="14.28515625" style="1" customWidth="1"/>
    <col min="8723" max="8723" width="7.5703125" style="1" customWidth="1"/>
    <col min="8724" max="8724" width="0" style="1" hidden="1" customWidth="1"/>
    <col min="8725" max="8726" width="14.28515625" style="1" customWidth="1"/>
    <col min="8727" max="8727" width="20.85546875" style="1" customWidth="1"/>
    <col min="8728" max="8728" width="14.42578125" style="1" customWidth="1"/>
    <col min="8729" max="8729" width="15" style="1" customWidth="1"/>
    <col min="8730" max="8730" width="2.7109375" style="1" customWidth="1"/>
    <col min="8731" max="8731" width="11.7109375" style="1" customWidth="1"/>
    <col min="8732" max="8732" width="11.5703125" style="1" customWidth="1"/>
    <col min="8733" max="8733" width="2.28515625" style="1" customWidth="1"/>
    <col min="8734" max="8734" width="41" style="1" customWidth="1"/>
    <col min="8735" max="8735" width="14.28515625" style="1" customWidth="1"/>
    <col min="8736" max="8737" width="11.5703125" style="1" customWidth="1"/>
    <col min="8738" max="8738" width="21.85546875" style="1" customWidth="1"/>
    <col min="8739" max="8930" width="11.5703125" style="1"/>
    <col min="8931" max="8931" width="21.85546875" style="1" customWidth="1"/>
    <col min="8932" max="8932" width="13.85546875" style="1" customWidth="1"/>
    <col min="8933" max="8933" width="38.7109375" style="1" customWidth="1"/>
    <col min="8934" max="8934" width="3" style="1" bestFit="1" customWidth="1"/>
    <col min="8935" max="8935" width="32.28515625" style="1" customWidth="1"/>
    <col min="8936" max="8936" width="46.28515625" style="1" customWidth="1"/>
    <col min="8937" max="8937" width="19" style="1" customWidth="1"/>
    <col min="8938" max="8938" width="0" style="1" hidden="1" customWidth="1"/>
    <col min="8939" max="8939" width="17.7109375" style="1" customWidth="1"/>
    <col min="8940" max="8940" width="0" style="1" hidden="1" customWidth="1"/>
    <col min="8941" max="8941" width="22.28515625" style="1" customWidth="1"/>
    <col min="8942" max="8942" width="5.28515625" style="1" customWidth="1"/>
    <col min="8943" max="8943" width="36.28515625" style="1" customWidth="1"/>
    <col min="8944" max="8944" width="5.7109375" style="1" customWidth="1"/>
    <col min="8945" max="8945" width="0" style="1" hidden="1" customWidth="1"/>
    <col min="8946" max="8946" width="20.7109375" style="1" customWidth="1"/>
    <col min="8947" max="8947" width="4.85546875" style="1" customWidth="1"/>
    <col min="8948" max="8948" width="0" style="1" hidden="1" customWidth="1"/>
    <col min="8949" max="8949" width="24.7109375" style="1" customWidth="1"/>
    <col min="8950" max="8950" width="12.28515625" style="1" customWidth="1"/>
    <col min="8951" max="8951" width="0" style="1" hidden="1" customWidth="1"/>
    <col min="8952" max="8952" width="3.42578125" style="1" customWidth="1"/>
    <col min="8953" max="8953" width="0" style="1" hidden="1" customWidth="1"/>
    <col min="8954" max="8954" width="17.7109375" style="1" customWidth="1"/>
    <col min="8955" max="8955" width="3.42578125" style="1" customWidth="1"/>
    <col min="8956" max="8956" width="0" style="1" hidden="1" customWidth="1"/>
    <col min="8957" max="8957" width="23.7109375" style="1" customWidth="1"/>
    <col min="8958" max="8958" width="10" style="1" customWidth="1"/>
    <col min="8959" max="8959" width="0" style="1" hidden="1" customWidth="1"/>
    <col min="8960" max="8961" width="14.7109375" style="1" customWidth="1"/>
    <col min="8962" max="8962" width="12.85546875" style="1" customWidth="1"/>
    <col min="8963" max="8963" width="3.28515625" style="1" customWidth="1"/>
    <col min="8964" max="8964" width="30.28515625" style="1" customWidth="1"/>
    <col min="8965" max="8965" width="5" style="1" customWidth="1"/>
    <col min="8966" max="8966" width="0" style="1" hidden="1" customWidth="1"/>
    <col min="8967" max="8967" width="14.28515625" style="1" customWidth="1"/>
    <col min="8968" max="8968" width="5.7109375" style="1" customWidth="1"/>
    <col min="8969" max="8969" width="0" style="1" hidden="1" customWidth="1"/>
    <col min="8970" max="8970" width="17.28515625" style="1" customWidth="1"/>
    <col min="8971" max="8971" width="12.7109375" style="1" customWidth="1"/>
    <col min="8972" max="8972" width="0" style="1" hidden="1" customWidth="1"/>
    <col min="8973" max="8973" width="5.28515625" style="1" customWidth="1"/>
    <col min="8974" max="8974" width="0" style="1" hidden="1" customWidth="1"/>
    <col min="8975" max="8975" width="17" style="1" customWidth="1"/>
    <col min="8976" max="8976" width="6.28515625" style="1" customWidth="1"/>
    <col min="8977" max="8977" width="0" style="1" hidden="1" customWidth="1"/>
    <col min="8978" max="8978" width="14.28515625" style="1" customWidth="1"/>
    <col min="8979" max="8979" width="7.5703125" style="1" customWidth="1"/>
    <col min="8980" max="8980" width="0" style="1" hidden="1" customWidth="1"/>
    <col min="8981" max="8982" width="14.28515625" style="1" customWidth="1"/>
    <col min="8983" max="8983" width="20.85546875" style="1" customWidth="1"/>
    <col min="8984" max="8984" width="14.42578125" style="1" customWidth="1"/>
    <col min="8985" max="8985" width="15" style="1" customWidth="1"/>
    <col min="8986" max="8986" width="2.7109375" style="1" customWidth="1"/>
    <col min="8987" max="8987" width="11.7109375" style="1" customWidth="1"/>
    <col min="8988" max="8988" width="11.5703125" style="1" customWidth="1"/>
    <col min="8989" max="8989" width="2.28515625" style="1" customWidth="1"/>
    <col min="8990" max="8990" width="41" style="1" customWidth="1"/>
    <col min="8991" max="8991" width="14.28515625" style="1" customWidth="1"/>
    <col min="8992" max="8993" width="11.5703125" style="1" customWidth="1"/>
    <col min="8994" max="8994" width="21.85546875" style="1" customWidth="1"/>
    <col min="8995" max="9186" width="11.5703125" style="1"/>
    <col min="9187" max="9187" width="21.85546875" style="1" customWidth="1"/>
    <col min="9188" max="9188" width="13.85546875" style="1" customWidth="1"/>
    <col min="9189" max="9189" width="38.7109375" style="1" customWidth="1"/>
    <col min="9190" max="9190" width="3" style="1" bestFit="1" customWidth="1"/>
    <col min="9191" max="9191" width="32.28515625" style="1" customWidth="1"/>
    <col min="9192" max="9192" width="46.28515625" style="1" customWidth="1"/>
    <col min="9193" max="9193" width="19" style="1" customWidth="1"/>
    <col min="9194" max="9194" width="0" style="1" hidden="1" customWidth="1"/>
    <col min="9195" max="9195" width="17.7109375" style="1" customWidth="1"/>
    <col min="9196" max="9196" width="0" style="1" hidden="1" customWidth="1"/>
    <col min="9197" max="9197" width="22.28515625" style="1" customWidth="1"/>
    <col min="9198" max="9198" width="5.28515625" style="1" customWidth="1"/>
    <col min="9199" max="9199" width="36.28515625" style="1" customWidth="1"/>
    <col min="9200" max="9200" width="5.7109375" style="1" customWidth="1"/>
    <col min="9201" max="9201" width="0" style="1" hidden="1" customWidth="1"/>
    <col min="9202" max="9202" width="20.7109375" style="1" customWidth="1"/>
    <col min="9203" max="9203" width="4.85546875" style="1" customWidth="1"/>
    <col min="9204" max="9204" width="0" style="1" hidden="1" customWidth="1"/>
    <col min="9205" max="9205" width="24.7109375" style="1" customWidth="1"/>
    <col min="9206" max="9206" width="12.28515625" style="1" customWidth="1"/>
    <col min="9207" max="9207" width="0" style="1" hidden="1" customWidth="1"/>
    <col min="9208" max="9208" width="3.42578125" style="1" customWidth="1"/>
    <col min="9209" max="9209" width="0" style="1" hidden="1" customWidth="1"/>
    <col min="9210" max="9210" width="17.7109375" style="1" customWidth="1"/>
    <col min="9211" max="9211" width="3.42578125" style="1" customWidth="1"/>
    <col min="9212" max="9212" width="0" style="1" hidden="1" customWidth="1"/>
    <col min="9213" max="9213" width="23.7109375" style="1" customWidth="1"/>
    <col min="9214" max="9214" width="10" style="1" customWidth="1"/>
    <col min="9215" max="9215" width="0" style="1" hidden="1" customWidth="1"/>
    <col min="9216" max="9217" width="14.7109375" style="1" customWidth="1"/>
    <col min="9218" max="9218" width="12.85546875" style="1" customWidth="1"/>
    <col min="9219" max="9219" width="3.28515625" style="1" customWidth="1"/>
    <col min="9220" max="9220" width="30.28515625" style="1" customWidth="1"/>
    <col min="9221" max="9221" width="5" style="1" customWidth="1"/>
    <col min="9222" max="9222" width="0" style="1" hidden="1" customWidth="1"/>
    <col min="9223" max="9223" width="14.28515625" style="1" customWidth="1"/>
    <col min="9224" max="9224" width="5.7109375" style="1" customWidth="1"/>
    <col min="9225" max="9225" width="0" style="1" hidden="1" customWidth="1"/>
    <col min="9226" max="9226" width="17.28515625" style="1" customWidth="1"/>
    <col min="9227" max="9227" width="12.7109375" style="1" customWidth="1"/>
    <col min="9228" max="9228" width="0" style="1" hidden="1" customWidth="1"/>
    <col min="9229" max="9229" width="5.28515625" style="1" customWidth="1"/>
    <col min="9230" max="9230" width="0" style="1" hidden="1" customWidth="1"/>
    <col min="9231" max="9231" width="17" style="1" customWidth="1"/>
    <col min="9232" max="9232" width="6.28515625" style="1" customWidth="1"/>
    <col min="9233" max="9233" width="0" style="1" hidden="1" customWidth="1"/>
    <col min="9234" max="9234" width="14.28515625" style="1" customWidth="1"/>
    <col min="9235" max="9235" width="7.5703125" style="1" customWidth="1"/>
    <col min="9236" max="9236" width="0" style="1" hidden="1" customWidth="1"/>
    <col min="9237" max="9238" width="14.28515625" style="1" customWidth="1"/>
    <col min="9239" max="9239" width="20.85546875" style="1" customWidth="1"/>
    <col min="9240" max="9240" width="14.42578125" style="1" customWidth="1"/>
    <col min="9241" max="9241" width="15" style="1" customWidth="1"/>
    <col min="9242" max="9242" width="2.7109375" style="1" customWidth="1"/>
    <col min="9243" max="9243" width="11.7109375" style="1" customWidth="1"/>
    <col min="9244" max="9244" width="11.5703125" style="1" customWidth="1"/>
    <col min="9245" max="9245" width="2.28515625" style="1" customWidth="1"/>
    <col min="9246" max="9246" width="41" style="1" customWidth="1"/>
    <col min="9247" max="9247" width="14.28515625" style="1" customWidth="1"/>
    <col min="9248" max="9249" width="11.5703125" style="1" customWidth="1"/>
    <col min="9250" max="9250" width="21.85546875" style="1" customWidth="1"/>
    <col min="9251" max="9442" width="11.5703125" style="1"/>
    <col min="9443" max="9443" width="21.85546875" style="1" customWidth="1"/>
    <col min="9444" max="9444" width="13.85546875" style="1" customWidth="1"/>
    <col min="9445" max="9445" width="38.7109375" style="1" customWidth="1"/>
    <col min="9446" max="9446" width="3" style="1" bestFit="1" customWidth="1"/>
    <col min="9447" max="9447" width="32.28515625" style="1" customWidth="1"/>
    <col min="9448" max="9448" width="46.28515625" style="1" customWidth="1"/>
    <col min="9449" max="9449" width="19" style="1" customWidth="1"/>
    <col min="9450" max="9450" width="0" style="1" hidden="1" customWidth="1"/>
    <col min="9451" max="9451" width="17.7109375" style="1" customWidth="1"/>
    <col min="9452" max="9452" width="0" style="1" hidden="1" customWidth="1"/>
    <col min="9453" max="9453" width="22.28515625" style="1" customWidth="1"/>
    <col min="9454" max="9454" width="5.28515625" style="1" customWidth="1"/>
    <col min="9455" max="9455" width="36.28515625" style="1" customWidth="1"/>
    <col min="9456" max="9456" width="5.7109375" style="1" customWidth="1"/>
    <col min="9457" max="9457" width="0" style="1" hidden="1" customWidth="1"/>
    <col min="9458" max="9458" width="20.7109375" style="1" customWidth="1"/>
    <col min="9459" max="9459" width="4.85546875" style="1" customWidth="1"/>
    <col min="9460" max="9460" width="0" style="1" hidden="1" customWidth="1"/>
    <col min="9461" max="9461" width="24.7109375" style="1" customWidth="1"/>
    <col min="9462" max="9462" width="12.28515625" style="1" customWidth="1"/>
    <col min="9463" max="9463" width="0" style="1" hidden="1" customWidth="1"/>
    <col min="9464" max="9464" width="3.42578125" style="1" customWidth="1"/>
    <col min="9465" max="9465" width="0" style="1" hidden="1" customWidth="1"/>
    <col min="9466" max="9466" width="17.7109375" style="1" customWidth="1"/>
    <col min="9467" max="9467" width="3.42578125" style="1" customWidth="1"/>
    <col min="9468" max="9468" width="0" style="1" hidden="1" customWidth="1"/>
    <col min="9469" max="9469" width="23.7109375" style="1" customWidth="1"/>
    <col min="9470" max="9470" width="10" style="1" customWidth="1"/>
    <col min="9471" max="9471" width="0" style="1" hidden="1" customWidth="1"/>
    <col min="9472" max="9473" width="14.7109375" style="1" customWidth="1"/>
    <col min="9474" max="9474" width="12.85546875" style="1" customWidth="1"/>
    <col min="9475" max="9475" width="3.28515625" style="1" customWidth="1"/>
    <col min="9476" max="9476" width="30.28515625" style="1" customWidth="1"/>
    <col min="9477" max="9477" width="5" style="1" customWidth="1"/>
    <col min="9478" max="9478" width="0" style="1" hidden="1" customWidth="1"/>
    <col min="9479" max="9479" width="14.28515625" style="1" customWidth="1"/>
    <col min="9480" max="9480" width="5.7109375" style="1" customWidth="1"/>
    <col min="9481" max="9481" width="0" style="1" hidden="1" customWidth="1"/>
    <col min="9482" max="9482" width="17.28515625" style="1" customWidth="1"/>
    <col min="9483" max="9483" width="12.7109375" style="1" customWidth="1"/>
    <col min="9484" max="9484" width="0" style="1" hidden="1" customWidth="1"/>
    <col min="9485" max="9485" width="5.28515625" style="1" customWidth="1"/>
    <col min="9486" max="9486" width="0" style="1" hidden="1" customWidth="1"/>
    <col min="9487" max="9487" width="17" style="1" customWidth="1"/>
    <col min="9488" max="9488" width="6.28515625" style="1" customWidth="1"/>
    <col min="9489" max="9489" width="0" style="1" hidden="1" customWidth="1"/>
    <col min="9490" max="9490" width="14.28515625" style="1" customWidth="1"/>
    <col min="9491" max="9491" width="7.5703125" style="1" customWidth="1"/>
    <col min="9492" max="9492" width="0" style="1" hidden="1" customWidth="1"/>
    <col min="9493" max="9494" width="14.28515625" style="1" customWidth="1"/>
    <col min="9495" max="9495" width="20.85546875" style="1" customWidth="1"/>
    <col min="9496" max="9496" width="14.42578125" style="1" customWidth="1"/>
    <col min="9497" max="9497" width="15" style="1" customWidth="1"/>
    <col min="9498" max="9498" width="2.7109375" style="1" customWidth="1"/>
    <col min="9499" max="9499" width="11.7109375" style="1" customWidth="1"/>
    <col min="9500" max="9500" width="11.5703125" style="1" customWidth="1"/>
    <col min="9501" max="9501" width="2.28515625" style="1" customWidth="1"/>
    <col min="9502" max="9502" width="41" style="1" customWidth="1"/>
    <col min="9503" max="9503" width="14.28515625" style="1" customWidth="1"/>
    <col min="9504" max="9505" width="11.5703125" style="1" customWidth="1"/>
    <col min="9506" max="9506" width="21.85546875" style="1" customWidth="1"/>
    <col min="9507" max="9698" width="11.5703125" style="1"/>
    <col min="9699" max="9699" width="21.85546875" style="1" customWidth="1"/>
    <col min="9700" max="9700" width="13.85546875" style="1" customWidth="1"/>
    <col min="9701" max="9701" width="38.7109375" style="1" customWidth="1"/>
    <col min="9702" max="9702" width="3" style="1" bestFit="1" customWidth="1"/>
    <col min="9703" max="9703" width="32.28515625" style="1" customWidth="1"/>
    <col min="9704" max="9704" width="46.28515625" style="1" customWidth="1"/>
    <col min="9705" max="9705" width="19" style="1" customWidth="1"/>
    <col min="9706" max="9706" width="0" style="1" hidden="1" customWidth="1"/>
    <col min="9707" max="9707" width="17.7109375" style="1" customWidth="1"/>
    <col min="9708" max="9708" width="0" style="1" hidden="1" customWidth="1"/>
    <col min="9709" max="9709" width="22.28515625" style="1" customWidth="1"/>
    <col min="9710" max="9710" width="5.28515625" style="1" customWidth="1"/>
    <col min="9711" max="9711" width="36.28515625" style="1" customWidth="1"/>
    <col min="9712" max="9712" width="5.7109375" style="1" customWidth="1"/>
    <col min="9713" max="9713" width="0" style="1" hidden="1" customWidth="1"/>
    <col min="9714" max="9714" width="20.7109375" style="1" customWidth="1"/>
    <col min="9715" max="9715" width="4.85546875" style="1" customWidth="1"/>
    <col min="9716" max="9716" width="0" style="1" hidden="1" customWidth="1"/>
    <col min="9717" max="9717" width="24.7109375" style="1" customWidth="1"/>
    <col min="9718" max="9718" width="12.28515625" style="1" customWidth="1"/>
    <col min="9719" max="9719" width="0" style="1" hidden="1" customWidth="1"/>
    <col min="9720" max="9720" width="3.42578125" style="1" customWidth="1"/>
    <col min="9721" max="9721" width="0" style="1" hidden="1" customWidth="1"/>
    <col min="9722" max="9722" width="17.7109375" style="1" customWidth="1"/>
    <col min="9723" max="9723" width="3.42578125" style="1" customWidth="1"/>
    <col min="9724" max="9724" width="0" style="1" hidden="1" customWidth="1"/>
    <col min="9725" max="9725" width="23.7109375" style="1" customWidth="1"/>
    <col min="9726" max="9726" width="10" style="1" customWidth="1"/>
    <col min="9727" max="9727" width="0" style="1" hidden="1" customWidth="1"/>
    <col min="9728" max="9729" width="14.7109375" style="1" customWidth="1"/>
    <col min="9730" max="9730" width="12.85546875" style="1" customWidth="1"/>
    <col min="9731" max="9731" width="3.28515625" style="1" customWidth="1"/>
    <col min="9732" max="9732" width="30.28515625" style="1" customWidth="1"/>
    <col min="9733" max="9733" width="5" style="1" customWidth="1"/>
    <col min="9734" max="9734" width="0" style="1" hidden="1" customWidth="1"/>
    <col min="9735" max="9735" width="14.28515625" style="1" customWidth="1"/>
    <col min="9736" max="9736" width="5.7109375" style="1" customWidth="1"/>
    <col min="9737" max="9737" width="0" style="1" hidden="1" customWidth="1"/>
    <col min="9738" max="9738" width="17.28515625" style="1" customWidth="1"/>
    <col min="9739" max="9739" width="12.7109375" style="1" customWidth="1"/>
    <col min="9740" max="9740" width="0" style="1" hidden="1" customWidth="1"/>
    <col min="9741" max="9741" width="5.28515625" style="1" customWidth="1"/>
    <col min="9742" max="9742" width="0" style="1" hidden="1" customWidth="1"/>
    <col min="9743" max="9743" width="17" style="1" customWidth="1"/>
    <col min="9744" max="9744" width="6.28515625" style="1" customWidth="1"/>
    <col min="9745" max="9745" width="0" style="1" hidden="1" customWidth="1"/>
    <col min="9746" max="9746" width="14.28515625" style="1" customWidth="1"/>
    <col min="9747" max="9747" width="7.5703125" style="1" customWidth="1"/>
    <col min="9748" max="9748" width="0" style="1" hidden="1" customWidth="1"/>
    <col min="9749" max="9750" width="14.28515625" style="1" customWidth="1"/>
    <col min="9751" max="9751" width="20.85546875" style="1" customWidth="1"/>
    <col min="9752" max="9752" width="14.42578125" style="1" customWidth="1"/>
    <col min="9753" max="9753" width="15" style="1" customWidth="1"/>
    <col min="9754" max="9754" width="2.7109375" style="1" customWidth="1"/>
    <col min="9755" max="9755" width="11.7109375" style="1" customWidth="1"/>
    <col min="9756" max="9756" width="11.5703125" style="1" customWidth="1"/>
    <col min="9757" max="9757" width="2.28515625" style="1" customWidth="1"/>
    <col min="9758" max="9758" width="41" style="1" customWidth="1"/>
    <col min="9759" max="9759" width="14.28515625" style="1" customWidth="1"/>
    <col min="9760" max="9761" width="11.5703125" style="1" customWidth="1"/>
    <col min="9762" max="9762" width="21.85546875" style="1" customWidth="1"/>
    <col min="9763" max="9954" width="11.5703125" style="1"/>
    <col min="9955" max="9955" width="21.85546875" style="1" customWidth="1"/>
    <col min="9956" max="9956" width="13.85546875" style="1" customWidth="1"/>
    <col min="9957" max="9957" width="38.7109375" style="1" customWidth="1"/>
    <col min="9958" max="9958" width="3" style="1" bestFit="1" customWidth="1"/>
    <col min="9959" max="9959" width="32.28515625" style="1" customWidth="1"/>
    <col min="9960" max="9960" width="46.28515625" style="1" customWidth="1"/>
    <col min="9961" max="9961" width="19" style="1" customWidth="1"/>
    <col min="9962" max="9962" width="0" style="1" hidden="1" customWidth="1"/>
    <col min="9963" max="9963" width="17.7109375" style="1" customWidth="1"/>
    <col min="9964" max="9964" width="0" style="1" hidden="1" customWidth="1"/>
    <col min="9965" max="9965" width="22.28515625" style="1" customWidth="1"/>
    <col min="9966" max="9966" width="5.28515625" style="1" customWidth="1"/>
    <col min="9967" max="9967" width="36.28515625" style="1" customWidth="1"/>
    <col min="9968" max="9968" width="5.7109375" style="1" customWidth="1"/>
    <col min="9969" max="9969" width="0" style="1" hidden="1" customWidth="1"/>
    <col min="9970" max="9970" width="20.7109375" style="1" customWidth="1"/>
    <col min="9971" max="9971" width="4.85546875" style="1" customWidth="1"/>
    <col min="9972" max="9972" width="0" style="1" hidden="1" customWidth="1"/>
    <col min="9973" max="9973" width="24.7109375" style="1" customWidth="1"/>
    <col min="9974" max="9974" width="12.28515625" style="1" customWidth="1"/>
    <col min="9975" max="9975" width="0" style="1" hidden="1" customWidth="1"/>
    <col min="9976" max="9976" width="3.42578125" style="1" customWidth="1"/>
    <col min="9977" max="9977" width="0" style="1" hidden="1" customWidth="1"/>
    <col min="9978" max="9978" width="17.7109375" style="1" customWidth="1"/>
    <col min="9979" max="9979" width="3.42578125" style="1" customWidth="1"/>
    <col min="9980" max="9980" width="0" style="1" hidden="1" customWidth="1"/>
    <col min="9981" max="9981" width="23.7109375" style="1" customWidth="1"/>
    <col min="9982" max="9982" width="10" style="1" customWidth="1"/>
    <col min="9983" max="9983" width="0" style="1" hidden="1" customWidth="1"/>
    <col min="9984" max="9985" width="14.7109375" style="1" customWidth="1"/>
    <col min="9986" max="9986" width="12.85546875" style="1" customWidth="1"/>
    <col min="9987" max="9987" width="3.28515625" style="1" customWidth="1"/>
    <col min="9988" max="9988" width="30.28515625" style="1" customWidth="1"/>
    <col min="9989" max="9989" width="5" style="1" customWidth="1"/>
    <col min="9990" max="9990" width="0" style="1" hidden="1" customWidth="1"/>
    <col min="9991" max="9991" width="14.28515625" style="1" customWidth="1"/>
    <col min="9992" max="9992" width="5.7109375" style="1" customWidth="1"/>
    <col min="9993" max="9993" width="0" style="1" hidden="1" customWidth="1"/>
    <col min="9994" max="9994" width="17.28515625" style="1" customWidth="1"/>
    <col min="9995" max="9995" width="12.7109375" style="1" customWidth="1"/>
    <col min="9996" max="9996" width="0" style="1" hidden="1" customWidth="1"/>
    <col min="9997" max="9997" width="5.28515625" style="1" customWidth="1"/>
    <col min="9998" max="9998" width="0" style="1" hidden="1" customWidth="1"/>
    <col min="9999" max="9999" width="17" style="1" customWidth="1"/>
    <col min="10000" max="10000" width="6.28515625" style="1" customWidth="1"/>
    <col min="10001" max="10001" width="0" style="1" hidden="1" customWidth="1"/>
    <col min="10002" max="10002" width="14.28515625" style="1" customWidth="1"/>
    <col min="10003" max="10003" width="7.5703125" style="1" customWidth="1"/>
    <col min="10004" max="10004" width="0" style="1" hidden="1" customWidth="1"/>
    <col min="10005" max="10006" width="14.28515625" style="1" customWidth="1"/>
    <col min="10007" max="10007" width="20.85546875" style="1" customWidth="1"/>
    <col min="10008" max="10008" width="14.42578125" style="1" customWidth="1"/>
    <col min="10009" max="10009" width="15" style="1" customWidth="1"/>
    <col min="10010" max="10010" width="2.7109375" style="1" customWidth="1"/>
    <col min="10011" max="10011" width="11.7109375" style="1" customWidth="1"/>
    <col min="10012" max="10012" width="11.5703125" style="1" customWidth="1"/>
    <col min="10013" max="10013" width="2.28515625" style="1" customWidth="1"/>
    <col min="10014" max="10014" width="41" style="1" customWidth="1"/>
    <col min="10015" max="10015" width="14.28515625" style="1" customWidth="1"/>
    <col min="10016" max="10017" width="11.5703125" style="1" customWidth="1"/>
    <col min="10018" max="10018" width="21.85546875" style="1" customWidth="1"/>
    <col min="10019" max="10210" width="11.5703125" style="1"/>
    <col min="10211" max="10211" width="21.85546875" style="1" customWidth="1"/>
    <col min="10212" max="10212" width="13.85546875" style="1" customWidth="1"/>
    <col min="10213" max="10213" width="38.7109375" style="1" customWidth="1"/>
    <col min="10214" max="10214" width="3" style="1" bestFit="1" customWidth="1"/>
    <col min="10215" max="10215" width="32.28515625" style="1" customWidth="1"/>
    <col min="10216" max="10216" width="46.28515625" style="1" customWidth="1"/>
    <col min="10217" max="10217" width="19" style="1" customWidth="1"/>
    <col min="10218" max="10218" width="0" style="1" hidden="1" customWidth="1"/>
    <col min="10219" max="10219" width="17.7109375" style="1" customWidth="1"/>
    <col min="10220" max="10220" width="0" style="1" hidden="1" customWidth="1"/>
    <col min="10221" max="10221" width="22.28515625" style="1" customWidth="1"/>
    <col min="10222" max="10222" width="5.28515625" style="1" customWidth="1"/>
    <col min="10223" max="10223" width="36.28515625" style="1" customWidth="1"/>
    <col min="10224" max="10224" width="5.7109375" style="1" customWidth="1"/>
    <col min="10225" max="10225" width="0" style="1" hidden="1" customWidth="1"/>
    <col min="10226" max="10226" width="20.7109375" style="1" customWidth="1"/>
    <col min="10227" max="10227" width="4.85546875" style="1" customWidth="1"/>
    <col min="10228" max="10228" width="0" style="1" hidden="1" customWidth="1"/>
    <col min="10229" max="10229" width="24.7109375" style="1" customWidth="1"/>
    <col min="10230" max="10230" width="12.28515625" style="1" customWidth="1"/>
    <col min="10231" max="10231" width="0" style="1" hidden="1" customWidth="1"/>
    <col min="10232" max="10232" width="3.42578125" style="1" customWidth="1"/>
    <col min="10233" max="10233" width="0" style="1" hidden="1" customWidth="1"/>
    <col min="10234" max="10234" width="17.7109375" style="1" customWidth="1"/>
    <col min="10235" max="10235" width="3.42578125" style="1" customWidth="1"/>
    <col min="10236" max="10236" width="0" style="1" hidden="1" customWidth="1"/>
    <col min="10237" max="10237" width="23.7109375" style="1" customWidth="1"/>
    <col min="10238" max="10238" width="10" style="1" customWidth="1"/>
    <col min="10239" max="10239" width="0" style="1" hidden="1" customWidth="1"/>
    <col min="10240" max="10241" width="14.7109375" style="1" customWidth="1"/>
    <col min="10242" max="10242" width="12.85546875" style="1" customWidth="1"/>
    <col min="10243" max="10243" width="3.28515625" style="1" customWidth="1"/>
    <col min="10244" max="10244" width="30.28515625" style="1" customWidth="1"/>
    <col min="10245" max="10245" width="5" style="1" customWidth="1"/>
    <col min="10246" max="10246" width="0" style="1" hidden="1" customWidth="1"/>
    <col min="10247" max="10247" width="14.28515625" style="1" customWidth="1"/>
    <col min="10248" max="10248" width="5.7109375" style="1" customWidth="1"/>
    <col min="10249" max="10249" width="0" style="1" hidden="1" customWidth="1"/>
    <col min="10250" max="10250" width="17.28515625" style="1" customWidth="1"/>
    <col min="10251" max="10251" width="12.7109375" style="1" customWidth="1"/>
    <col min="10252" max="10252" width="0" style="1" hidden="1" customWidth="1"/>
    <col min="10253" max="10253" width="5.28515625" style="1" customWidth="1"/>
    <col min="10254" max="10254" width="0" style="1" hidden="1" customWidth="1"/>
    <col min="10255" max="10255" width="17" style="1" customWidth="1"/>
    <col min="10256" max="10256" width="6.28515625" style="1" customWidth="1"/>
    <col min="10257" max="10257" width="0" style="1" hidden="1" customWidth="1"/>
    <col min="10258" max="10258" width="14.28515625" style="1" customWidth="1"/>
    <col min="10259" max="10259" width="7.5703125" style="1" customWidth="1"/>
    <col min="10260" max="10260" width="0" style="1" hidden="1" customWidth="1"/>
    <col min="10261" max="10262" width="14.28515625" style="1" customWidth="1"/>
    <col min="10263" max="10263" width="20.85546875" style="1" customWidth="1"/>
    <col min="10264" max="10264" width="14.42578125" style="1" customWidth="1"/>
    <col min="10265" max="10265" width="15" style="1" customWidth="1"/>
    <col min="10266" max="10266" width="2.7109375" style="1" customWidth="1"/>
    <col min="10267" max="10267" width="11.7109375" style="1" customWidth="1"/>
    <col min="10268" max="10268" width="11.5703125" style="1" customWidth="1"/>
    <col min="10269" max="10269" width="2.28515625" style="1" customWidth="1"/>
    <col min="10270" max="10270" width="41" style="1" customWidth="1"/>
    <col min="10271" max="10271" width="14.28515625" style="1" customWidth="1"/>
    <col min="10272" max="10273" width="11.5703125" style="1" customWidth="1"/>
    <col min="10274" max="10274" width="21.85546875" style="1" customWidth="1"/>
    <col min="10275" max="10466" width="11.5703125" style="1"/>
    <col min="10467" max="10467" width="21.85546875" style="1" customWidth="1"/>
    <col min="10468" max="10468" width="13.85546875" style="1" customWidth="1"/>
    <col min="10469" max="10469" width="38.7109375" style="1" customWidth="1"/>
    <col min="10470" max="10470" width="3" style="1" bestFit="1" customWidth="1"/>
    <col min="10471" max="10471" width="32.28515625" style="1" customWidth="1"/>
    <col min="10472" max="10472" width="46.28515625" style="1" customWidth="1"/>
    <col min="10473" max="10473" width="19" style="1" customWidth="1"/>
    <col min="10474" max="10474" width="0" style="1" hidden="1" customWidth="1"/>
    <col min="10475" max="10475" width="17.7109375" style="1" customWidth="1"/>
    <col min="10476" max="10476" width="0" style="1" hidden="1" customWidth="1"/>
    <col min="10477" max="10477" width="22.28515625" style="1" customWidth="1"/>
    <col min="10478" max="10478" width="5.28515625" style="1" customWidth="1"/>
    <col min="10479" max="10479" width="36.28515625" style="1" customWidth="1"/>
    <col min="10480" max="10480" width="5.7109375" style="1" customWidth="1"/>
    <col min="10481" max="10481" width="0" style="1" hidden="1" customWidth="1"/>
    <col min="10482" max="10482" width="20.7109375" style="1" customWidth="1"/>
    <col min="10483" max="10483" width="4.85546875" style="1" customWidth="1"/>
    <col min="10484" max="10484" width="0" style="1" hidden="1" customWidth="1"/>
    <col min="10485" max="10485" width="24.7109375" style="1" customWidth="1"/>
    <col min="10486" max="10486" width="12.28515625" style="1" customWidth="1"/>
    <col min="10487" max="10487" width="0" style="1" hidden="1" customWidth="1"/>
    <col min="10488" max="10488" width="3.42578125" style="1" customWidth="1"/>
    <col min="10489" max="10489" width="0" style="1" hidden="1" customWidth="1"/>
    <col min="10490" max="10490" width="17.7109375" style="1" customWidth="1"/>
    <col min="10491" max="10491" width="3.42578125" style="1" customWidth="1"/>
    <col min="10492" max="10492" width="0" style="1" hidden="1" customWidth="1"/>
    <col min="10493" max="10493" width="23.7109375" style="1" customWidth="1"/>
    <col min="10494" max="10494" width="10" style="1" customWidth="1"/>
    <col min="10495" max="10495" width="0" style="1" hidden="1" customWidth="1"/>
    <col min="10496" max="10497" width="14.7109375" style="1" customWidth="1"/>
    <col min="10498" max="10498" width="12.85546875" style="1" customWidth="1"/>
    <col min="10499" max="10499" width="3.28515625" style="1" customWidth="1"/>
    <col min="10500" max="10500" width="30.28515625" style="1" customWidth="1"/>
    <col min="10501" max="10501" width="5" style="1" customWidth="1"/>
    <col min="10502" max="10502" width="0" style="1" hidden="1" customWidth="1"/>
    <col min="10503" max="10503" width="14.28515625" style="1" customWidth="1"/>
    <col min="10504" max="10504" width="5.7109375" style="1" customWidth="1"/>
    <col min="10505" max="10505" width="0" style="1" hidden="1" customWidth="1"/>
    <col min="10506" max="10506" width="17.28515625" style="1" customWidth="1"/>
    <col min="10507" max="10507" width="12.7109375" style="1" customWidth="1"/>
    <col min="10508" max="10508" width="0" style="1" hidden="1" customWidth="1"/>
    <col min="10509" max="10509" width="5.28515625" style="1" customWidth="1"/>
    <col min="10510" max="10510" width="0" style="1" hidden="1" customWidth="1"/>
    <col min="10511" max="10511" width="17" style="1" customWidth="1"/>
    <col min="10512" max="10512" width="6.28515625" style="1" customWidth="1"/>
    <col min="10513" max="10513" width="0" style="1" hidden="1" customWidth="1"/>
    <col min="10514" max="10514" width="14.28515625" style="1" customWidth="1"/>
    <col min="10515" max="10515" width="7.5703125" style="1" customWidth="1"/>
    <col min="10516" max="10516" width="0" style="1" hidden="1" customWidth="1"/>
    <col min="10517" max="10518" width="14.28515625" style="1" customWidth="1"/>
    <col min="10519" max="10519" width="20.85546875" style="1" customWidth="1"/>
    <col min="10520" max="10520" width="14.42578125" style="1" customWidth="1"/>
    <col min="10521" max="10521" width="15" style="1" customWidth="1"/>
    <col min="10522" max="10522" width="2.7109375" style="1" customWidth="1"/>
    <col min="10523" max="10523" width="11.7109375" style="1" customWidth="1"/>
    <col min="10524" max="10524" width="11.5703125" style="1" customWidth="1"/>
    <col min="10525" max="10525" width="2.28515625" style="1" customWidth="1"/>
    <col min="10526" max="10526" width="41" style="1" customWidth="1"/>
    <col min="10527" max="10527" width="14.28515625" style="1" customWidth="1"/>
    <col min="10528" max="10529" width="11.5703125" style="1" customWidth="1"/>
    <col min="10530" max="10530" width="21.85546875" style="1" customWidth="1"/>
    <col min="10531" max="10722" width="11.5703125" style="1"/>
    <col min="10723" max="10723" width="21.85546875" style="1" customWidth="1"/>
    <col min="10724" max="10724" width="13.85546875" style="1" customWidth="1"/>
    <col min="10725" max="10725" width="38.7109375" style="1" customWidth="1"/>
    <col min="10726" max="10726" width="3" style="1" bestFit="1" customWidth="1"/>
    <col min="10727" max="10727" width="32.28515625" style="1" customWidth="1"/>
    <col min="10728" max="10728" width="46.28515625" style="1" customWidth="1"/>
    <col min="10729" max="10729" width="19" style="1" customWidth="1"/>
    <col min="10730" max="10730" width="0" style="1" hidden="1" customWidth="1"/>
    <col min="10731" max="10731" width="17.7109375" style="1" customWidth="1"/>
    <col min="10732" max="10732" width="0" style="1" hidden="1" customWidth="1"/>
    <col min="10733" max="10733" width="22.28515625" style="1" customWidth="1"/>
    <col min="10734" max="10734" width="5.28515625" style="1" customWidth="1"/>
    <col min="10735" max="10735" width="36.28515625" style="1" customWidth="1"/>
    <col min="10736" max="10736" width="5.7109375" style="1" customWidth="1"/>
    <col min="10737" max="10737" width="0" style="1" hidden="1" customWidth="1"/>
    <col min="10738" max="10738" width="20.7109375" style="1" customWidth="1"/>
    <col min="10739" max="10739" width="4.85546875" style="1" customWidth="1"/>
    <col min="10740" max="10740" width="0" style="1" hidden="1" customWidth="1"/>
    <col min="10741" max="10741" width="24.7109375" style="1" customWidth="1"/>
    <col min="10742" max="10742" width="12.28515625" style="1" customWidth="1"/>
    <col min="10743" max="10743" width="0" style="1" hidden="1" customWidth="1"/>
    <col min="10744" max="10744" width="3.42578125" style="1" customWidth="1"/>
    <col min="10745" max="10745" width="0" style="1" hidden="1" customWidth="1"/>
    <col min="10746" max="10746" width="17.7109375" style="1" customWidth="1"/>
    <col min="10747" max="10747" width="3.42578125" style="1" customWidth="1"/>
    <col min="10748" max="10748" width="0" style="1" hidden="1" customWidth="1"/>
    <col min="10749" max="10749" width="23.7109375" style="1" customWidth="1"/>
    <col min="10750" max="10750" width="10" style="1" customWidth="1"/>
    <col min="10751" max="10751" width="0" style="1" hidden="1" customWidth="1"/>
    <col min="10752" max="10753" width="14.7109375" style="1" customWidth="1"/>
    <col min="10754" max="10754" width="12.85546875" style="1" customWidth="1"/>
    <col min="10755" max="10755" width="3.28515625" style="1" customWidth="1"/>
    <col min="10756" max="10756" width="30.28515625" style="1" customWidth="1"/>
    <col min="10757" max="10757" width="5" style="1" customWidth="1"/>
    <col min="10758" max="10758" width="0" style="1" hidden="1" customWidth="1"/>
    <col min="10759" max="10759" width="14.28515625" style="1" customWidth="1"/>
    <col min="10760" max="10760" width="5.7109375" style="1" customWidth="1"/>
    <col min="10761" max="10761" width="0" style="1" hidden="1" customWidth="1"/>
    <col min="10762" max="10762" width="17.28515625" style="1" customWidth="1"/>
    <col min="10763" max="10763" width="12.7109375" style="1" customWidth="1"/>
    <col min="10764" max="10764" width="0" style="1" hidden="1" customWidth="1"/>
    <col min="10765" max="10765" width="5.28515625" style="1" customWidth="1"/>
    <col min="10766" max="10766" width="0" style="1" hidden="1" customWidth="1"/>
    <col min="10767" max="10767" width="17" style="1" customWidth="1"/>
    <col min="10768" max="10768" width="6.28515625" style="1" customWidth="1"/>
    <col min="10769" max="10769" width="0" style="1" hidden="1" customWidth="1"/>
    <col min="10770" max="10770" width="14.28515625" style="1" customWidth="1"/>
    <col min="10771" max="10771" width="7.5703125" style="1" customWidth="1"/>
    <col min="10772" max="10772" width="0" style="1" hidden="1" customWidth="1"/>
    <col min="10773" max="10774" width="14.28515625" style="1" customWidth="1"/>
    <col min="10775" max="10775" width="20.85546875" style="1" customWidth="1"/>
    <col min="10776" max="10776" width="14.42578125" style="1" customWidth="1"/>
    <col min="10777" max="10777" width="15" style="1" customWidth="1"/>
    <col min="10778" max="10778" width="2.7109375" style="1" customWidth="1"/>
    <col min="10779" max="10779" width="11.7109375" style="1" customWidth="1"/>
    <col min="10780" max="10780" width="11.5703125" style="1" customWidth="1"/>
    <col min="10781" max="10781" width="2.28515625" style="1" customWidth="1"/>
    <col min="10782" max="10782" width="41" style="1" customWidth="1"/>
    <col min="10783" max="10783" width="14.28515625" style="1" customWidth="1"/>
    <col min="10784" max="10785" width="11.5703125" style="1" customWidth="1"/>
    <col min="10786" max="10786" width="21.85546875" style="1" customWidth="1"/>
    <col min="10787" max="10978" width="11.5703125" style="1"/>
    <col min="10979" max="10979" width="21.85546875" style="1" customWidth="1"/>
    <col min="10980" max="10980" width="13.85546875" style="1" customWidth="1"/>
    <col min="10981" max="10981" width="38.7109375" style="1" customWidth="1"/>
    <col min="10982" max="10982" width="3" style="1" bestFit="1" customWidth="1"/>
    <col min="10983" max="10983" width="32.28515625" style="1" customWidth="1"/>
    <col min="10984" max="10984" width="46.28515625" style="1" customWidth="1"/>
    <col min="10985" max="10985" width="19" style="1" customWidth="1"/>
    <col min="10986" max="10986" width="0" style="1" hidden="1" customWidth="1"/>
    <col min="10987" max="10987" width="17.7109375" style="1" customWidth="1"/>
    <col min="10988" max="10988" width="0" style="1" hidden="1" customWidth="1"/>
    <col min="10989" max="10989" width="22.28515625" style="1" customWidth="1"/>
    <col min="10990" max="10990" width="5.28515625" style="1" customWidth="1"/>
    <col min="10991" max="10991" width="36.28515625" style="1" customWidth="1"/>
    <col min="10992" max="10992" width="5.7109375" style="1" customWidth="1"/>
    <col min="10993" max="10993" width="0" style="1" hidden="1" customWidth="1"/>
    <col min="10994" max="10994" width="20.7109375" style="1" customWidth="1"/>
    <col min="10995" max="10995" width="4.85546875" style="1" customWidth="1"/>
    <col min="10996" max="10996" width="0" style="1" hidden="1" customWidth="1"/>
    <col min="10997" max="10997" width="24.7109375" style="1" customWidth="1"/>
    <col min="10998" max="10998" width="12.28515625" style="1" customWidth="1"/>
    <col min="10999" max="10999" width="0" style="1" hidden="1" customWidth="1"/>
    <col min="11000" max="11000" width="3.42578125" style="1" customWidth="1"/>
    <col min="11001" max="11001" width="0" style="1" hidden="1" customWidth="1"/>
    <col min="11002" max="11002" width="17.7109375" style="1" customWidth="1"/>
    <col min="11003" max="11003" width="3.42578125" style="1" customWidth="1"/>
    <col min="11004" max="11004" width="0" style="1" hidden="1" customWidth="1"/>
    <col min="11005" max="11005" width="23.7109375" style="1" customWidth="1"/>
    <col min="11006" max="11006" width="10" style="1" customWidth="1"/>
    <col min="11007" max="11007" width="0" style="1" hidden="1" customWidth="1"/>
    <col min="11008" max="11009" width="14.7109375" style="1" customWidth="1"/>
    <col min="11010" max="11010" width="12.85546875" style="1" customWidth="1"/>
    <col min="11011" max="11011" width="3.28515625" style="1" customWidth="1"/>
    <col min="11012" max="11012" width="30.28515625" style="1" customWidth="1"/>
    <col min="11013" max="11013" width="5" style="1" customWidth="1"/>
    <col min="11014" max="11014" width="0" style="1" hidden="1" customWidth="1"/>
    <col min="11015" max="11015" width="14.28515625" style="1" customWidth="1"/>
    <col min="11016" max="11016" width="5.7109375" style="1" customWidth="1"/>
    <col min="11017" max="11017" width="0" style="1" hidden="1" customWidth="1"/>
    <col min="11018" max="11018" width="17.28515625" style="1" customWidth="1"/>
    <col min="11019" max="11019" width="12.7109375" style="1" customWidth="1"/>
    <col min="11020" max="11020" width="0" style="1" hidden="1" customWidth="1"/>
    <col min="11021" max="11021" width="5.28515625" style="1" customWidth="1"/>
    <col min="11022" max="11022" width="0" style="1" hidden="1" customWidth="1"/>
    <col min="11023" max="11023" width="17" style="1" customWidth="1"/>
    <col min="11024" max="11024" width="6.28515625" style="1" customWidth="1"/>
    <col min="11025" max="11025" width="0" style="1" hidden="1" customWidth="1"/>
    <col min="11026" max="11026" width="14.28515625" style="1" customWidth="1"/>
    <col min="11027" max="11027" width="7.5703125" style="1" customWidth="1"/>
    <col min="11028" max="11028" width="0" style="1" hidden="1" customWidth="1"/>
    <col min="11029" max="11030" width="14.28515625" style="1" customWidth="1"/>
    <col min="11031" max="11031" width="20.85546875" style="1" customWidth="1"/>
    <col min="11032" max="11032" width="14.42578125" style="1" customWidth="1"/>
    <col min="11033" max="11033" width="15" style="1" customWidth="1"/>
    <col min="11034" max="11034" width="2.7109375" style="1" customWidth="1"/>
    <col min="11035" max="11035" width="11.7109375" style="1" customWidth="1"/>
    <col min="11036" max="11036" width="11.5703125" style="1" customWidth="1"/>
    <col min="11037" max="11037" width="2.28515625" style="1" customWidth="1"/>
    <col min="11038" max="11038" width="41" style="1" customWidth="1"/>
    <col min="11039" max="11039" width="14.28515625" style="1" customWidth="1"/>
    <col min="11040" max="11041" width="11.5703125" style="1" customWidth="1"/>
    <col min="11042" max="11042" width="21.85546875" style="1" customWidth="1"/>
    <col min="11043" max="11234" width="11.5703125" style="1"/>
    <col min="11235" max="11235" width="21.85546875" style="1" customWidth="1"/>
    <col min="11236" max="11236" width="13.85546875" style="1" customWidth="1"/>
    <col min="11237" max="11237" width="38.7109375" style="1" customWidth="1"/>
    <col min="11238" max="11238" width="3" style="1" bestFit="1" customWidth="1"/>
    <col min="11239" max="11239" width="32.28515625" style="1" customWidth="1"/>
    <col min="11240" max="11240" width="46.28515625" style="1" customWidth="1"/>
    <col min="11241" max="11241" width="19" style="1" customWidth="1"/>
    <col min="11242" max="11242" width="0" style="1" hidden="1" customWidth="1"/>
    <col min="11243" max="11243" width="17.7109375" style="1" customWidth="1"/>
    <col min="11244" max="11244" width="0" style="1" hidden="1" customWidth="1"/>
    <col min="11245" max="11245" width="22.28515625" style="1" customWidth="1"/>
    <col min="11246" max="11246" width="5.28515625" style="1" customWidth="1"/>
    <col min="11247" max="11247" width="36.28515625" style="1" customWidth="1"/>
    <col min="11248" max="11248" width="5.7109375" style="1" customWidth="1"/>
    <col min="11249" max="11249" width="0" style="1" hidden="1" customWidth="1"/>
    <col min="11250" max="11250" width="20.7109375" style="1" customWidth="1"/>
    <col min="11251" max="11251" width="4.85546875" style="1" customWidth="1"/>
    <col min="11252" max="11252" width="0" style="1" hidden="1" customWidth="1"/>
    <col min="11253" max="11253" width="24.7109375" style="1" customWidth="1"/>
    <col min="11254" max="11254" width="12.28515625" style="1" customWidth="1"/>
    <col min="11255" max="11255" width="0" style="1" hidden="1" customWidth="1"/>
    <col min="11256" max="11256" width="3.42578125" style="1" customWidth="1"/>
    <col min="11257" max="11257" width="0" style="1" hidden="1" customWidth="1"/>
    <col min="11258" max="11258" width="17.7109375" style="1" customWidth="1"/>
    <col min="11259" max="11259" width="3.42578125" style="1" customWidth="1"/>
    <col min="11260" max="11260" width="0" style="1" hidden="1" customWidth="1"/>
    <col min="11261" max="11261" width="23.7109375" style="1" customWidth="1"/>
    <col min="11262" max="11262" width="10" style="1" customWidth="1"/>
    <col min="11263" max="11263" width="0" style="1" hidden="1" customWidth="1"/>
    <col min="11264" max="11265" width="14.7109375" style="1" customWidth="1"/>
    <col min="11266" max="11266" width="12.85546875" style="1" customWidth="1"/>
    <col min="11267" max="11267" width="3.28515625" style="1" customWidth="1"/>
    <col min="11268" max="11268" width="30.28515625" style="1" customWidth="1"/>
    <col min="11269" max="11269" width="5" style="1" customWidth="1"/>
    <col min="11270" max="11270" width="0" style="1" hidden="1" customWidth="1"/>
    <col min="11271" max="11271" width="14.28515625" style="1" customWidth="1"/>
    <col min="11272" max="11272" width="5.7109375" style="1" customWidth="1"/>
    <col min="11273" max="11273" width="0" style="1" hidden="1" customWidth="1"/>
    <col min="11274" max="11274" width="17.28515625" style="1" customWidth="1"/>
    <col min="11275" max="11275" width="12.7109375" style="1" customWidth="1"/>
    <col min="11276" max="11276" width="0" style="1" hidden="1" customWidth="1"/>
    <col min="11277" max="11277" width="5.28515625" style="1" customWidth="1"/>
    <col min="11278" max="11278" width="0" style="1" hidden="1" customWidth="1"/>
    <col min="11279" max="11279" width="17" style="1" customWidth="1"/>
    <col min="11280" max="11280" width="6.28515625" style="1" customWidth="1"/>
    <col min="11281" max="11281" width="0" style="1" hidden="1" customWidth="1"/>
    <col min="11282" max="11282" width="14.28515625" style="1" customWidth="1"/>
    <col min="11283" max="11283" width="7.5703125" style="1" customWidth="1"/>
    <col min="11284" max="11284" width="0" style="1" hidden="1" customWidth="1"/>
    <col min="11285" max="11286" width="14.28515625" style="1" customWidth="1"/>
    <col min="11287" max="11287" width="20.85546875" style="1" customWidth="1"/>
    <col min="11288" max="11288" width="14.42578125" style="1" customWidth="1"/>
    <col min="11289" max="11289" width="15" style="1" customWidth="1"/>
    <col min="11290" max="11290" width="2.7109375" style="1" customWidth="1"/>
    <col min="11291" max="11291" width="11.7109375" style="1" customWidth="1"/>
    <col min="11292" max="11292" width="11.5703125" style="1" customWidth="1"/>
    <col min="11293" max="11293" width="2.28515625" style="1" customWidth="1"/>
    <col min="11294" max="11294" width="41" style="1" customWidth="1"/>
    <col min="11295" max="11295" width="14.28515625" style="1" customWidth="1"/>
    <col min="11296" max="11297" width="11.5703125" style="1" customWidth="1"/>
    <col min="11298" max="11298" width="21.85546875" style="1" customWidth="1"/>
    <col min="11299" max="11490" width="11.5703125" style="1"/>
    <col min="11491" max="11491" width="21.85546875" style="1" customWidth="1"/>
    <col min="11492" max="11492" width="13.85546875" style="1" customWidth="1"/>
    <col min="11493" max="11493" width="38.7109375" style="1" customWidth="1"/>
    <col min="11494" max="11494" width="3" style="1" bestFit="1" customWidth="1"/>
    <col min="11495" max="11495" width="32.28515625" style="1" customWidth="1"/>
    <col min="11496" max="11496" width="46.28515625" style="1" customWidth="1"/>
    <col min="11497" max="11497" width="19" style="1" customWidth="1"/>
    <col min="11498" max="11498" width="0" style="1" hidden="1" customWidth="1"/>
    <col min="11499" max="11499" width="17.7109375" style="1" customWidth="1"/>
    <col min="11500" max="11500" width="0" style="1" hidden="1" customWidth="1"/>
    <col min="11501" max="11501" width="22.28515625" style="1" customWidth="1"/>
    <col min="11502" max="11502" width="5.28515625" style="1" customWidth="1"/>
    <col min="11503" max="11503" width="36.28515625" style="1" customWidth="1"/>
    <col min="11504" max="11504" width="5.7109375" style="1" customWidth="1"/>
    <col min="11505" max="11505" width="0" style="1" hidden="1" customWidth="1"/>
    <col min="11506" max="11506" width="20.7109375" style="1" customWidth="1"/>
    <col min="11507" max="11507" width="4.85546875" style="1" customWidth="1"/>
    <col min="11508" max="11508" width="0" style="1" hidden="1" customWidth="1"/>
    <col min="11509" max="11509" width="24.7109375" style="1" customWidth="1"/>
    <col min="11510" max="11510" width="12.28515625" style="1" customWidth="1"/>
    <col min="11511" max="11511" width="0" style="1" hidden="1" customWidth="1"/>
    <col min="11512" max="11512" width="3.42578125" style="1" customWidth="1"/>
    <col min="11513" max="11513" width="0" style="1" hidden="1" customWidth="1"/>
    <col min="11514" max="11514" width="17.7109375" style="1" customWidth="1"/>
    <col min="11515" max="11515" width="3.42578125" style="1" customWidth="1"/>
    <col min="11516" max="11516" width="0" style="1" hidden="1" customWidth="1"/>
    <col min="11517" max="11517" width="23.7109375" style="1" customWidth="1"/>
    <col min="11518" max="11518" width="10" style="1" customWidth="1"/>
    <col min="11519" max="11519" width="0" style="1" hidden="1" customWidth="1"/>
    <col min="11520" max="11521" width="14.7109375" style="1" customWidth="1"/>
    <col min="11522" max="11522" width="12.85546875" style="1" customWidth="1"/>
    <col min="11523" max="11523" width="3.28515625" style="1" customWidth="1"/>
    <col min="11524" max="11524" width="30.28515625" style="1" customWidth="1"/>
    <col min="11525" max="11525" width="5" style="1" customWidth="1"/>
    <col min="11526" max="11526" width="0" style="1" hidden="1" customWidth="1"/>
    <col min="11527" max="11527" width="14.28515625" style="1" customWidth="1"/>
    <col min="11528" max="11528" width="5.7109375" style="1" customWidth="1"/>
    <col min="11529" max="11529" width="0" style="1" hidden="1" customWidth="1"/>
    <col min="11530" max="11530" width="17.28515625" style="1" customWidth="1"/>
    <col min="11531" max="11531" width="12.7109375" style="1" customWidth="1"/>
    <col min="11532" max="11532" width="0" style="1" hidden="1" customWidth="1"/>
    <col min="11533" max="11533" width="5.28515625" style="1" customWidth="1"/>
    <col min="11534" max="11534" width="0" style="1" hidden="1" customWidth="1"/>
    <col min="11535" max="11535" width="17" style="1" customWidth="1"/>
    <col min="11536" max="11536" width="6.28515625" style="1" customWidth="1"/>
    <col min="11537" max="11537" width="0" style="1" hidden="1" customWidth="1"/>
    <col min="11538" max="11538" width="14.28515625" style="1" customWidth="1"/>
    <col min="11539" max="11539" width="7.5703125" style="1" customWidth="1"/>
    <col min="11540" max="11540" width="0" style="1" hidden="1" customWidth="1"/>
    <col min="11541" max="11542" width="14.28515625" style="1" customWidth="1"/>
    <col min="11543" max="11543" width="20.85546875" style="1" customWidth="1"/>
    <col min="11544" max="11544" width="14.42578125" style="1" customWidth="1"/>
    <col min="11545" max="11545" width="15" style="1" customWidth="1"/>
    <col min="11546" max="11546" width="2.7109375" style="1" customWidth="1"/>
    <col min="11547" max="11547" width="11.7109375" style="1" customWidth="1"/>
    <col min="11548" max="11548" width="11.5703125" style="1" customWidth="1"/>
    <col min="11549" max="11549" width="2.28515625" style="1" customWidth="1"/>
    <col min="11550" max="11550" width="41" style="1" customWidth="1"/>
    <col min="11551" max="11551" width="14.28515625" style="1" customWidth="1"/>
    <col min="11552" max="11553" width="11.5703125" style="1" customWidth="1"/>
    <col min="11554" max="11554" width="21.85546875" style="1" customWidth="1"/>
    <col min="11555" max="11746" width="11.5703125" style="1"/>
    <col min="11747" max="11747" width="21.85546875" style="1" customWidth="1"/>
    <col min="11748" max="11748" width="13.85546875" style="1" customWidth="1"/>
    <col min="11749" max="11749" width="38.7109375" style="1" customWidth="1"/>
    <col min="11750" max="11750" width="3" style="1" bestFit="1" customWidth="1"/>
    <col min="11751" max="11751" width="32.28515625" style="1" customWidth="1"/>
    <col min="11752" max="11752" width="46.28515625" style="1" customWidth="1"/>
    <col min="11753" max="11753" width="19" style="1" customWidth="1"/>
    <col min="11754" max="11754" width="0" style="1" hidden="1" customWidth="1"/>
    <col min="11755" max="11755" width="17.7109375" style="1" customWidth="1"/>
    <col min="11756" max="11756" width="0" style="1" hidden="1" customWidth="1"/>
    <col min="11757" max="11757" width="22.28515625" style="1" customWidth="1"/>
    <col min="11758" max="11758" width="5.28515625" style="1" customWidth="1"/>
    <col min="11759" max="11759" width="36.28515625" style="1" customWidth="1"/>
    <col min="11760" max="11760" width="5.7109375" style="1" customWidth="1"/>
    <col min="11761" max="11761" width="0" style="1" hidden="1" customWidth="1"/>
    <col min="11762" max="11762" width="20.7109375" style="1" customWidth="1"/>
    <col min="11763" max="11763" width="4.85546875" style="1" customWidth="1"/>
    <col min="11764" max="11764" width="0" style="1" hidden="1" customWidth="1"/>
    <col min="11765" max="11765" width="24.7109375" style="1" customWidth="1"/>
    <col min="11766" max="11766" width="12.28515625" style="1" customWidth="1"/>
    <col min="11767" max="11767" width="0" style="1" hidden="1" customWidth="1"/>
    <col min="11768" max="11768" width="3.42578125" style="1" customWidth="1"/>
    <col min="11769" max="11769" width="0" style="1" hidden="1" customWidth="1"/>
    <col min="11770" max="11770" width="17.7109375" style="1" customWidth="1"/>
    <col min="11771" max="11771" width="3.42578125" style="1" customWidth="1"/>
    <col min="11772" max="11772" width="0" style="1" hidden="1" customWidth="1"/>
    <col min="11773" max="11773" width="23.7109375" style="1" customWidth="1"/>
    <col min="11774" max="11774" width="10" style="1" customWidth="1"/>
    <col min="11775" max="11775" width="0" style="1" hidden="1" customWidth="1"/>
    <col min="11776" max="11777" width="14.7109375" style="1" customWidth="1"/>
    <col min="11778" max="11778" width="12.85546875" style="1" customWidth="1"/>
    <col min="11779" max="11779" width="3.28515625" style="1" customWidth="1"/>
    <col min="11780" max="11780" width="30.28515625" style="1" customWidth="1"/>
    <col min="11781" max="11781" width="5" style="1" customWidth="1"/>
    <col min="11782" max="11782" width="0" style="1" hidden="1" customWidth="1"/>
    <col min="11783" max="11783" width="14.28515625" style="1" customWidth="1"/>
    <col min="11784" max="11784" width="5.7109375" style="1" customWidth="1"/>
    <col min="11785" max="11785" width="0" style="1" hidden="1" customWidth="1"/>
    <col min="11786" max="11786" width="17.28515625" style="1" customWidth="1"/>
    <col min="11787" max="11787" width="12.7109375" style="1" customWidth="1"/>
    <col min="11788" max="11788" width="0" style="1" hidden="1" customWidth="1"/>
    <col min="11789" max="11789" width="5.28515625" style="1" customWidth="1"/>
    <col min="11790" max="11790" width="0" style="1" hidden="1" customWidth="1"/>
    <col min="11791" max="11791" width="17" style="1" customWidth="1"/>
    <col min="11792" max="11792" width="6.28515625" style="1" customWidth="1"/>
    <col min="11793" max="11793" width="0" style="1" hidden="1" customWidth="1"/>
    <col min="11794" max="11794" width="14.28515625" style="1" customWidth="1"/>
    <col min="11795" max="11795" width="7.5703125" style="1" customWidth="1"/>
    <col min="11796" max="11796" width="0" style="1" hidden="1" customWidth="1"/>
    <col min="11797" max="11798" width="14.28515625" style="1" customWidth="1"/>
    <col min="11799" max="11799" width="20.85546875" style="1" customWidth="1"/>
    <col min="11800" max="11800" width="14.42578125" style="1" customWidth="1"/>
    <col min="11801" max="11801" width="15" style="1" customWidth="1"/>
    <col min="11802" max="11802" width="2.7109375" style="1" customWidth="1"/>
    <col min="11803" max="11803" width="11.7109375" style="1" customWidth="1"/>
    <col min="11804" max="11804" width="11.5703125" style="1" customWidth="1"/>
    <col min="11805" max="11805" width="2.28515625" style="1" customWidth="1"/>
    <col min="11806" max="11806" width="41" style="1" customWidth="1"/>
    <col min="11807" max="11807" width="14.28515625" style="1" customWidth="1"/>
    <col min="11808" max="11809" width="11.5703125" style="1" customWidth="1"/>
    <col min="11810" max="11810" width="21.85546875" style="1" customWidth="1"/>
    <col min="11811" max="12002" width="11.5703125" style="1"/>
    <col min="12003" max="12003" width="21.85546875" style="1" customWidth="1"/>
    <col min="12004" max="12004" width="13.85546875" style="1" customWidth="1"/>
    <col min="12005" max="12005" width="38.7109375" style="1" customWidth="1"/>
    <col min="12006" max="12006" width="3" style="1" bestFit="1" customWidth="1"/>
    <col min="12007" max="12007" width="32.28515625" style="1" customWidth="1"/>
    <col min="12008" max="12008" width="46.28515625" style="1" customWidth="1"/>
    <col min="12009" max="12009" width="19" style="1" customWidth="1"/>
    <col min="12010" max="12010" width="0" style="1" hidden="1" customWidth="1"/>
    <col min="12011" max="12011" width="17.7109375" style="1" customWidth="1"/>
    <col min="12012" max="12012" width="0" style="1" hidden="1" customWidth="1"/>
    <col min="12013" max="12013" width="22.28515625" style="1" customWidth="1"/>
    <col min="12014" max="12014" width="5.28515625" style="1" customWidth="1"/>
    <col min="12015" max="12015" width="36.28515625" style="1" customWidth="1"/>
    <col min="12016" max="12016" width="5.7109375" style="1" customWidth="1"/>
    <col min="12017" max="12017" width="0" style="1" hidden="1" customWidth="1"/>
    <col min="12018" max="12018" width="20.7109375" style="1" customWidth="1"/>
    <col min="12019" max="12019" width="4.85546875" style="1" customWidth="1"/>
    <col min="12020" max="12020" width="0" style="1" hidden="1" customWidth="1"/>
    <col min="12021" max="12021" width="24.7109375" style="1" customWidth="1"/>
    <col min="12022" max="12022" width="12.28515625" style="1" customWidth="1"/>
    <col min="12023" max="12023" width="0" style="1" hidden="1" customWidth="1"/>
    <col min="12024" max="12024" width="3.42578125" style="1" customWidth="1"/>
    <col min="12025" max="12025" width="0" style="1" hidden="1" customWidth="1"/>
    <col min="12026" max="12026" width="17.7109375" style="1" customWidth="1"/>
    <col min="12027" max="12027" width="3.42578125" style="1" customWidth="1"/>
    <col min="12028" max="12028" width="0" style="1" hidden="1" customWidth="1"/>
    <col min="12029" max="12029" width="23.7109375" style="1" customWidth="1"/>
    <col min="12030" max="12030" width="10" style="1" customWidth="1"/>
    <col min="12031" max="12031" width="0" style="1" hidden="1" customWidth="1"/>
    <col min="12032" max="12033" width="14.7109375" style="1" customWidth="1"/>
    <col min="12034" max="12034" width="12.85546875" style="1" customWidth="1"/>
    <col min="12035" max="12035" width="3.28515625" style="1" customWidth="1"/>
    <col min="12036" max="12036" width="30.28515625" style="1" customWidth="1"/>
    <col min="12037" max="12037" width="5" style="1" customWidth="1"/>
    <col min="12038" max="12038" width="0" style="1" hidden="1" customWidth="1"/>
    <col min="12039" max="12039" width="14.28515625" style="1" customWidth="1"/>
    <col min="12040" max="12040" width="5.7109375" style="1" customWidth="1"/>
    <col min="12041" max="12041" width="0" style="1" hidden="1" customWidth="1"/>
    <col min="12042" max="12042" width="17.28515625" style="1" customWidth="1"/>
    <col min="12043" max="12043" width="12.7109375" style="1" customWidth="1"/>
    <col min="12044" max="12044" width="0" style="1" hidden="1" customWidth="1"/>
    <col min="12045" max="12045" width="5.28515625" style="1" customWidth="1"/>
    <col min="12046" max="12046" width="0" style="1" hidden="1" customWidth="1"/>
    <col min="12047" max="12047" width="17" style="1" customWidth="1"/>
    <col min="12048" max="12048" width="6.28515625" style="1" customWidth="1"/>
    <col min="12049" max="12049" width="0" style="1" hidden="1" customWidth="1"/>
    <col min="12050" max="12050" width="14.28515625" style="1" customWidth="1"/>
    <col min="12051" max="12051" width="7.5703125" style="1" customWidth="1"/>
    <col min="12052" max="12052" width="0" style="1" hidden="1" customWidth="1"/>
    <col min="12053" max="12054" width="14.28515625" style="1" customWidth="1"/>
    <col min="12055" max="12055" width="20.85546875" style="1" customWidth="1"/>
    <col min="12056" max="12056" width="14.42578125" style="1" customWidth="1"/>
    <col min="12057" max="12057" width="15" style="1" customWidth="1"/>
    <col min="12058" max="12058" width="2.7109375" style="1" customWidth="1"/>
    <col min="12059" max="12059" width="11.7109375" style="1" customWidth="1"/>
    <col min="12060" max="12060" width="11.5703125" style="1" customWidth="1"/>
    <col min="12061" max="12061" width="2.28515625" style="1" customWidth="1"/>
    <col min="12062" max="12062" width="41" style="1" customWidth="1"/>
    <col min="12063" max="12063" width="14.28515625" style="1" customWidth="1"/>
    <col min="12064" max="12065" width="11.5703125" style="1" customWidth="1"/>
    <col min="12066" max="12066" width="21.85546875" style="1" customWidth="1"/>
    <col min="12067" max="12258" width="11.5703125" style="1"/>
    <col min="12259" max="12259" width="21.85546875" style="1" customWidth="1"/>
    <col min="12260" max="12260" width="13.85546875" style="1" customWidth="1"/>
    <col min="12261" max="12261" width="38.7109375" style="1" customWidth="1"/>
    <col min="12262" max="12262" width="3" style="1" bestFit="1" customWidth="1"/>
    <col min="12263" max="12263" width="32.28515625" style="1" customWidth="1"/>
    <col min="12264" max="12264" width="46.28515625" style="1" customWidth="1"/>
    <col min="12265" max="12265" width="19" style="1" customWidth="1"/>
    <col min="12266" max="12266" width="0" style="1" hidden="1" customWidth="1"/>
    <col min="12267" max="12267" width="17.7109375" style="1" customWidth="1"/>
    <col min="12268" max="12268" width="0" style="1" hidden="1" customWidth="1"/>
    <col min="12269" max="12269" width="22.28515625" style="1" customWidth="1"/>
    <col min="12270" max="12270" width="5.28515625" style="1" customWidth="1"/>
    <col min="12271" max="12271" width="36.28515625" style="1" customWidth="1"/>
    <col min="12272" max="12272" width="5.7109375" style="1" customWidth="1"/>
    <col min="12273" max="12273" width="0" style="1" hidden="1" customWidth="1"/>
    <col min="12274" max="12274" width="20.7109375" style="1" customWidth="1"/>
    <col min="12275" max="12275" width="4.85546875" style="1" customWidth="1"/>
    <col min="12276" max="12276" width="0" style="1" hidden="1" customWidth="1"/>
    <col min="12277" max="12277" width="24.7109375" style="1" customWidth="1"/>
    <col min="12278" max="12278" width="12.28515625" style="1" customWidth="1"/>
    <col min="12279" max="12279" width="0" style="1" hidden="1" customWidth="1"/>
    <col min="12280" max="12280" width="3.42578125" style="1" customWidth="1"/>
    <col min="12281" max="12281" width="0" style="1" hidden="1" customWidth="1"/>
    <col min="12282" max="12282" width="17.7109375" style="1" customWidth="1"/>
    <col min="12283" max="12283" width="3.42578125" style="1" customWidth="1"/>
    <col min="12284" max="12284" width="0" style="1" hidden="1" customWidth="1"/>
    <col min="12285" max="12285" width="23.7109375" style="1" customWidth="1"/>
    <col min="12286" max="12286" width="10" style="1" customWidth="1"/>
    <col min="12287" max="12287" width="0" style="1" hidden="1" customWidth="1"/>
    <col min="12288" max="12289" width="14.7109375" style="1" customWidth="1"/>
    <col min="12290" max="12290" width="12.85546875" style="1" customWidth="1"/>
    <col min="12291" max="12291" width="3.28515625" style="1" customWidth="1"/>
    <col min="12292" max="12292" width="30.28515625" style="1" customWidth="1"/>
    <col min="12293" max="12293" width="5" style="1" customWidth="1"/>
    <col min="12294" max="12294" width="0" style="1" hidden="1" customWidth="1"/>
    <col min="12295" max="12295" width="14.28515625" style="1" customWidth="1"/>
    <col min="12296" max="12296" width="5.7109375" style="1" customWidth="1"/>
    <col min="12297" max="12297" width="0" style="1" hidden="1" customWidth="1"/>
    <col min="12298" max="12298" width="17.28515625" style="1" customWidth="1"/>
    <col min="12299" max="12299" width="12.7109375" style="1" customWidth="1"/>
    <col min="12300" max="12300" width="0" style="1" hidden="1" customWidth="1"/>
    <col min="12301" max="12301" width="5.28515625" style="1" customWidth="1"/>
    <col min="12302" max="12302" width="0" style="1" hidden="1" customWidth="1"/>
    <col min="12303" max="12303" width="17" style="1" customWidth="1"/>
    <col min="12304" max="12304" width="6.28515625" style="1" customWidth="1"/>
    <col min="12305" max="12305" width="0" style="1" hidden="1" customWidth="1"/>
    <col min="12306" max="12306" width="14.28515625" style="1" customWidth="1"/>
    <col min="12307" max="12307" width="7.5703125" style="1" customWidth="1"/>
    <col min="12308" max="12308" width="0" style="1" hidden="1" customWidth="1"/>
    <col min="12309" max="12310" width="14.28515625" style="1" customWidth="1"/>
    <col min="12311" max="12311" width="20.85546875" style="1" customWidth="1"/>
    <col min="12312" max="12312" width="14.42578125" style="1" customWidth="1"/>
    <col min="12313" max="12313" width="15" style="1" customWidth="1"/>
    <col min="12314" max="12314" width="2.7109375" style="1" customWidth="1"/>
    <col min="12315" max="12315" width="11.7109375" style="1" customWidth="1"/>
    <col min="12316" max="12316" width="11.5703125" style="1" customWidth="1"/>
    <col min="12317" max="12317" width="2.28515625" style="1" customWidth="1"/>
    <col min="12318" max="12318" width="41" style="1" customWidth="1"/>
    <col min="12319" max="12319" width="14.28515625" style="1" customWidth="1"/>
    <col min="12320" max="12321" width="11.5703125" style="1" customWidth="1"/>
    <col min="12322" max="12322" width="21.85546875" style="1" customWidth="1"/>
    <col min="12323" max="12514" width="11.5703125" style="1"/>
    <col min="12515" max="12515" width="21.85546875" style="1" customWidth="1"/>
    <col min="12516" max="12516" width="13.85546875" style="1" customWidth="1"/>
    <col min="12517" max="12517" width="38.7109375" style="1" customWidth="1"/>
    <col min="12518" max="12518" width="3" style="1" bestFit="1" customWidth="1"/>
    <col min="12519" max="12519" width="32.28515625" style="1" customWidth="1"/>
    <col min="12520" max="12520" width="46.28515625" style="1" customWidth="1"/>
    <col min="12521" max="12521" width="19" style="1" customWidth="1"/>
    <col min="12522" max="12522" width="0" style="1" hidden="1" customWidth="1"/>
    <col min="12523" max="12523" width="17.7109375" style="1" customWidth="1"/>
    <col min="12524" max="12524" width="0" style="1" hidden="1" customWidth="1"/>
    <col min="12525" max="12525" width="22.28515625" style="1" customWidth="1"/>
    <col min="12526" max="12526" width="5.28515625" style="1" customWidth="1"/>
    <col min="12527" max="12527" width="36.28515625" style="1" customWidth="1"/>
    <col min="12528" max="12528" width="5.7109375" style="1" customWidth="1"/>
    <col min="12529" max="12529" width="0" style="1" hidden="1" customWidth="1"/>
    <col min="12530" max="12530" width="20.7109375" style="1" customWidth="1"/>
    <col min="12531" max="12531" width="4.85546875" style="1" customWidth="1"/>
    <col min="12532" max="12532" width="0" style="1" hidden="1" customWidth="1"/>
    <col min="12533" max="12533" width="24.7109375" style="1" customWidth="1"/>
    <col min="12534" max="12534" width="12.28515625" style="1" customWidth="1"/>
    <col min="12535" max="12535" width="0" style="1" hidden="1" customWidth="1"/>
    <col min="12536" max="12536" width="3.42578125" style="1" customWidth="1"/>
    <col min="12537" max="12537" width="0" style="1" hidden="1" customWidth="1"/>
    <col min="12538" max="12538" width="17.7109375" style="1" customWidth="1"/>
    <col min="12539" max="12539" width="3.42578125" style="1" customWidth="1"/>
    <col min="12540" max="12540" width="0" style="1" hidden="1" customWidth="1"/>
    <col min="12541" max="12541" width="23.7109375" style="1" customWidth="1"/>
    <col min="12542" max="12542" width="10" style="1" customWidth="1"/>
    <col min="12543" max="12543" width="0" style="1" hidden="1" customWidth="1"/>
    <col min="12544" max="12545" width="14.7109375" style="1" customWidth="1"/>
    <col min="12546" max="12546" width="12.85546875" style="1" customWidth="1"/>
    <col min="12547" max="12547" width="3.28515625" style="1" customWidth="1"/>
    <col min="12548" max="12548" width="30.28515625" style="1" customWidth="1"/>
    <col min="12549" max="12549" width="5" style="1" customWidth="1"/>
    <col min="12550" max="12550" width="0" style="1" hidden="1" customWidth="1"/>
    <col min="12551" max="12551" width="14.28515625" style="1" customWidth="1"/>
    <col min="12552" max="12552" width="5.7109375" style="1" customWidth="1"/>
    <col min="12553" max="12553" width="0" style="1" hidden="1" customWidth="1"/>
    <col min="12554" max="12554" width="17.28515625" style="1" customWidth="1"/>
    <col min="12555" max="12555" width="12.7109375" style="1" customWidth="1"/>
    <col min="12556" max="12556" width="0" style="1" hidden="1" customWidth="1"/>
    <col min="12557" max="12557" width="5.28515625" style="1" customWidth="1"/>
    <col min="12558" max="12558" width="0" style="1" hidden="1" customWidth="1"/>
    <col min="12559" max="12559" width="17" style="1" customWidth="1"/>
    <col min="12560" max="12560" width="6.28515625" style="1" customWidth="1"/>
    <col min="12561" max="12561" width="0" style="1" hidden="1" customWidth="1"/>
    <col min="12562" max="12562" width="14.28515625" style="1" customWidth="1"/>
    <col min="12563" max="12563" width="7.5703125" style="1" customWidth="1"/>
    <col min="12564" max="12564" width="0" style="1" hidden="1" customWidth="1"/>
    <col min="12565" max="12566" width="14.28515625" style="1" customWidth="1"/>
    <col min="12567" max="12567" width="20.85546875" style="1" customWidth="1"/>
    <col min="12568" max="12568" width="14.42578125" style="1" customWidth="1"/>
    <col min="12569" max="12569" width="15" style="1" customWidth="1"/>
    <col min="12570" max="12570" width="2.7109375" style="1" customWidth="1"/>
    <col min="12571" max="12571" width="11.7109375" style="1" customWidth="1"/>
    <col min="12572" max="12572" width="11.5703125" style="1" customWidth="1"/>
    <col min="12573" max="12573" width="2.28515625" style="1" customWidth="1"/>
    <col min="12574" max="12574" width="41" style="1" customWidth="1"/>
    <col min="12575" max="12575" width="14.28515625" style="1" customWidth="1"/>
    <col min="12576" max="12577" width="11.5703125" style="1" customWidth="1"/>
    <col min="12578" max="12578" width="21.85546875" style="1" customWidth="1"/>
    <col min="12579" max="12770" width="11.5703125" style="1"/>
    <col min="12771" max="12771" width="21.85546875" style="1" customWidth="1"/>
    <col min="12772" max="12772" width="13.85546875" style="1" customWidth="1"/>
    <col min="12773" max="12773" width="38.7109375" style="1" customWidth="1"/>
    <col min="12774" max="12774" width="3" style="1" bestFit="1" customWidth="1"/>
    <col min="12775" max="12775" width="32.28515625" style="1" customWidth="1"/>
    <col min="12776" max="12776" width="46.28515625" style="1" customWidth="1"/>
    <col min="12777" max="12777" width="19" style="1" customWidth="1"/>
    <col min="12778" max="12778" width="0" style="1" hidden="1" customWidth="1"/>
    <col min="12779" max="12779" width="17.7109375" style="1" customWidth="1"/>
    <col min="12780" max="12780" width="0" style="1" hidden="1" customWidth="1"/>
    <col min="12781" max="12781" width="22.28515625" style="1" customWidth="1"/>
    <col min="12782" max="12782" width="5.28515625" style="1" customWidth="1"/>
    <col min="12783" max="12783" width="36.28515625" style="1" customWidth="1"/>
    <col min="12784" max="12784" width="5.7109375" style="1" customWidth="1"/>
    <col min="12785" max="12785" width="0" style="1" hidden="1" customWidth="1"/>
    <col min="12786" max="12786" width="20.7109375" style="1" customWidth="1"/>
    <col min="12787" max="12787" width="4.85546875" style="1" customWidth="1"/>
    <col min="12788" max="12788" width="0" style="1" hidden="1" customWidth="1"/>
    <col min="12789" max="12789" width="24.7109375" style="1" customWidth="1"/>
    <col min="12790" max="12790" width="12.28515625" style="1" customWidth="1"/>
    <col min="12791" max="12791" width="0" style="1" hidden="1" customWidth="1"/>
    <col min="12792" max="12792" width="3.42578125" style="1" customWidth="1"/>
    <col min="12793" max="12793" width="0" style="1" hidden="1" customWidth="1"/>
    <col min="12794" max="12794" width="17.7109375" style="1" customWidth="1"/>
    <col min="12795" max="12795" width="3.42578125" style="1" customWidth="1"/>
    <col min="12796" max="12796" width="0" style="1" hidden="1" customWidth="1"/>
    <col min="12797" max="12797" width="23.7109375" style="1" customWidth="1"/>
    <col min="12798" max="12798" width="10" style="1" customWidth="1"/>
    <col min="12799" max="12799" width="0" style="1" hidden="1" customWidth="1"/>
    <col min="12800" max="12801" width="14.7109375" style="1" customWidth="1"/>
    <col min="12802" max="12802" width="12.85546875" style="1" customWidth="1"/>
    <col min="12803" max="12803" width="3.28515625" style="1" customWidth="1"/>
    <col min="12804" max="12804" width="30.28515625" style="1" customWidth="1"/>
    <col min="12805" max="12805" width="5" style="1" customWidth="1"/>
    <col min="12806" max="12806" width="0" style="1" hidden="1" customWidth="1"/>
    <col min="12807" max="12807" width="14.28515625" style="1" customWidth="1"/>
    <col min="12808" max="12808" width="5.7109375" style="1" customWidth="1"/>
    <col min="12809" max="12809" width="0" style="1" hidden="1" customWidth="1"/>
    <col min="12810" max="12810" width="17.28515625" style="1" customWidth="1"/>
    <col min="12811" max="12811" width="12.7109375" style="1" customWidth="1"/>
    <col min="12812" max="12812" width="0" style="1" hidden="1" customWidth="1"/>
    <col min="12813" max="12813" width="5.28515625" style="1" customWidth="1"/>
    <col min="12814" max="12814" width="0" style="1" hidden="1" customWidth="1"/>
    <col min="12815" max="12815" width="17" style="1" customWidth="1"/>
    <col min="12816" max="12816" width="6.28515625" style="1" customWidth="1"/>
    <col min="12817" max="12817" width="0" style="1" hidden="1" customWidth="1"/>
    <col min="12818" max="12818" width="14.28515625" style="1" customWidth="1"/>
    <col min="12819" max="12819" width="7.5703125" style="1" customWidth="1"/>
    <col min="12820" max="12820" width="0" style="1" hidden="1" customWidth="1"/>
    <col min="12821" max="12822" width="14.28515625" style="1" customWidth="1"/>
    <col min="12823" max="12823" width="20.85546875" style="1" customWidth="1"/>
    <col min="12824" max="12824" width="14.42578125" style="1" customWidth="1"/>
    <col min="12825" max="12825" width="15" style="1" customWidth="1"/>
    <col min="12826" max="12826" width="2.7109375" style="1" customWidth="1"/>
    <col min="12827" max="12827" width="11.7109375" style="1" customWidth="1"/>
    <col min="12828" max="12828" width="11.5703125" style="1" customWidth="1"/>
    <col min="12829" max="12829" width="2.28515625" style="1" customWidth="1"/>
    <col min="12830" max="12830" width="41" style="1" customWidth="1"/>
    <col min="12831" max="12831" width="14.28515625" style="1" customWidth="1"/>
    <col min="12832" max="12833" width="11.5703125" style="1" customWidth="1"/>
    <col min="12834" max="12834" width="21.85546875" style="1" customWidth="1"/>
    <col min="12835" max="13026" width="11.5703125" style="1"/>
    <col min="13027" max="13027" width="21.85546875" style="1" customWidth="1"/>
    <col min="13028" max="13028" width="13.85546875" style="1" customWidth="1"/>
    <col min="13029" max="13029" width="38.7109375" style="1" customWidth="1"/>
    <col min="13030" max="13030" width="3" style="1" bestFit="1" customWidth="1"/>
    <col min="13031" max="13031" width="32.28515625" style="1" customWidth="1"/>
    <col min="13032" max="13032" width="46.28515625" style="1" customWidth="1"/>
    <col min="13033" max="13033" width="19" style="1" customWidth="1"/>
    <col min="13034" max="13034" width="0" style="1" hidden="1" customWidth="1"/>
    <col min="13035" max="13035" width="17.7109375" style="1" customWidth="1"/>
    <col min="13036" max="13036" width="0" style="1" hidden="1" customWidth="1"/>
    <col min="13037" max="13037" width="22.28515625" style="1" customWidth="1"/>
    <col min="13038" max="13038" width="5.28515625" style="1" customWidth="1"/>
    <col min="13039" max="13039" width="36.28515625" style="1" customWidth="1"/>
    <col min="13040" max="13040" width="5.7109375" style="1" customWidth="1"/>
    <col min="13041" max="13041" width="0" style="1" hidden="1" customWidth="1"/>
    <col min="13042" max="13042" width="20.7109375" style="1" customWidth="1"/>
    <col min="13043" max="13043" width="4.85546875" style="1" customWidth="1"/>
    <col min="13044" max="13044" width="0" style="1" hidden="1" customWidth="1"/>
    <col min="13045" max="13045" width="24.7109375" style="1" customWidth="1"/>
    <col min="13046" max="13046" width="12.28515625" style="1" customWidth="1"/>
    <col min="13047" max="13047" width="0" style="1" hidden="1" customWidth="1"/>
    <col min="13048" max="13048" width="3.42578125" style="1" customWidth="1"/>
    <col min="13049" max="13049" width="0" style="1" hidden="1" customWidth="1"/>
    <col min="13050" max="13050" width="17.7109375" style="1" customWidth="1"/>
    <col min="13051" max="13051" width="3.42578125" style="1" customWidth="1"/>
    <col min="13052" max="13052" width="0" style="1" hidden="1" customWidth="1"/>
    <col min="13053" max="13053" width="23.7109375" style="1" customWidth="1"/>
    <col min="13054" max="13054" width="10" style="1" customWidth="1"/>
    <col min="13055" max="13055" width="0" style="1" hidden="1" customWidth="1"/>
    <col min="13056" max="13057" width="14.7109375" style="1" customWidth="1"/>
    <col min="13058" max="13058" width="12.85546875" style="1" customWidth="1"/>
    <col min="13059" max="13059" width="3.28515625" style="1" customWidth="1"/>
    <col min="13060" max="13060" width="30.28515625" style="1" customWidth="1"/>
    <col min="13061" max="13061" width="5" style="1" customWidth="1"/>
    <col min="13062" max="13062" width="0" style="1" hidden="1" customWidth="1"/>
    <col min="13063" max="13063" width="14.28515625" style="1" customWidth="1"/>
    <col min="13064" max="13064" width="5.7109375" style="1" customWidth="1"/>
    <col min="13065" max="13065" width="0" style="1" hidden="1" customWidth="1"/>
    <col min="13066" max="13066" width="17.28515625" style="1" customWidth="1"/>
    <col min="13067" max="13067" width="12.7109375" style="1" customWidth="1"/>
    <col min="13068" max="13068" width="0" style="1" hidden="1" customWidth="1"/>
    <col min="13069" max="13069" width="5.28515625" style="1" customWidth="1"/>
    <col min="13070" max="13070" width="0" style="1" hidden="1" customWidth="1"/>
    <col min="13071" max="13071" width="17" style="1" customWidth="1"/>
    <col min="13072" max="13072" width="6.28515625" style="1" customWidth="1"/>
    <col min="13073" max="13073" width="0" style="1" hidden="1" customWidth="1"/>
    <col min="13074" max="13074" width="14.28515625" style="1" customWidth="1"/>
    <col min="13075" max="13075" width="7.5703125" style="1" customWidth="1"/>
    <col min="13076" max="13076" width="0" style="1" hidden="1" customWidth="1"/>
    <col min="13077" max="13078" width="14.28515625" style="1" customWidth="1"/>
    <col min="13079" max="13079" width="20.85546875" style="1" customWidth="1"/>
    <col min="13080" max="13080" width="14.42578125" style="1" customWidth="1"/>
    <col min="13081" max="13081" width="15" style="1" customWidth="1"/>
    <col min="13082" max="13082" width="2.7109375" style="1" customWidth="1"/>
    <col min="13083" max="13083" width="11.7109375" style="1" customWidth="1"/>
    <col min="13084" max="13084" width="11.5703125" style="1" customWidth="1"/>
    <col min="13085" max="13085" width="2.28515625" style="1" customWidth="1"/>
    <col min="13086" max="13086" width="41" style="1" customWidth="1"/>
    <col min="13087" max="13087" width="14.28515625" style="1" customWidth="1"/>
    <col min="13088" max="13089" width="11.5703125" style="1" customWidth="1"/>
    <col min="13090" max="13090" width="21.85546875" style="1" customWidth="1"/>
    <col min="13091" max="13282" width="11.5703125" style="1"/>
    <col min="13283" max="13283" width="21.85546875" style="1" customWidth="1"/>
    <col min="13284" max="13284" width="13.85546875" style="1" customWidth="1"/>
    <col min="13285" max="13285" width="38.7109375" style="1" customWidth="1"/>
    <col min="13286" max="13286" width="3" style="1" bestFit="1" customWidth="1"/>
    <col min="13287" max="13287" width="32.28515625" style="1" customWidth="1"/>
    <col min="13288" max="13288" width="46.28515625" style="1" customWidth="1"/>
    <col min="13289" max="13289" width="19" style="1" customWidth="1"/>
    <col min="13290" max="13290" width="0" style="1" hidden="1" customWidth="1"/>
    <col min="13291" max="13291" width="17.7109375" style="1" customWidth="1"/>
    <col min="13292" max="13292" width="0" style="1" hidden="1" customWidth="1"/>
    <col min="13293" max="13293" width="22.28515625" style="1" customWidth="1"/>
    <col min="13294" max="13294" width="5.28515625" style="1" customWidth="1"/>
    <col min="13295" max="13295" width="36.28515625" style="1" customWidth="1"/>
    <col min="13296" max="13296" width="5.7109375" style="1" customWidth="1"/>
    <col min="13297" max="13297" width="0" style="1" hidden="1" customWidth="1"/>
    <col min="13298" max="13298" width="20.7109375" style="1" customWidth="1"/>
    <col min="13299" max="13299" width="4.85546875" style="1" customWidth="1"/>
    <col min="13300" max="13300" width="0" style="1" hidden="1" customWidth="1"/>
    <col min="13301" max="13301" width="24.7109375" style="1" customWidth="1"/>
    <col min="13302" max="13302" width="12.28515625" style="1" customWidth="1"/>
    <col min="13303" max="13303" width="0" style="1" hidden="1" customWidth="1"/>
    <col min="13304" max="13304" width="3.42578125" style="1" customWidth="1"/>
    <col min="13305" max="13305" width="0" style="1" hidden="1" customWidth="1"/>
    <col min="13306" max="13306" width="17.7109375" style="1" customWidth="1"/>
    <col min="13307" max="13307" width="3.42578125" style="1" customWidth="1"/>
    <col min="13308" max="13308" width="0" style="1" hidden="1" customWidth="1"/>
    <col min="13309" max="13309" width="23.7109375" style="1" customWidth="1"/>
    <col min="13310" max="13310" width="10" style="1" customWidth="1"/>
    <col min="13311" max="13311" width="0" style="1" hidden="1" customWidth="1"/>
    <col min="13312" max="13313" width="14.7109375" style="1" customWidth="1"/>
    <col min="13314" max="13314" width="12.85546875" style="1" customWidth="1"/>
    <col min="13315" max="13315" width="3.28515625" style="1" customWidth="1"/>
    <col min="13316" max="13316" width="30.28515625" style="1" customWidth="1"/>
    <col min="13317" max="13317" width="5" style="1" customWidth="1"/>
    <col min="13318" max="13318" width="0" style="1" hidden="1" customWidth="1"/>
    <col min="13319" max="13319" width="14.28515625" style="1" customWidth="1"/>
    <col min="13320" max="13320" width="5.7109375" style="1" customWidth="1"/>
    <col min="13321" max="13321" width="0" style="1" hidden="1" customWidth="1"/>
    <col min="13322" max="13322" width="17.28515625" style="1" customWidth="1"/>
    <col min="13323" max="13323" width="12.7109375" style="1" customWidth="1"/>
    <col min="13324" max="13324" width="0" style="1" hidden="1" customWidth="1"/>
    <col min="13325" max="13325" width="5.28515625" style="1" customWidth="1"/>
    <col min="13326" max="13326" width="0" style="1" hidden="1" customWidth="1"/>
    <col min="13327" max="13327" width="17" style="1" customWidth="1"/>
    <col min="13328" max="13328" width="6.28515625" style="1" customWidth="1"/>
    <col min="13329" max="13329" width="0" style="1" hidden="1" customWidth="1"/>
    <col min="13330" max="13330" width="14.28515625" style="1" customWidth="1"/>
    <col min="13331" max="13331" width="7.5703125" style="1" customWidth="1"/>
    <col min="13332" max="13332" width="0" style="1" hidden="1" customWidth="1"/>
    <col min="13333" max="13334" width="14.28515625" style="1" customWidth="1"/>
    <col min="13335" max="13335" width="20.85546875" style="1" customWidth="1"/>
    <col min="13336" max="13336" width="14.42578125" style="1" customWidth="1"/>
    <col min="13337" max="13337" width="15" style="1" customWidth="1"/>
    <col min="13338" max="13338" width="2.7109375" style="1" customWidth="1"/>
    <col min="13339" max="13339" width="11.7109375" style="1" customWidth="1"/>
    <col min="13340" max="13340" width="11.5703125" style="1" customWidth="1"/>
    <col min="13341" max="13341" width="2.28515625" style="1" customWidth="1"/>
    <col min="13342" max="13342" width="41" style="1" customWidth="1"/>
    <col min="13343" max="13343" width="14.28515625" style="1" customWidth="1"/>
    <col min="13344" max="13345" width="11.5703125" style="1" customWidth="1"/>
    <col min="13346" max="13346" width="21.85546875" style="1" customWidth="1"/>
    <col min="13347" max="13538" width="11.5703125" style="1"/>
    <col min="13539" max="13539" width="21.85546875" style="1" customWidth="1"/>
    <col min="13540" max="13540" width="13.85546875" style="1" customWidth="1"/>
    <col min="13541" max="13541" width="38.7109375" style="1" customWidth="1"/>
    <col min="13542" max="13542" width="3" style="1" bestFit="1" customWidth="1"/>
    <col min="13543" max="13543" width="32.28515625" style="1" customWidth="1"/>
    <col min="13544" max="13544" width="46.28515625" style="1" customWidth="1"/>
    <col min="13545" max="13545" width="19" style="1" customWidth="1"/>
    <col min="13546" max="13546" width="0" style="1" hidden="1" customWidth="1"/>
    <col min="13547" max="13547" width="17.7109375" style="1" customWidth="1"/>
    <col min="13548" max="13548" width="0" style="1" hidden="1" customWidth="1"/>
    <col min="13549" max="13549" width="22.28515625" style="1" customWidth="1"/>
    <col min="13550" max="13550" width="5.28515625" style="1" customWidth="1"/>
    <col min="13551" max="13551" width="36.28515625" style="1" customWidth="1"/>
    <col min="13552" max="13552" width="5.7109375" style="1" customWidth="1"/>
    <col min="13553" max="13553" width="0" style="1" hidden="1" customWidth="1"/>
    <col min="13554" max="13554" width="20.7109375" style="1" customWidth="1"/>
    <col min="13555" max="13555" width="4.85546875" style="1" customWidth="1"/>
    <col min="13556" max="13556" width="0" style="1" hidden="1" customWidth="1"/>
    <col min="13557" max="13557" width="24.7109375" style="1" customWidth="1"/>
    <col min="13558" max="13558" width="12.28515625" style="1" customWidth="1"/>
    <col min="13559" max="13559" width="0" style="1" hidden="1" customWidth="1"/>
    <col min="13560" max="13560" width="3.42578125" style="1" customWidth="1"/>
    <col min="13561" max="13561" width="0" style="1" hidden="1" customWidth="1"/>
    <col min="13562" max="13562" width="17.7109375" style="1" customWidth="1"/>
    <col min="13563" max="13563" width="3.42578125" style="1" customWidth="1"/>
    <col min="13564" max="13564" width="0" style="1" hidden="1" customWidth="1"/>
    <col min="13565" max="13565" width="23.7109375" style="1" customWidth="1"/>
    <col min="13566" max="13566" width="10" style="1" customWidth="1"/>
    <col min="13567" max="13567" width="0" style="1" hidden="1" customWidth="1"/>
    <col min="13568" max="13569" width="14.7109375" style="1" customWidth="1"/>
    <col min="13570" max="13570" width="12.85546875" style="1" customWidth="1"/>
    <col min="13571" max="13571" width="3.28515625" style="1" customWidth="1"/>
    <col min="13572" max="13572" width="30.28515625" style="1" customWidth="1"/>
    <col min="13573" max="13573" width="5" style="1" customWidth="1"/>
    <col min="13574" max="13574" width="0" style="1" hidden="1" customWidth="1"/>
    <col min="13575" max="13575" width="14.28515625" style="1" customWidth="1"/>
    <col min="13576" max="13576" width="5.7109375" style="1" customWidth="1"/>
    <col min="13577" max="13577" width="0" style="1" hidden="1" customWidth="1"/>
    <col min="13578" max="13578" width="17.28515625" style="1" customWidth="1"/>
    <col min="13579" max="13579" width="12.7109375" style="1" customWidth="1"/>
    <col min="13580" max="13580" width="0" style="1" hidden="1" customWidth="1"/>
    <col min="13581" max="13581" width="5.28515625" style="1" customWidth="1"/>
    <col min="13582" max="13582" width="0" style="1" hidden="1" customWidth="1"/>
    <col min="13583" max="13583" width="17" style="1" customWidth="1"/>
    <col min="13584" max="13584" width="6.28515625" style="1" customWidth="1"/>
    <col min="13585" max="13585" width="0" style="1" hidden="1" customWidth="1"/>
    <col min="13586" max="13586" width="14.28515625" style="1" customWidth="1"/>
    <col min="13587" max="13587" width="7.5703125" style="1" customWidth="1"/>
    <col min="13588" max="13588" width="0" style="1" hidden="1" customWidth="1"/>
    <col min="13589" max="13590" width="14.28515625" style="1" customWidth="1"/>
    <col min="13591" max="13591" width="20.85546875" style="1" customWidth="1"/>
    <col min="13592" max="13592" width="14.42578125" style="1" customWidth="1"/>
    <col min="13593" max="13593" width="15" style="1" customWidth="1"/>
    <col min="13594" max="13594" width="2.7109375" style="1" customWidth="1"/>
    <col min="13595" max="13595" width="11.7109375" style="1" customWidth="1"/>
    <col min="13596" max="13596" width="11.5703125" style="1" customWidth="1"/>
    <col min="13597" max="13597" width="2.28515625" style="1" customWidth="1"/>
    <col min="13598" max="13598" width="41" style="1" customWidth="1"/>
    <col min="13599" max="13599" width="14.28515625" style="1" customWidth="1"/>
    <col min="13600" max="13601" width="11.5703125" style="1" customWidth="1"/>
    <col min="13602" max="13602" width="21.85546875" style="1" customWidth="1"/>
    <col min="13603" max="13794" width="11.5703125" style="1"/>
    <col min="13795" max="13795" width="21.85546875" style="1" customWidth="1"/>
    <col min="13796" max="13796" width="13.85546875" style="1" customWidth="1"/>
    <col min="13797" max="13797" width="38.7109375" style="1" customWidth="1"/>
    <col min="13798" max="13798" width="3" style="1" bestFit="1" customWidth="1"/>
    <col min="13799" max="13799" width="32.28515625" style="1" customWidth="1"/>
    <col min="13800" max="13800" width="46.28515625" style="1" customWidth="1"/>
    <col min="13801" max="13801" width="19" style="1" customWidth="1"/>
    <col min="13802" max="13802" width="0" style="1" hidden="1" customWidth="1"/>
    <col min="13803" max="13803" width="17.7109375" style="1" customWidth="1"/>
    <col min="13804" max="13804" width="0" style="1" hidden="1" customWidth="1"/>
    <col min="13805" max="13805" width="22.28515625" style="1" customWidth="1"/>
    <col min="13806" max="13806" width="5.28515625" style="1" customWidth="1"/>
    <col min="13807" max="13807" width="36.28515625" style="1" customWidth="1"/>
    <col min="13808" max="13808" width="5.7109375" style="1" customWidth="1"/>
    <col min="13809" max="13809" width="0" style="1" hidden="1" customWidth="1"/>
    <col min="13810" max="13810" width="20.7109375" style="1" customWidth="1"/>
    <col min="13811" max="13811" width="4.85546875" style="1" customWidth="1"/>
    <col min="13812" max="13812" width="0" style="1" hidden="1" customWidth="1"/>
    <col min="13813" max="13813" width="24.7109375" style="1" customWidth="1"/>
    <col min="13814" max="13814" width="12.28515625" style="1" customWidth="1"/>
    <col min="13815" max="13815" width="0" style="1" hidden="1" customWidth="1"/>
    <col min="13816" max="13816" width="3.42578125" style="1" customWidth="1"/>
    <col min="13817" max="13817" width="0" style="1" hidden="1" customWidth="1"/>
    <col min="13818" max="13818" width="17.7109375" style="1" customWidth="1"/>
    <col min="13819" max="13819" width="3.42578125" style="1" customWidth="1"/>
    <col min="13820" max="13820" width="0" style="1" hidden="1" customWidth="1"/>
    <col min="13821" max="13821" width="23.7109375" style="1" customWidth="1"/>
    <col min="13822" max="13822" width="10" style="1" customWidth="1"/>
    <col min="13823" max="13823" width="0" style="1" hidden="1" customWidth="1"/>
    <col min="13824" max="13825" width="14.7109375" style="1" customWidth="1"/>
    <col min="13826" max="13826" width="12.85546875" style="1" customWidth="1"/>
    <col min="13827" max="13827" width="3.28515625" style="1" customWidth="1"/>
    <col min="13828" max="13828" width="30.28515625" style="1" customWidth="1"/>
    <col min="13829" max="13829" width="5" style="1" customWidth="1"/>
    <col min="13830" max="13830" width="0" style="1" hidden="1" customWidth="1"/>
    <col min="13831" max="13831" width="14.28515625" style="1" customWidth="1"/>
    <col min="13832" max="13832" width="5.7109375" style="1" customWidth="1"/>
    <col min="13833" max="13833" width="0" style="1" hidden="1" customWidth="1"/>
    <col min="13834" max="13834" width="17.28515625" style="1" customWidth="1"/>
    <col min="13835" max="13835" width="12.7109375" style="1" customWidth="1"/>
    <col min="13836" max="13836" width="0" style="1" hidden="1" customWidth="1"/>
    <col min="13837" max="13837" width="5.28515625" style="1" customWidth="1"/>
    <col min="13838" max="13838" width="0" style="1" hidden="1" customWidth="1"/>
    <col min="13839" max="13839" width="17" style="1" customWidth="1"/>
    <col min="13840" max="13840" width="6.28515625" style="1" customWidth="1"/>
    <col min="13841" max="13841" width="0" style="1" hidden="1" customWidth="1"/>
    <col min="13842" max="13842" width="14.28515625" style="1" customWidth="1"/>
    <col min="13843" max="13843" width="7.5703125" style="1" customWidth="1"/>
    <col min="13844" max="13844" width="0" style="1" hidden="1" customWidth="1"/>
    <col min="13845" max="13846" width="14.28515625" style="1" customWidth="1"/>
    <col min="13847" max="13847" width="20.85546875" style="1" customWidth="1"/>
    <col min="13848" max="13848" width="14.42578125" style="1" customWidth="1"/>
    <col min="13849" max="13849" width="15" style="1" customWidth="1"/>
    <col min="13850" max="13850" width="2.7109375" style="1" customWidth="1"/>
    <col min="13851" max="13851" width="11.7109375" style="1" customWidth="1"/>
    <col min="13852" max="13852" width="11.5703125" style="1" customWidth="1"/>
    <col min="13853" max="13853" width="2.28515625" style="1" customWidth="1"/>
    <col min="13854" max="13854" width="41" style="1" customWidth="1"/>
    <col min="13855" max="13855" width="14.28515625" style="1" customWidth="1"/>
    <col min="13856" max="13857" width="11.5703125" style="1" customWidth="1"/>
    <col min="13858" max="13858" width="21.85546875" style="1" customWidth="1"/>
    <col min="13859" max="14050" width="11.5703125" style="1"/>
    <col min="14051" max="14051" width="21.85546875" style="1" customWidth="1"/>
    <col min="14052" max="14052" width="13.85546875" style="1" customWidth="1"/>
    <col min="14053" max="14053" width="38.7109375" style="1" customWidth="1"/>
    <col min="14054" max="14054" width="3" style="1" bestFit="1" customWidth="1"/>
    <col min="14055" max="14055" width="32.28515625" style="1" customWidth="1"/>
    <col min="14056" max="14056" width="46.28515625" style="1" customWidth="1"/>
    <col min="14057" max="14057" width="19" style="1" customWidth="1"/>
    <col min="14058" max="14058" width="0" style="1" hidden="1" customWidth="1"/>
    <col min="14059" max="14059" width="17.7109375" style="1" customWidth="1"/>
    <col min="14060" max="14060" width="0" style="1" hidden="1" customWidth="1"/>
    <col min="14061" max="14061" width="22.28515625" style="1" customWidth="1"/>
    <col min="14062" max="14062" width="5.28515625" style="1" customWidth="1"/>
    <col min="14063" max="14063" width="36.28515625" style="1" customWidth="1"/>
    <col min="14064" max="14064" width="5.7109375" style="1" customWidth="1"/>
    <col min="14065" max="14065" width="0" style="1" hidden="1" customWidth="1"/>
    <col min="14066" max="14066" width="20.7109375" style="1" customWidth="1"/>
    <col min="14067" max="14067" width="4.85546875" style="1" customWidth="1"/>
    <col min="14068" max="14068" width="0" style="1" hidden="1" customWidth="1"/>
    <col min="14069" max="14069" width="24.7109375" style="1" customWidth="1"/>
    <col min="14070" max="14070" width="12.28515625" style="1" customWidth="1"/>
    <col min="14071" max="14071" width="0" style="1" hidden="1" customWidth="1"/>
    <col min="14072" max="14072" width="3.42578125" style="1" customWidth="1"/>
    <col min="14073" max="14073" width="0" style="1" hidden="1" customWidth="1"/>
    <col min="14074" max="14074" width="17.7109375" style="1" customWidth="1"/>
    <col min="14075" max="14075" width="3.42578125" style="1" customWidth="1"/>
    <col min="14076" max="14076" width="0" style="1" hidden="1" customWidth="1"/>
    <col min="14077" max="14077" width="23.7109375" style="1" customWidth="1"/>
    <col min="14078" max="14078" width="10" style="1" customWidth="1"/>
    <col min="14079" max="14079" width="0" style="1" hidden="1" customWidth="1"/>
    <col min="14080" max="14081" width="14.7109375" style="1" customWidth="1"/>
    <col min="14082" max="14082" width="12.85546875" style="1" customWidth="1"/>
    <col min="14083" max="14083" width="3.28515625" style="1" customWidth="1"/>
    <col min="14084" max="14084" width="30.28515625" style="1" customWidth="1"/>
    <col min="14085" max="14085" width="5" style="1" customWidth="1"/>
    <col min="14086" max="14086" width="0" style="1" hidden="1" customWidth="1"/>
    <col min="14087" max="14087" width="14.28515625" style="1" customWidth="1"/>
    <col min="14088" max="14088" width="5.7109375" style="1" customWidth="1"/>
    <col min="14089" max="14089" width="0" style="1" hidden="1" customWidth="1"/>
    <col min="14090" max="14090" width="17.28515625" style="1" customWidth="1"/>
    <col min="14091" max="14091" width="12.7109375" style="1" customWidth="1"/>
    <col min="14092" max="14092" width="0" style="1" hidden="1" customWidth="1"/>
    <col min="14093" max="14093" width="5.28515625" style="1" customWidth="1"/>
    <col min="14094" max="14094" width="0" style="1" hidden="1" customWidth="1"/>
    <col min="14095" max="14095" width="17" style="1" customWidth="1"/>
    <col min="14096" max="14096" width="6.28515625" style="1" customWidth="1"/>
    <col min="14097" max="14097" width="0" style="1" hidden="1" customWidth="1"/>
    <col min="14098" max="14098" width="14.28515625" style="1" customWidth="1"/>
    <col min="14099" max="14099" width="7.5703125" style="1" customWidth="1"/>
    <col min="14100" max="14100" width="0" style="1" hidden="1" customWidth="1"/>
    <col min="14101" max="14102" width="14.28515625" style="1" customWidth="1"/>
    <col min="14103" max="14103" width="20.85546875" style="1" customWidth="1"/>
    <col min="14104" max="14104" width="14.42578125" style="1" customWidth="1"/>
    <col min="14105" max="14105" width="15" style="1" customWidth="1"/>
    <col min="14106" max="14106" width="2.7109375" style="1" customWidth="1"/>
    <col min="14107" max="14107" width="11.7109375" style="1" customWidth="1"/>
    <col min="14108" max="14108" width="11.5703125" style="1" customWidth="1"/>
    <col min="14109" max="14109" width="2.28515625" style="1" customWidth="1"/>
    <col min="14110" max="14110" width="41" style="1" customWidth="1"/>
    <col min="14111" max="14111" width="14.28515625" style="1" customWidth="1"/>
    <col min="14112" max="14113" width="11.5703125" style="1" customWidth="1"/>
    <col min="14114" max="14114" width="21.85546875" style="1" customWidth="1"/>
    <col min="14115" max="14306" width="11.5703125" style="1"/>
    <col min="14307" max="14307" width="21.85546875" style="1" customWidth="1"/>
    <col min="14308" max="14308" width="13.85546875" style="1" customWidth="1"/>
    <col min="14309" max="14309" width="38.7109375" style="1" customWidth="1"/>
    <col min="14310" max="14310" width="3" style="1" bestFit="1" customWidth="1"/>
    <col min="14311" max="14311" width="32.28515625" style="1" customWidth="1"/>
    <col min="14312" max="14312" width="46.28515625" style="1" customWidth="1"/>
    <col min="14313" max="14313" width="19" style="1" customWidth="1"/>
    <col min="14314" max="14314" width="0" style="1" hidden="1" customWidth="1"/>
    <col min="14315" max="14315" width="17.7109375" style="1" customWidth="1"/>
    <col min="14316" max="14316" width="0" style="1" hidden="1" customWidth="1"/>
    <col min="14317" max="14317" width="22.28515625" style="1" customWidth="1"/>
    <col min="14318" max="14318" width="5.28515625" style="1" customWidth="1"/>
    <col min="14319" max="14319" width="36.28515625" style="1" customWidth="1"/>
    <col min="14320" max="14320" width="5.7109375" style="1" customWidth="1"/>
    <col min="14321" max="14321" width="0" style="1" hidden="1" customWidth="1"/>
    <col min="14322" max="14322" width="20.7109375" style="1" customWidth="1"/>
    <col min="14323" max="14323" width="4.85546875" style="1" customWidth="1"/>
    <col min="14324" max="14324" width="0" style="1" hidden="1" customWidth="1"/>
    <col min="14325" max="14325" width="24.7109375" style="1" customWidth="1"/>
    <col min="14326" max="14326" width="12.28515625" style="1" customWidth="1"/>
    <col min="14327" max="14327" width="0" style="1" hidden="1" customWidth="1"/>
    <col min="14328" max="14328" width="3.42578125" style="1" customWidth="1"/>
    <col min="14329" max="14329" width="0" style="1" hidden="1" customWidth="1"/>
    <col min="14330" max="14330" width="17.7109375" style="1" customWidth="1"/>
    <col min="14331" max="14331" width="3.42578125" style="1" customWidth="1"/>
    <col min="14332" max="14332" width="0" style="1" hidden="1" customWidth="1"/>
    <col min="14333" max="14333" width="23.7109375" style="1" customWidth="1"/>
    <col min="14334" max="14334" width="10" style="1" customWidth="1"/>
    <col min="14335" max="14335" width="0" style="1" hidden="1" customWidth="1"/>
    <col min="14336" max="14337" width="14.7109375" style="1" customWidth="1"/>
    <col min="14338" max="14338" width="12.85546875" style="1" customWidth="1"/>
    <col min="14339" max="14339" width="3.28515625" style="1" customWidth="1"/>
    <col min="14340" max="14340" width="30.28515625" style="1" customWidth="1"/>
    <col min="14341" max="14341" width="5" style="1" customWidth="1"/>
    <col min="14342" max="14342" width="0" style="1" hidden="1" customWidth="1"/>
    <col min="14343" max="14343" width="14.28515625" style="1" customWidth="1"/>
    <col min="14344" max="14344" width="5.7109375" style="1" customWidth="1"/>
    <col min="14345" max="14345" width="0" style="1" hidden="1" customWidth="1"/>
    <col min="14346" max="14346" width="17.28515625" style="1" customWidth="1"/>
    <col min="14347" max="14347" width="12.7109375" style="1" customWidth="1"/>
    <col min="14348" max="14348" width="0" style="1" hidden="1" customWidth="1"/>
    <col min="14349" max="14349" width="5.28515625" style="1" customWidth="1"/>
    <col min="14350" max="14350" width="0" style="1" hidden="1" customWidth="1"/>
    <col min="14351" max="14351" width="17" style="1" customWidth="1"/>
    <col min="14352" max="14352" width="6.28515625" style="1" customWidth="1"/>
    <col min="14353" max="14353" width="0" style="1" hidden="1" customWidth="1"/>
    <col min="14354" max="14354" width="14.28515625" style="1" customWidth="1"/>
    <col min="14355" max="14355" width="7.5703125" style="1" customWidth="1"/>
    <col min="14356" max="14356" width="0" style="1" hidden="1" customWidth="1"/>
    <col min="14357" max="14358" width="14.28515625" style="1" customWidth="1"/>
    <col min="14359" max="14359" width="20.85546875" style="1" customWidth="1"/>
    <col min="14360" max="14360" width="14.42578125" style="1" customWidth="1"/>
    <col min="14361" max="14361" width="15" style="1" customWidth="1"/>
    <col min="14362" max="14362" width="2.7109375" style="1" customWidth="1"/>
    <col min="14363" max="14363" width="11.7109375" style="1" customWidth="1"/>
    <col min="14364" max="14364" width="11.5703125" style="1" customWidth="1"/>
    <col min="14365" max="14365" width="2.28515625" style="1" customWidth="1"/>
    <col min="14366" max="14366" width="41" style="1" customWidth="1"/>
    <col min="14367" max="14367" width="14.28515625" style="1" customWidth="1"/>
    <col min="14368" max="14369" width="11.5703125" style="1" customWidth="1"/>
    <col min="14370" max="14370" width="21.85546875" style="1" customWidth="1"/>
    <col min="14371" max="14562" width="11.5703125" style="1"/>
    <col min="14563" max="14563" width="21.85546875" style="1" customWidth="1"/>
    <col min="14564" max="14564" width="13.85546875" style="1" customWidth="1"/>
    <col min="14565" max="14565" width="38.7109375" style="1" customWidth="1"/>
    <col min="14566" max="14566" width="3" style="1" bestFit="1" customWidth="1"/>
    <col min="14567" max="14567" width="32.28515625" style="1" customWidth="1"/>
    <col min="14568" max="14568" width="46.28515625" style="1" customWidth="1"/>
    <col min="14569" max="14569" width="19" style="1" customWidth="1"/>
    <col min="14570" max="14570" width="0" style="1" hidden="1" customWidth="1"/>
    <col min="14571" max="14571" width="17.7109375" style="1" customWidth="1"/>
    <col min="14572" max="14572" width="0" style="1" hidden="1" customWidth="1"/>
    <col min="14573" max="14573" width="22.28515625" style="1" customWidth="1"/>
    <col min="14574" max="14574" width="5.28515625" style="1" customWidth="1"/>
    <col min="14575" max="14575" width="36.28515625" style="1" customWidth="1"/>
    <col min="14576" max="14576" width="5.7109375" style="1" customWidth="1"/>
    <col min="14577" max="14577" width="0" style="1" hidden="1" customWidth="1"/>
    <col min="14578" max="14578" width="20.7109375" style="1" customWidth="1"/>
    <col min="14579" max="14579" width="4.85546875" style="1" customWidth="1"/>
    <col min="14580" max="14580" width="0" style="1" hidden="1" customWidth="1"/>
    <col min="14581" max="14581" width="24.7109375" style="1" customWidth="1"/>
    <col min="14582" max="14582" width="12.28515625" style="1" customWidth="1"/>
    <col min="14583" max="14583" width="0" style="1" hidden="1" customWidth="1"/>
    <col min="14584" max="14584" width="3.42578125" style="1" customWidth="1"/>
    <col min="14585" max="14585" width="0" style="1" hidden="1" customWidth="1"/>
    <col min="14586" max="14586" width="17.7109375" style="1" customWidth="1"/>
    <col min="14587" max="14587" width="3.42578125" style="1" customWidth="1"/>
    <col min="14588" max="14588" width="0" style="1" hidden="1" customWidth="1"/>
    <col min="14589" max="14589" width="23.7109375" style="1" customWidth="1"/>
    <col min="14590" max="14590" width="10" style="1" customWidth="1"/>
    <col min="14591" max="14591" width="0" style="1" hidden="1" customWidth="1"/>
    <col min="14592" max="14593" width="14.7109375" style="1" customWidth="1"/>
    <col min="14594" max="14594" width="12.85546875" style="1" customWidth="1"/>
    <col min="14595" max="14595" width="3.28515625" style="1" customWidth="1"/>
    <col min="14596" max="14596" width="30.28515625" style="1" customWidth="1"/>
    <col min="14597" max="14597" width="5" style="1" customWidth="1"/>
    <col min="14598" max="14598" width="0" style="1" hidden="1" customWidth="1"/>
    <col min="14599" max="14599" width="14.28515625" style="1" customWidth="1"/>
    <col min="14600" max="14600" width="5.7109375" style="1" customWidth="1"/>
    <col min="14601" max="14601" width="0" style="1" hidden="1" customWidth="1"/>
    <col min="14602" max="14602" width="17.28515625" style="1" customWidth="1"/>
    <col min="14603" max="14603" width="12.7109375" style="1" customWidth="1"/>
    <col min="14604" max="14604" width="0" style="1" hidden="1" customWidth="1"/>
    <col min="14605" max="14605" width="5.28515625" style="1" customWidth="1"/>
    <col min="14606" max="14606" width="0" style="1" hidden="1" customWidth="1"/>
    <col min="14607" max="14607" width="17" style="1" customWidth="1"/>
    <col min="14608" max="14608" width="6.28515625" style="1" customWidth="1"/>
    <col min="14609" max="14609" width="0" style="1" hidden="1" customWidth="1"/>
    <col min="14610" max="14610" width="14.28515625" style="1" customWidth="1"/>
    <col min="14611" max="14611" width="7.5703125" style="1" customWidth="1"/>
    <col min="14612" max="14612" width="0" style="1" hidden="1" customWidth="1"/>
    <col min="14613" max="14614" width="14.28515625" style="1" customWidth="1"/>
    <col min="14615" max="14615" width="20.85546875" style="1" customWidth="1"/>
    <col min="14616" max="14616" width="14.42578125" style="1" customWidth="1"/>
    <col min="14617" max="14617" width="15" style="1" customWidth="1"/>
    <col min="14618" max="14618" width="2.7109375" style="1" customWidth="1"/>
    <col min="14619" max="14619" width="11.7109375" style="1" customWidth="1"/>
    <col min="14620" max="14620" width="11.5703125" style="1" customWidth="1"/>
    <col min="14621" max="14621" width="2.28515625" style="1" customWidth="1"/>
    <col min="14622" max="14622" width="41" style="1" customWidth="1"/>
    <col min="14623" max="14623" width="14.28515625" style="1" customWidth="1"/>
    <col min="14624" max="14625" width="11.5703125" style="1" customWidth="1"/>
    <col min="14626" max="14626" width="21.85546875" style="1" customWidth="1"/>
    <col min="14627" max="14818" width="11.5703125" style="1"/>
    <col min="14819" max="14819" width="21.85546875" style="1" customWidth="1"/>
    <col min="14820" max="14820" width="13.85546875" style="1" customWidth="1"/>
    <col min="14821" max="14821" width="38.7109375" style="1" customWidth="1"/>
    <col min="14822" max="14822" width="3" style="1" bestFit="1" customWidth="1"/>
    <col min="14823" max="14823" width="32.28515625" style="1" customWidth="1"/>
    <col min="14824" max="14824" width="46.28515625" style="1" customWidth="1"/>
    <col min="14825" max="14825" width="19" style="1" customWidth="1"/>
    <col min="14826" max="14826" width="0" style="1" hidden="1" customWidth="1"/>
    <col min="14827" max="14827" width="17.7109375" style="1" customWidth="1"/>
    <col min="14828" max="14828" width="0" style="1" hidden="1" customWidth="1"/>
    <col min="14829" max="14829" width="22.28515625" style="1" customWidth="1"/>
    <col min="14830" max="14830" width="5.28515625" style="1" customWidth="1"/>
    <col min="14831" max="14831" width="36.28515625" style="1" customWidth="1"/>
    <col min="14832" max="14832" width="5.7109375" style="1" customWidth="1"/>
    <col min="14833" max="14833" width="0" style="1" hidden="1" customWidth="1"/>
    <col min="14834" max="14834" width="20.7109375" style="1" customWidth="1"/>
    <col min="14835" max="14835" width="4.85546875" style="1" customWidth="1"/>
    <col min="14836" max="14836" width="0" style="1" hidden="1" customWidth="1"/>
    <col min="14837" max="14837" width="24.7109375" style="1" customWidth="1"/>
    <col min="14838" max="14838" width="12.28515625" style="1" customWidth="1"/>
    <col min="14839" max="14839" width="0" style="1" hidden="1" customWidth="1"/>
    <col min="14840" max="14840" width="3.42578125" style="1" customWidth="1"/>
    <col min="14841" max="14841" width="0" style="1" hidden="1" customWidth="1"/>
    <col min="14842" max="14842" width="17.7109375" style="1" customWidth="1"/>
    <col min="14843" max="14843" width="3.42578125" style="1" customWidth="1"/>
    <col min="14844" max="14844" width="0" style="1" hidden="1" customWidth="1"/>
    <col min="14845" max="14845" width="23.7109375" style="1" customWidth="1"/>
    <col min="14846" max="14846" width="10" style="1" customWidth="1"/>
    <col min="14847" max="14847" width="0" style="1" hidden="1" customWidth="1"/>
    <col min="14848" max="14849" width="14.7109375" style="1" customWidth="1"/>
    <col min="14850" max="14850" width="12.85546875" style="1" customWidth="1"/>
    <col min="14851" max="14851" width="3.28515625" style="1" customWidth="1"/>
    <col min="14852" max="14852" width="30.28515625" style="1" customWidth="1"/>
    <col min="14853" max="14853" width="5" style="1" customWidth="1"/>
    <col min="14854" max="14854" width="0" style="1" hidden="1" customWidth="1"/>
    <col min="14855" max="14855" width="14.28515625" style="1" customWidth="1"/>
    <col min="14856" max="14856" width="5.7109375" style="1" customWidth="1"/>
    <col min="14857" max="14857" width="0" style="1" hidden="1" customWidth="1"/>
    <col min="14858" max="14858" width="17.28515625" style="1" customWidth="1"/>
    <col min="14859" max="14859" width="12.7109375" style="1" customWidth="1"/>
    <col min="14860" max="14860" width="0" style="1" hidden="1" customWidth="1"/>
    <col min="14861" max="14861" width="5.28515625" style="1" customWidth="1"/>
    <col min="14862" max="14862" width="0" style="1" hidden="1" customWidth="1"/>
    <col min="14863" max="14863" width="17" style="1" customWidth="1"/>
    <col min="14864" max="14864" width="6.28515625" style="1" customWidth="1"/>
    <col min="14865" max="14865" width="0" style="1" hidden="1" customWidth="1"/>
    <col min="14866" max="14866" width="14.28515625" style="1" customWidth="1"/>
    <col min="14867" max="14867" width="7.5703125" style="1" customWidth="1"/>
    <col min="14868" max="14868" width="0" style="1" hidden="1" customWidth="1"/>
    <col min="14869" max="14870" width="14.28515625" style="1" customWidth="1"/>
    <col min="14871" max="14871" width="20.85546875" style="1" customWidth="1"/>
    <col min="14872" max="14872" width="14.42578125" style="1" customWidth="1"/>
    <col min="14873" max="14873" width="15" style="1" customWidth="1"/>
    <col min="14874" max="14874" width="2.7109375" style="1" customWidth="1"/>
    <col min="14875" max="14875" width="11.7109375" style="1" customWidth="1"/>
    <col min="14876" max="14876" width="11.5703125" style="1" customWidth="1"/>
    <col min="14877" max="14877" width="2.28515625" style="1" customWidth="1"/>
    <col min="14878" max="14878" width="41" style="1" customWidth="1"/>
    <col min="14879" max="14879" width="14.28515625" style="1" customWidth="1"/>
    <col min="14880" max="14881" width="11.5703125" style="1" customWidth="1"/>
    <col min="14882" max="14882" width="21.85546875" style="1" customWidth="1"/>
    <col min="14883" max="15074" width="11.5703125" style="1"/>
    <col min="15075" max="15075" width="21.85546875" style="1" customWidth="1"/>
    <col min="15076" max="15076" width="13.85546875" style="1" customWidth="1"/>
    <col min="15077" max="15077" width="38.7109375" style="1" customWidth="1"/>
    <col min="15078" max="15078" width="3" style="1" bestFit="1" customWidth="1"/>
    <col min="15079" max="15079" width="32.28515625" style="1" customWidth="1"/>
    <col min="15080" max="15080" width="46.28515625" style="1" customWidth="1"/>
    <col min="15081" max="15081" width="19" style="1" customWidth="1"/>
    <col min="15082" max="15082" width="0" style="1" hidden="1" customWidth="1"/>
    <col min="15083" max="15083" width="17.7109375" style="1" customWidth="1"/>
    <col min="15084" max="15084" width="0" style="1" hidden="1" customWidth="1"/>
    <col min="15085" max="15085" width="22.28515625" style="1" customWidth="1"/>
    <col min="15086" max="15086" width="5.28515625" style="1" customWidth="1"/>
    <col min="15087" max="15087" width="36.28515625" style="1" customWidth="1"/>
    <col min="15088" max="15088" width="5.7109375" style="1" customWidth="1"/>
    <col min="15089" max="15089" width="0" style="1" hidden="1" customWidth="1"/>
    <col min="15090" max="15090" width="20.7109375" style="1" customWidth="1"/>
    <col min="15091" max="15091" width="4.85546875" style="1" customWidth="1"/>
    <col min="15092" max="15092" width="0" style="1" hidden="1" customWidth="1"/>
    <col min="15093" max="15093" width="24.7109375" style="1" customWidth="1"/>
    <col min="15094" max="15094" width="12.28515625" style="1" customWidth="1"/>
    <col min="15095" max="15095" width="0" style="1" hidden="1" customWidth="1"/>
    <col min="15096" max="15096" width="3.42578125" style="1" customWidth="1"/>
    <col min="15097" max="15097" width="0" style="1" hidden="1" customWidth="1"/>
    <col min="15098" max="15098" width="17.7109375" style="1" customWidth="1"/>
    <col min="15099" max="15099" width="3.42578125" style="1" customWidth="1"/>
    <col min="15100" max="15100" width="0" style="1" hidden="1" customWidth="1"/>
    <col min="15101" max="15101" width="23.7109375" style="1" customWidth="1"/>
    <col min="15102" max="15102" width="10" style="1" customWidth="1"/>
    <col min="15103" max="15103" width="0" style="1" hidden="1" customWidth="1"/>
    <col min="15104" max="15105" width="14.7109375" style="1" customWidth="1"/>
    <col min="15106" max="15106" width="12.85546875" style="1" customWidth="1"/>
    <col min="15107" max="15107" width="3.28515625" style="1" customWidth="1"/>
    <col min="15108" max="15108" width="30.28515625" style="1" customWidth="1"/>
    <col min="15109" max="15109" width="5" style="1" customWidth="1"/>
    <col min="15110" max="15110" width="0" style="1" hidden="1" customWidth="1"/>
    <col min="15111" max="15111" width="14.28515625" style="1" customWidth="1"/>
    <col min="15112" max="15112" width="5.7109375" style="1" customWidth="1"/>
    <col min="15113" max="15113" width="0" style="1" hidden="1" customWidth="1"/>
    <col min="15114" max="15114" width="17.28515625" style="1" customWidth="1"/>
    <col min="15115" max="15115" width="12.7109375" style="1" customWidth="1"/>
    <col min="15116" max="15116" width="0" style="1" hidden="1" customWidth="1"/>
    <col min="15117" max="15117" width="5.28515625" style="1" customWidth="1"/>
    <col min="15118" max="15118" width="0" style="1" hidden="1" customWidth="1"/>
    <col min="15119" max="15119" width="17" style="1" customWidth="1"/>
    <col min="15120" max="15120" width="6.28515625" style="1" customWidth="1"/>
    <col min="15121" max="15121" width="0" style="1" hidden="1" customWidth="1"/>
    <col min="15122" max="15122" width="14.28515625" style="1" customWidth="1"/>
    <col min="15123" max="15123" width="7.5703125" style="1" customWidth="1"/>
    <col min="15124" max="15124" width="0" style="1" hidden="1" customWidth="1"/>
    <col min="15125" max="15126" width="14.28515625" style="1" customWidth="1"/>
    <col min="15127" max="15127" width="20.85546875" style="1" customWidth="1"/>
    <col min="15128" max="15128" width="14.42578125" style="1" customWidth="1"/>
    <col min="15129" max="15129" width="15" style="1" customWidth="1"/>
    <col min="15130" max="15130" width="2.7109375" style="1" customWidth="1"/>
    <col min="15131" max="15131" width="11.7109375" style="1" customWidth="1"/>
    <col min="15132" max="15132" width="11.5703125" style="1" customWidth="1"/>
    <col min="15133" max="15133" width="2.28515625" style="1" customWidth="1"/>
    <col min="15134" max="15134" width="41" style="1" customWidth="1"/>
    <col min="15135" max="15135" width="14.28515625" style="1" customWidth="1"/>
    <col min="15136" max="15137" width="11.5703125" style="1" customWidth="1"/>
    <col min="15138" max="15138" width="21.85546875" style="1" customWidth="1"/>
    <col min="15139" max="15330" width="11.5703125" style="1"/>
    <col min="15331" max="15331" width="21.85546875" style="1" customWidth="1"/>
    <col min="15332" max="15332" width="13.85546875" style="1" customWidth="1"/>
    <col min="15333" max="15333" width="38.7109375" style="1" customWidth="1"/>
    <col min="15334" max="15334" width="3" style="1" bestFit="1" customWidth="1"/>
    <col min="15335" max="15335" width="32.28515625" style="1" customWidth="1"/>
    <col min="15336" max="15336" width="46.28515625" style="1" customWidth="1"/>
    <col min="15337" max="15337" width="19" style="1" customWidth="1"/>
    <col min="15338" max="15338" width="0" style="1" hidden="1" customWidth="1"/>
    <col min="15339" max="15339" width="17.7109375" style="1" customWidth="1"/>
    <col min="15340" max="15340" width="0" style="1" hidden="1" customWidth="1"/>
    <col min="15341" max="15341" width="22.28515625" style="1" customWidth="1"/>
    <col min="15342" max="15342" width="5.28515625" style="1" customWidth="1"/>
    <col min="15343" max="15343" width="36.28515625" style="1" customWidth="1"/>
    <col min="15344" max="15344" width="5.7109375" style="1" customWidth="1"/>
    <col min="15345" max="15345" width="0" style="1" hidden="1" customWidth="1"/>
    <col min="15346" max="15346" width="20.7109375" style="1" customWidth="1"/>
    <col min="15347" max="15347" width="4.85546875" style="1" customWidth="1"/>
    <col min="15348" max="15348" width="0" style="1" hidden="1" customWidth="1"/>
    <col min="15349" max="15349" width="24.7109375" style="1" customWidth="1"/>
    <col min="15350" max="15350" width="12.28515625" style="1" customWidth="1"/>
    <col min="15351" max="15351" width="0" style="1" hidden="1" customWidth="1"/>
    <col min="15352" max="15352" width="3.42578125" style="1" customWidth="1"/>
    <col min="15353" max="15353" width="0" style="1" hidden="1" customWidth="1"/>
    <col min="15354" max="15354" width="17.7109375" style="1" customWidth="1"/>
    <col min="15355" max="15355" width="3.42578125" style="1" customWidth="1"/>
    <col min="15356" max="15356" width="0" style="1" hidden="1" customWidth="1"/>
    <col min="15357" max="15357" width="23.7109375" style="1" customWidth="1"/>
    <col min="15358" max="15358" width="10" style="1" customWidth="1"/>
    <col min="15359" max="15359" width="0" style="1" hidden="1" customWidth="1"/>
    <col min="15360" max="15361" width="14.7109375" style="1" customWidth="1"/>
    <col min="15362" max="15362" width="12.85546875" style="1" customWidth="1"/>
    <col min="15363" max="15363" width="3.28515625" style="1" customWidth="1"/>
    <col min="15364" max="15364" width="30.28515625" style="1" customWidth="1"/>
    <col min="15365" max="15365" width="5" style="1" customWidth="1"/>
    <col min="15366" max="15366" width="0" style="1" hidden="1" customWidth="1"/>
    <col min="15367" max="15367" width="14.28515625" style="1" customWidth="1"/>
    <col min="15368" max="15368" width="5.7109375" style="1" customWidth="1"/>
    <col min="15369" max="15369" width="0" style="1" hidden="1" customWidth="1"/>
    <col min="15370" max="15370" width="17.28515625" style="1" customWidth="1"/>
    <col min="15371" max="15371" width="12.7109375" style="1" customWidth="1"/>
    <col min="15372" max="15372" width="0" style="1" hidden="1" customWidth="1"/>
    <col min="15373" max="15373" width="5.28515625" style="1" customWidth="1"/>
    <col min="15374" max="15374" width="0" style="1" hidden="1" customWidth="1"/>
    <col min="15375" max="15375" width="17" style="1" customWidth="1"/>
    <col min="15376" max="15376" width="6.28515625" style="1" customWidth="1"/>
    <col min="15377" max="15377" width="0" style="1" hidden="1" customWidth="1"/>
    <col min="15378" max="15378" width="14.28515625" style="1" customWidth="1"/>
    <col min="15379" max="15379" width="7.5703125" style="1" customWidth="1"/>
    <col min="15380" max="15380" width="0" style="1" hidden="1" customWidth="1"/>
    <col min="15381" max="15382" width="14.28515625" style="1" customWidth="1"/>
    <col min="15383" max="15383" width="20.85546875" style="1" customWidth="1"/>
    <col min="15384" max="15384" width="14.42578125" style="1" customWidth="1"/>
    <col min="15385" max="15385" width="15" style="1" customWidth="1"/>
    <col min="15386" max="15386" width="2.7109375" style="1" customWidth="1"/>
    <col min="15387" max="15387" width="11.7109375" style="1" customWidth="1"/>
    <col min="15388" max="15388" width="11.5703125" style="1" customWidth="1"/>
    <col min="15389" max="15389" width="2.28515625" style="1" customWidth="1"/>
    <col min="15390" max="15390" width="41" style="1" customWidth="1"/>
    <col min="15391" max="15391" width="14.28515625" style="1" customWidth="1"/>
    <col min="15392" max="15393" width="11.5703125" style="1" customWidth="1"/>
    <col min="15394" max="15394" width="21.85546875" style="1" customWidth="1"/>
    <col min="15395" max="15586" width="11.5703125" style="1"/>
    <col min="15587" max="15587" width="21.85546875" style="1" customWidth="1"/>
    <col min="15588" max="15588" width="13.85546875" style="1" customWidth="1"/>
    <col min="15589" max="15589" width="38.7109375" style="1" customWidth="1"/>
    <col min="15590" max="15590" width="3" style="1" bestFit="1" customWidth="1"/>
    <col min="15591" max="15591" width="32.28515625" style="1" customWidth="1"/>
    <col min="15592" max="15592" width="46.28515625" style="1" customWidth="1"/>
    <col min="15593" max="15593" width="19" style="1" customWidth="1"/>
    <col min="15594" max="15594" width="0" style="1" hidden="1" customWidth="1"/>
    <col min="15595" max="15595" width="17.7109375" style="1" customWidth="1"/>
    <col min="15596" max="15596" width="0" style="1" hidden="1" customWidth="1"/>
    <col min="15597" max="15597" width="22.28515625" style="1" customWidth="1"/>
    <col min="15598" max="15598" width="5.28515625" style="1" customWidth="1"/>
    <col min="15599" max="15599" width="36.28515625" style="1" customWidth="1"/>
    <col min="15600" max="15600" width="5.7109375" style="1" customWidth="1"/>
    <col min="15601" max="15601" width="0" style="1" hidden="1" customWidth="1"/>
    <col min="15602" max="15602" width="20.7109375" style="1" customWidth="1"/>
    <col min="15603" max="15603" width="4.85546875" style="1" customWidth="1"/>
    <col min="15604" max="15604" width="0" style="1" hidden="1" customWidth="1"/>
    <col min="15605" max="15605" width="24.7109375" style="1" customWidth="1"/>
    <col min="15606" max="15606" width="12.28515625" style="1" customWidth="1"/>
    <col min="15607" max="15607" width="0" style="1" hidden="1" customWidth="1"/>
    <col min="15608" max="15608" width="3.42578125" style="1" customWidth="1"/>
    <col min="15609" max="15609" width="0" style="1" hidden="1" customWidth="1"/>
    <col min="15610" max="15610" width="17.7109375" style="1" customWidth="1"/>
    <col min="15611" max="15611" width="3.42578125" style="1" customWidth="1"/>
    <col min="15612" max="15612" width="0" style="1" hidden="1" customWidth="1"/>
    <col min="15613" max="15613" width="23.7109375" style="1" customWidth="1"/>
    <col min="15614" max="15614" width="10" style="1" customWidth="1"/>
    <col min="15615" max="15615" width="0" style="1" hidden="1" customWidth="1"/>
    <col min="15616" max="15617" width="14.7109375" style="1" customWidth="1"/>
    <col min="15618" max="15618" width="12.85546875" style="1" customWidth="1"/>
    <col min="15619" max="15619" width="3.28515625" style="1" customWidth="1"/>
    <col min="15620" max="15620" width="30.28515625" style="1" customWidth="1"/>
    <col min="15621" max="15621" width="5" style="1" customWidth="1"/>
    <col min="15622" max="15622" width="0" style="1" hidden="1" customWidth="1"/>
    <col min="15623" max="15623" width="14.28515625" style="1" customWidth="1"/>
    <col min="15624" max="15624" width="5.7109375" style="1" customWidth="1"/>
    <col min="15625" max="15625" width="0" style="1" hidden="1" customWidth="1"/>
    <col min="15626" max="15626" width="17.28515625" style="1" customWidth="1"/>
    <col min="15627" max="15627" width="12.7109375" style="1" customWidth="1"/>
    <col min="15628" max="15628" width="0" style="1" hidden="1" customWidth="1"/>
    <col min="15629" max="15629" width="5.28515625" style="1" customWidth="1"/>
    <col min="15630" max="15630" width="0" style="1" hidden="1" customWidth="1"/>
    <col min="15631" max="15631" width="17" style="1" customWidth="1"/>
    <col min="15632" max="15632" width="6.28515625" style="1" customWidth="1"/>
    <col min="15633" max="15633" width="0" style="1" hidden="1" customWidth="1"/>
    <col min="15634" max="15634" width="14.28515625" style="1" customWidth="1"/>
    <col min="15635" max="15635" width="7.5703125" style="1" customWidth="1"/>
    <col min="15636" max="15636" width="0" style="1" hidden="1" customWidth="1"/>
    <col min="15637" max="15638" width="14.28515625" style="1" customWidth="1"/>
    <col min="15639" max="15639" width="20.85546875" style="1" customWidth="1"/>
    <col min="15640" max="15640" width="14.42578125" style="1" customWidth="1"/>
    <col min="15641" max="15641" width="15" style="1" customWidth="1"/>
    <col min="15642" max="15642" width="2.7109375" style="1" customWidth="1"/>
    <col min="15643" max="15643" width="11.7109375" style="1" customWidth="1"/>
    <col min="15644" max="15644" width="11.5703125" style="1" customWidth="1"/>
    <col min="15645" max="15645" width="2.28515625" style="1" customWidth="1"/>
    <col min="15646" max="15646" width="41" style="1" customWidth="1"/>
    <col min="15647" max="15647" width="14.28515625" style="1" customWidth="1"/>
    <col min="15648" max="15649" width="11.5703125" style="1" customWidth="1"/>
    <col min="15650" max="15650" width="21.85546875" style="1" customWidth="1"/>
    <col min="15651" max="15842" width="11.5703125" style="1"/>
    <col min="15843" max="15843" width="21.85546875" style="1" customWidth="1"/>
    <col min="15844" max="15844" width="13.85546875" style="1" customWidth="1"/>
    <col min="15845" max="15845" width="38.7109375" style="1" customWidth="1"/>
    <col min="15846" max="15846" width="3" style="1" bestFit="1" customWidth="1"/>
    <col min="15847" max="15847" width="32.28515625" style="1" customWidth="1"/>
    <col min="15848" max="15848" width="46.28515625" style="1" customWidth="1"/>
    <col min="15849" max="15849" width="19" style="1" customWidth="1"/>
    <col min="15850" max="15850" width="0" style="1" hidden="1" customWidth="1"/>
    <col min="15851" max="15851" width="17.7109375" style="1" customWidth="1"/>
    <col min="15852" max="15852" width="0" style="1" hidden="1" customWidth="1"/>
    <col min="15853" max="15853" width="22.28515625" style="1" customWidth="1"/>
    <col min="15854" max="15854" width="5.28515625" style="1" customWidth="1"/>
    <col min="15855" max="15855" width="36.28515625" style="1" customWidth="1"/>
    <col min="15856" max="15856" width="5.7109375" style="1" customWidth="1"/>
    <col min="15857" max="15857" width="0" style="1" hidden="1" customWidth="1"/>
    <col min="15858" max="15858" width="20.7109375" style="1" customWidth="1"/>
    <col min="15859" max="15859" width="4.85546875" style="1" customWidth="1"/>
    <col min="15860" max="15860" width="0" style="1" hidden="1" customWidth="1"/>
    <col min="15861" max="15861" width="24.7109375" style="1" customWidth="1"/>
    <col min="15862" max="15862" width="12.28515625" style="1" customWidth="1"/>
    <col min="15863" max="15863" width="0" style="1" hidden="1" customWidth="1"/>
    <col min="15864" max="15864" width="3.42578125" style="1" customWidth="1"/>
    <col min="15865" max="15865" width="0" style="1" hidden="1" customWidth="1"/>
    <col min="15866" max="15866" width="17.7109375" style="1" customWidth="1"/>
    <col min="15867" max="15867" width="3.42578125" style="1" customWidth="1"/>
    <col min="15868" max="15868" width="0" style="1" hidden="1" customWidth="1"/>
    <col min="15869" max="15869" width="23.7109375" style="1" customWidth="1"/>
    <col min="15870" max="15870" width="10" style="1" customWidth="1"/>
    <col min="15871" max="15871" width="0" style="1" hidden="1" customWidth="1"/>
    <col min="15872" max="15873" width="14.7109375" style="1" customWidth="1"/>
    <col min="15874" max="15874" width="12.85546875" style="1" customWidth="1"/>
    <col min="15875" max="15875" width="3.28515625" style="1" customWidth="1"/>
    <col min="15876" max="15876" width="30.28515625" style="1" customWidth="1"/>
    <col min="15877" max="15877" width="5" style="1" customWidth="1"/>
    <col min="15878" max="15878" width="0" style="1" hidden="1" customWidth="1"/>
    <col min="15879" max="15879" width="14.28515625" style="1" customWidth="1"/>
    <col min="15880" max="15880" width="5.7109375" style="1" customWidth="1"/>
    <col min="15881" max="15881" width="0" style="1" hidden="1" customWidth="1"/>
    <col min="15882" max="15882" width="17.28515625" style="1" customWidth="1"/>
    <col min="15883" max="15883" width="12.7109375" style="1" customWidth="1"/>
    <col min="15884" max="15884" width="0" style="1" hidden="1" customWidth="1"/>
    <col min="15885" max="15885" width="5.28515625" style="1" customWidth="1"/>
    <col min="15886" max="15886" width="0" style="1" hidden="1" customWidth="1"/>
    <col min="15887" max="15887" width="17" style="1" customWidth="1"/>
    <col min="15888" max="15888" width="6.28515625" style="1" customWidth="1"/>
    <col min="15889" max="15889" width="0" style="1" hidden="1" customWidth="1"/>
    <col min="15890" max="15890" width="14.28515625" style="1" customWidth="1"/>
    <col min="15891" max="15891" width="7.5703125" style="1" customWidth="1"/>
    <col min="15892" max="15892" width="0" style="1" hidden="1" customWidth="1"/>
    <col min="15893" max="15894" width="14.28515625" style="1" customWidth="1"/>
    <col min="15895" max="15895" width="20.85546875" style="1" customWidth="1"/>
    <col min="15896" max="15896" width="14.42578125" style="1" customWidth="1"/>
    <col min="15897" max="15897" width="15" style="1" customWidth="1"/>
    <col min="15898" max="15898" width="2.7109375" style="1" customWidth="1"/>
    <col min="15899" max="15899" width="11.7109375" style="1" customWidth="1"/>
    <col min="15900" max="15900" width="11.5703125" style="1" customWidth="1"/>
    <col min="15901" max="15901" width="2.28515625" style="1" customWidth="1"/>
    <col min="15902" max="15902" width="41" style="1" customWidth="1"/>
    <col min="15903" max="15903" width="14.28515625" style="1" customWidth="1"/>
    <col min="15904" max="15905" width="11.5703125" style="1" customWidth="1"/>
    <col min="15906" max="15906" width="21.85546875" style="1" customWidth="1"/>
    <col min="15907" max="16098" width="11.5703125" style="1"/>
    <col min="16099" max="16099" width="21.85546875" style="1" customWidth="1"/>
    <col min="16100" max="16100" width="13.85546875" style="1" customWidth="1"/>
    <col min="16101" max="16101" width="38.7109375" style="1" customWidth="1"/>
    <col min="16102" max="16102" width="3" style="1" bestFit="1" customWidth="1"/>
    <col min="16103" max="16103" width="32.28515625" style="1" customWidth="1"/>
    <col min="16104" max="16104" width="46.28515625" style="1" customWidth="1"/>
    <col min="16105" max="16105" width="19" style="1" customWidth="1"/>
    <col min="16106" max="16106" width="0" style="1" hidden="1" customWidth="1"/>
    <col min="16107" max="16107" width="17.7109375" style="1" customWidth="1"/>
    <col min="16108" max="16108" width="0" style="1" hidden="1" customWidth="1"/>
    <col min="16109" max="16109" width="22.28515625" style="1" customWidth="1"/>
    <col min="16110" max="16110" width="5.28515625" style="1" customWidth="1"/>
    <col min="16111" max="16111" width="36.28515625" style="1" customWidth="1"/>
    <col min="16112" max="16112" width="5.7109375" style="1" customWidth="1"/>
    <col min="16113" max="16113" width="0" style="1" hidden="1" customWidth="1"/>
    <col min="16114" max="16114" width="20.7109375" style="1" customWidth="1"/>
    <col min="16115" max="16115" width="4.85546875" style="1" customWidth="1"/>
    <col min="16116" max="16116" width="0" style="1" hidden="1" customWidth="1"/>
    <col min="16117" max="16117" width="24.7109375" style="1" customWidth="1"/>
    <col min="16118" max="16118" width="12.28515625" style="1" customWidth="1"/>
    <col min="16119" max="16119" width="0" style="1" hidden="1" customWidth="1"/>
    <col min="16120" max="16120" width="3.42578125" style="1" customWidth="1"/>
    <col min="16121" max="16121" width="0" style="1" hidden="1" customWidth="1"/>
    <col min="16122" max="16122" width="17.7109375" style="1" customWidth="1"/>
    <col min="16123" max="16123" width="3.42578125" style="1" customWidth="1"/>
    <col min="16124" max="16124" width="0" style="1" hidden="1" customWidth="1"/>
    <col min="16125" max="16125" width="23.7109375" style="1" customWidth="1"/>
    <col min="16126" max="16126" width="10" style="1" customWidth="1"/>
    <col min="16127" max="16127" width="0" style="1" hidden="1" customWidth="1"/>
    <col min="16128" max="16129" width="14.7109375" style="1" customWidth="1"/>
    <col min="16130" max="16130" width="12.85546875" style="1" customWidth="1"/>
    <col min="16131" max="16131" width="3.28515625" style="1" customWidth="1"/>
    <col min="16132" max="16132" width="30.28515625" style="1" customWidth="1"/>
    <col min="16133" max="16133" width="5" style="1" customWidth="1"/>
    <col min="16134" max="16134" width="0" style="1" hidden="1" customWidth="1"/>
    <col min="16135" max="16135" width="14.28515625" style="1" customWidth="1"/>
    <col min="16136" max="16136" width="5.7109375" style="1" customWidth="1"/>
    <col min="16137" max="16137" width="0" style="1" hidden="1" customWidth="1"/>
    <col min="16138" max="16138" width="17.28515625" style="1" customWidth="1"/>
    <col min="16139" max="16139" width="12.7109375" style="1" customWidth="1"/>
    <col min="16140" max="16140" width="0" style="1" hidden="1" customWidth="1"/>
    <col min="16141" max="16141" width="5.28515625" style="1" customWidth="1"/>
    <col min="16142" max="16142" width="0" style="1" hidden="1" customWidth="1"/>
    <col min="16143" max="16143" width="17" style="1" customWidth="1"/>
    <col min="16144" max="16144" width="6.28515625" style="1" customWidth="1"/>
    <col min="16145" max="16145" width="0" style="1" hidden="1" customWidth="1"/>
    <col min="16146" max="16146" width="14.28515625" style="1" customWidth="1"/>
    <col min="16147" max="16147" width="7.5703125" style="1" customWidth="1"/>
    <col min="16148" max="16148" width="0" style="1" hidden="1" customWidth="1"/>
    <col min="16149" max="16150" width="14.28515625" style="1" customWidth="1"/>
    <col min="16151" max="16151" width="20.85546875" style="1" customWidth="1"/>
    <col min="16152" max="16152" width="14.42578125" style="1" customWidth="1"/>
    <col min="16153" max="16153" width="15" style="1" customWidth="1"/>
    <col min="16154" max="16154" width="2.7109375" style="1" customWidth="1"/>
    <col min="16155" max="16155" width="11.7109375" style="1" customWidth="1"/>
    <col min="16156" max="16156" width="11.5703125" style="1" customWidth="1"/>
    <col min="16157" max="16157" width="2.28515625" style="1" customWidth="1"/>
    <col min="16158" max="16158" width="41" style="1" customWidth="1"/>
    <col min="16159" max="16159" width="14.28515625" style="1" customWidth="1"/>
    <col min="16160" max="16161" width="11.5703125" style="1" customWidth="1"/>
    <col min="16162" max="16162" width="21.85546875" style="1" customWidth="1"/>
    <col min="16163" max="16356" width="11.5703125" style="1"/>
    <col min="16357" max="16384" width="11.5703125" style="1" customWidth="1"/>
  </cols>
  <sheetData>
    <row r="1" spans="1:58"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641" t="s">
        <v>1331</v>
      </c>
      <c r="AW1" s="641" t="s">
        <v>1332</v>
      </c>
    </row>
    <row r="2" spans="1:58"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c r="AS2" s="811"/>
      <c r="AT2" s="811"/>
      <c r="AU2" s="811"/>
      <c r="AV2" s="811"/>
      <c r="AW2" s="811"/>
    </row>
    <row r="3" spans="1:58"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c r="AS3" s="747" t="s">
        <v>184</v>
      </c>
      <c r="AT3" s="747" t="s">
        <v>185</v>
      </c>
      <c r="AU3" s="747" t="s">
        <v>186</v>
      </c>
      <c r="AV3" s="15"/>
      <c r="AW3" s="15"/>
    </row>
    <row r="4" spans="1:58" s="15" customFormat="1" ht="53.25" customHeight="1" thickBot="1" x14ac:dyDescent="0.3">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c r="AS4" s="747"/>
      <c r="AT4" s="747"/>
      <c r="AU4" s="747"/>
    </row>
    <row r="5" spans="1:58" ht="199.15" customHeight="1" x14ac:dyDescent="0.25">
      <c r="A5" s="736" t="s">
        <v>218</v>
      </c>
      <c r="B5" s="709" t="s">
        <v>111</v>
      </c>
      <c r="C5" s="709" t="s">
        <v>70</v>
      </c>
      <c r="D5" s="709" t="s">
        <v>12</v>
      </c>
      <c r="E5" s="709" t="s">
        <v>36</v>
      </c>
      <c r="F5" s="738" t="s">
        <v>549</v>
      </c>
      <c r="G5" s="709" t="s">
        <v>550</v>
      </c>
      <c r="H5" s="709" t="s">
        <v>551</v>
      </c>
      <c r="I5" s="738" t="s">
        <v>552</v>
      </c>
      <c r="J5" s="709" t="s">
        <v>89</v>
      </c>
      <c r="K5" s="709">
        <v>2</v>
      </c>
      <c r="L5" s="713">
        <f>IF(J5="Diaria",+(K5/360),IF(J5="Mensual",+(K5/12),IF(J5="Bimestral",+(K5/6),IF(J5="Trimestral",+(K5/4),IF(J5="Semestral",+(K5/2),IF(J5="Anual",+(K5/1),""))))))</f>
        <v>0.5</v>
      </c>
      <c r="M5" s="709" t="s">
        <v>30</v>
      </c>
      <c r="N5" s="70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09" t="s">
        <v>48</v>
      </c>
      <c r="P5" s="70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09" t="s">
        <v>73</v>
      </c>
      <c r="R5" s="70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01" t="s">
        <v>60</v>
      </c>
      <c r="T5" s="701" t="s">
        <v>73</v>
      </c>
      <c r="U5" s="701">
        <f>+MAX(N5,P5,R5)</f>
        <v>0.4</v>
      </c>
      <c r="V5" s="705" t="str">
        <f>IF(L5&lt;=20%,"Muy baja",IF(L5&lt;=40%,"Baja",IF(L5&lt;=60%,"Media",IF(L5&lt;=80%,"Alta",IF(L5&lt;=100%,"Muy alta",IF(L5&gt;=100%,"Muy alta",""))))))</f>
        <v>Media</v>
      </c>
      <c r="W5" s="689">
        <f>+IFERROR(VLOOKUP(V5,Fórmula!$F$1:$G$6,2,FALSE),"")</f>
        <v>0.6</v>
      </c>
      <c r="X5" s="721" t="str">
        <f>IF(U5=20%,"Leve",IF(U5=40%,"Menor",IF(U5=60%,"Moderado",IF(U5=80%,"Mayor",IF(U5=100%,"Catastrófico","")))))</f>
        <v>Menor</v>
      </c>
      <c r="Y5" s="689">
        <f>+IFERROR(VLOOKUP(X5,Fórmula!$H$1:$I$6,2,FALSE),"")</f>
        <v>0.4</v>
      </c>
      <c r="Z5" s="693" t="str">
        <f>+IFERROR(VLOOKUP(V5&amp;X5,Fórmula!$C$2:$D$26,2,FALSE),"")</f>
        <v>Moderado</v>
      </c>
      <c r="AA5" s="689">
        <f>IF(Z5="Bajo",25%,IF(Z5="Moderado",50%,IF(Z5="Alto",75%,IF(Z5="Extremo",100%,""))))</f>
        <v>0.5</v>
      </c>
      <c r="AB5" s="766" t="s">
        <v>553</v>
      </c>
      <c r="AC5" s="50" t="s">
        <v>554</v>
      </c>
      <c r="AD5" s="50" t="s">
        <v>39</v>
      </c>
      <c r="AE5" s="22">
        <f t="shared" ref="AE5:AE15" si="0">IF(AD5="Preventivo",25%,IF(AD5="Detectivo",15%,IF(AD5="Correctivo",10%,"")))</f>
        <v>0.15</v>
      </c>
      <c r="AF5" s="307" t="s">
        <v>216</v>
      </c>
      <c r="AG5" s="22">
        <f t="shared" ref="AG5:AG15" si="1">IF(AF5="Manual",15%,IF(AF5="Automático",25%,""))</f>
        <v>0.15</v>
      </c>
      <c r="AH5" s="22">
        <f>+AG5+AE5</f>
        <v>0.3</v>
      </c>
      <c r="AI5" s="307" t="s">
        <v>217</v>
      </c>
      <c r="AJ5" s="285" t="s">
        <v>24</v>
      </c>
      <c r="AK5" s="307" t="s">
        <v>555</v>
      </c>
      <c r="AL5" s="307">
        <f>+AA5*AH5</f>
        <v>0.15</v>
      </c>
      <c r="AM5" s="368">
        <f>+AA5-AL5</f>
        <v>0.35</v>
      </c>
      <c r="AN5" s="774" t="str">
        <f>+IF(C5="Corrupción","Moderado",IF(AM6&lt;=25%,"Bajo",IF(AM6&lt;=50%,"Moderado",IF(AM6&lt;=75%,"Alto",IF(AM6&gt;75%,"Extremo","")))))</f>
        <v>Bajo</v>
      </c>
      <c r="AO5" s="695" t="s">
        <v>59</v>
      </c>
      <c r="AP5" s="135">
        <v>1</v>
      </c>
      <c r="AQ5" s="33" t="s">
        <v>556</v>
      </c>
      <c r="AR5" s="299" t="s">
        <v>143</v>
      </c>
      <c r="AS5" s="30">
        <v>45382</v>
      </c>
      <c r="AT5" s="30">
        <v>45657</v>
      </c>
      <c r="AU5" s="290" t="s">
        <v>557</v>
      </c>
      <c r="AV5" s="15"/>
      <c r="AW5" s="15"/>
    </row>
    <row r="6" spans="1:58" ht="246" customHeight="1" thickBot="1" x14ac:dyDescent="0.3">
      <c r="A6" s="772"/>
      <c r="B6" s="710"/>
      <c r="C6" s="710"/>
      <c r="D6" s="710"/>
      <c r="E6" s="710"/>
      <c r="F6" s="773"/>
      <c r="G6" s="710"/>
      <c r="H6" s="710"/>
      <c r="I6" s="773"/>
      <c r="J6" s="710"/>
      <c r="K6" s="710"/>
      <c r="L6" s="714"/>
      <c r="M6" s="710"/>
      <c r="N6" s="710"/>
      <c r="O6" s="710"/>
      <c r="P6" s="710"/>
      <c r="Q6" s="710"/>
      <c r="R6" s="710"/>
      <c r="S6" s="702"/>
      <c r="T6" s="702"/>
      <c r="U6" s="702"/>
      <c r="V6" s="706"/>
      <c r="W6" s="690"/>
      <c r="X6" s="771"/>
      <c r="Y6" s="690"/>
      <c r="Z6" s="694"/>
      <c r="AA6" s="690"/>
      <c r="AB6" s="767"/>
      <c r="AC6" s="28" t="s">
        <v>558</v>
      </c>
      <c r="AD6" s="28" t="s">
        <v>57</v>
      </c>
      <c r="AE6" s="37">
        <f t="shared" si="0"/>
        <v>0.25</v>
      </c>
      <c r="AF6" s="322" t="s">
        <v>216</v>
      </c>
      <c r="AG6" s="37">
        <f t="shared" si="1"/>
        <v>0.15</v>
      </c>
      <c r="AH6" s="37">
        <f t="shared" ref="AH6:AH8" si="2">+AG6+AE6</f>
        <v>0.4</v>
      </c>
      <c r="AI6" s="322" t="s">
        <v>217</v>
      </c>
      <c r="AJ6" s="286" t="s">
        <v>24</v>
      </c>
      <c r="AK6" s="322" t="s">
        <v>559</v>
      </c>
      <c r="AL6" s="322">
        <f>+AM5*AH6</f>
        <v>0.13999999999999999</v>
      </c>
      <c r="AM6" s="369">
        <f>+AM5-AL6</f>
        <v>0.21</v>
      </c>
      <c r="AN6" s="775"/>
      <c r="AO6" s="776"/>
      <c r="AP6" s="141">
        <v>2</v>
      </c>
      <c r="AQ6" s="33" t="s">
        <v>560</v>
      </c>
      <c r="AR6" s="299" t="s">
        <v>143</v>
      </c>
      <c r="AS6" s="30">
        <v>45292</v>
      </c>
      <c r="AT6" s="30">
        <v>45657</v>
      </c>
      <c r="AU6" s="299" t="s">
        <v>561</v>
      </c>
      <c r="AV6" s="15"/>
      <c r="AW6" s="15"/>
    </row>
    <row r="7" spans="1:58" ht="283.89999999999998" customHeight="1" thickBot="1" x14ac:dyDescent="0.3">
      <c r="A7" s="736" t="s">
        <v>51</v>
      </c>
      <c r="B7" s="709" t="s">
        <v>111</v>
      </c>
      <c r="C7" s="709" t="s">
        <v>70</v>
      </c>
      <c r="D7" s="709" t="s">
        <v>79</v>
      </c>
      <c r="E7" s="709" t="s">
        <v>36</v>
      </c>
      <c r="F7" s="738" t="s">
        <v>562</v>
      </c>
      <c r="G7" s="709" t="s">
        <v>563</v>
      </c>
      <c r="H7" s="709" t="s">
        <v>564</v>
      </c>
      <c r="I7" s="738" t="s">
        <v>565</v>
      </c>
      <c r="J7" s="709" t="s">
        <v>99</v>
      </c>
      <c r="K7" s="709">
        <v>1</v>
      </c>
      <c r="L7" s="713">
        <f>IF(J7="Diaria",+(K7/360),IF(J7="Mensual",+(K7/12),IF(J7="Bimestral",+(K7/6),IF(J7="Trimestral",+(K7/4),IF(J7="Semestral",+(K7/2),IF(J7="Anual",+(K7/1),""))))))</f>
        <v>1</v>
      </c>
      <c r="M7" s="709" t="s">
        <v>47</v>
      </c>
      <c r="N7" s="70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09" t="s">
        <v>48</v>
      </c>
      <c r="P7" s="709">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09" t="s">
        <v>73</v>
      </c>
      <c r="R7" s="70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01" t="s">
        <v>60</v>
      </c>
      <c r="T7" s="701" t="s">
        <v>45</v>
      </c>
      <c r="U7" s="701">
        <f>+MAX(N7,P7,R7)</f>
        <v>0.4</v>
      </c>
      <c r="V7" s="703" t="str">
        <f>IF(L7&lt;=20%,"Muy baja",IF(L7&lt;=40%,"Baja",IF(L7&lt;=60%,"Media",IF(L7&lt;=80%,"Alta",IF(L7&lt;=100%,"Muy alta",IF(L7&gt;=100%,"Muy alta",""))))))</f>
        <v>Muy alta</v>
      </c>
      <c r="W7" s="689">
        <f>+IFERROR(VLOOKUP(V7,Fórmula!$F$1:$G$6,2,FALSE),"")</f>
        <v>1</v>
      </c>
      <c r="X7" s="721" t="str">
        <f>IF(U7=20%,"Leve",IF(U7=40%,"Menor",IF(U7=60%,"Moderado",IF(U7=80%,"Mayor",IF(U7=100%,"Catastrófico","")))))</f>
        <v>Menor</v>
      </c>
      <c r="Y7" s="689">
        <f>+IFERROR(VLOOKUP(X7,Fórmula!$H$1:$I$6,2,FALSE),"")</f>
        <v>0.4</v>
      </c>
      <c r="Z7" s="707" t="str">
        <f>+IFERROR(VLOOKUP(V7&amp;X7,Fórmula!$C$2:$D$26,2,FALSE),"")</f>
        <v>Alto</v>
      </c>
      <c r="AA7" s="689">
        <f>IF(Z7="Bajo",25%,IF(Z7="Moderado",50%,IF(Z7="Alto",75%,IF(Z7="Extremo",100%,""))))</f>
        <v>0.75</v>
      </c>
      <c r="AB7" s="766" t="s">
        <v>566</v>
      </c>
      <c r="AC7" s="50" t="s">
        <v>567</v>
      </c>
      <c r="AD7" s="50" t="s">
        <v>57</v>
      </c>
      <c r="AE7" s="22">
        <f t="shared" si="0"/>
        <v>0.25</v>
      </c>
      <c r="AF7" s="307" t="s">
        <v>216</v>
      </c>
      <c r="AG7" s="22">
        <f t="shared" si="1"/>
        <v>0.15</v>
      </c>
      <c r="AH7" s="22">
        <f t="shared" si="2"/>
        <v>0.4</v>
      </c>
      <c r="AI7" s="307" t="s">
        <v>217</v>
      </c>
      <c r="AJ7" s="285" t="s">
        <v>24</v>
      </c>
      <c r="AK7" s="50" t="s">
        <v>555</v>
      </c>
      <c r="AL7" s="307">
        <f>+AA7*AH7</f>
        <v>0.30000000000000004</v>
      </c>
      <c r="AM7" s="368">
        <f>+AA7-AL7</f>
        <v>0.44999999999999996</v>
      </c>
      <c r="AN7" s="693" t="str">
        <f>+IF(C7="Corrupción","Moderado",IF(AM8&lt;=25%,"Bajo",IF(AM8&lt;=50%,"Moderado",IF(AM8&lt;=75%,"Alto",IF(AM8&gt;75%,"Extremo","")))))</f>
        <v>Moderado</v>
      </c>
      <c r="AO7" s="695" t="s">
        <v>59</v>
      </c>
      <c r="AP7" s="135">
        <v>1</v>
      </c>
      <c r="AQ7" s="33" t="s">
        <v>568</v>
      </c>
      <c r="AR7" s="299" t="s">
        <v>143</v>
      </c>
      <c r="AS7" s="30">
        <v>45292</v>
      </c>
      <c r="AT7" s="30">
        <v>45657</v>
      </c>
      <c r="AU7" s="299" t="s">
        <v>569</v>
      </c>
      <c r="AV7" s="15"/>
      <c r="AW7" s="15"/>
    </row>
    <row r="8" spans="1:58" ht="199.5" customHeight="1" thickBot="1" x14ac:dyDescent="0.3">
      <c r="A8" s="737"/>
      <c r="B8" s="725"/>
      <c r="C8" s="725"/>
      <c r="D8" s="725"/>
      <c r="E8" s="725"/>
      <c r="F8" s="739"/>
      <c r="G8" s="725"/>
      <c r="H8" s="725"/>
      <c r="I8" s="739"/>
      <c r="J8" s="725"/>
      <c r="K8" s="725"/>
      <c r="L8" s="735"/>
      <c r="M8" s="725"/>
      <c r="N8" s="725"/>
      <c r="O8" s="725"/>
      <c r="P8" s="725"/>
      <c r="Q8" s="725"/>
      <c r="R8" s="725"/>
      <c r="S8" s="720"/>
      <c r="T8" s="720"/>
      <c r="U8" s="720"/>
      <c r="V8" s="746"/>
      <c r="W8" s="723"/>
      <c r="X8" s="722"/>
      <c r="Y8" s="723"/>
      <c r="Z8" s="744"/>
      <c r="AA8" s="723"/>
      <c r="AB8" s="740"/>
      <c r="AC8" s="50" t="s">
        <v>554</v>
      </c>
      <c r="AD8" s="49" t="s">
        <v>57</v>
      </c>
      <c r="AE8" s="31">
        <f t="shared" si="0"/>
        <v>0.25</v>
      </c>
      <c r="AF8" s="308" t="s">
        <v>216</v>
      </c>
      <c r="AG8" s="31">
        <f t="shared" si="1"/>
        <v>0.15</v>
      </c>
      <c r="AH8" s="31">
        <f t="shared" si="2"/>
        <v>0.4</v>
      </c>
      <c r="AI8" s="308" t="s">
        <v>217</v>
      </c>
      <c r="AJ8" s="296" t="s">
        <v>24</v>
      </c>
      <c r="AK8" s="49" t="s">
        <v>555</v>
      </c>
      <c r="AL8" s="308">
        <f>+AM7*AH8</f>
        <v>0.18</v>
      </c>
      <c r="AM8" s="32">
        <f>+AM7-AL8</f>
        <v>0.26999999999999996</v>
      </c>
      <c r="AN8" s="732"/>
      <c r="AO8" s="734"/>
      <c r="AP8" s="141">
        <v>2</v>
      </c>
      <c r="AQ8" s="33" t="s">
        <v>556</v>
      </c>
      <c r="AR8" s="299"/>
      <c r="AS8" s="30"/>
      <c r="AT8" s="30"/>
      <c r="AU8" s="299"/>
      <c r="AV8" s="15"/>
      <c r="AW8" s="15"/>
    </row>
    <row r="9" spans="1:58" ht="199.15" customHeight="1" x14ac:dyDescent="0.25">
      <c r="A9" s="736" t="s">
        <v>218</v>
      </c>
      <c r="B9" s="709" t="s">
        <v>111</v>
      </c>
      <c r="C9" s="709" t="s">
        <v>70</v>
      </c>
      <c r="D9" s="709" t="s">
        <v>12</v>
      </c>
      <c r="E9" s="709" t="s">
        <v>36</v>
      </c>
      <c r="F9" s="738" t="s">
        <v>570</v>
      </c>
      <c r="G9" s="709" t="s">
        <v>571</v>
      </c>
      <c r="H9" s="709" t="s">
        <v>572</v>
      </c>
      <c r="I9" s="738" t="s">
        <v>573</v>
      </c>
      <c r="J9" s="709" t="s">
        <v>66</v>
      </c>
      <c r="K9" s="709">
        <v>3</v>
      </c>
      <c r="L9" s="713">
        <f>IF(J9="Diaria",+(K9/360),IF(J9="Mensual",+(K9/12),IF(J9="Bimestral",+(K9/6),IF(J9="Trimestral",+(K9/4),IF(J9="Semestral",+(K9/2),IF(J9="Anual",+(K9/1),""))))))</f>
        <v>0.25</v>
      </c>
      <c r="M9" s="709" t="s">
        <v>47</v>
      </c>
      <c r="N9" s="709">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09" t="s">
        <v>48</v>
      </c>
      <c r="P9" s="709">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09" t="s">
        <v>73</v>
      </c>
      <c r="R9" s="70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01" t="s">
        <v>73</v>
      </c>
      <c r="T9" s="701" t="s">
        <v>73</v>
      </c>
      <c r="U9" s="701">
        <f>+MAX(N9,P9,R9)</f>
        <v>0.4</v>
      </c>
      <c r="V9" s="721" t="str">
        <f>IF(L9&lt;=20%,"Muy baja",IF(L9&lt;=40%,"Baja",IF(L9&lt;=60%,"Media",IF(L9&lt;=80%,"Alta",IF(L9&lt;=100%,"Muy alta",IF(L9&gt;=100%,"Muy alta",""))))))</f>
        <v>Baja</v>
      </c>
      <c r="W9" s="689">
        <f>+IFERROR(VLOOKUP(V9,Fórmula!$F$1:$G$6,2,FALSE),"")</f>
        <v>0.4</v>
      </c>
      <c r="X9" s="721" t="str">
        <f>IF(U9=20%,"Leve",IF(U9=40%,"Menor",IF(U9=60%,"Moderado",IF(U9=80%,"Mayor",IF(U9=100%,"Catastrófico","")))))</f>
        <v>Menor</v>
      </c>
      <c r="Y9" s="689">
        <f>+IFERROR(VLOOKUP(X9,Fórmula!$H$1:$I$6,2,FALSE),"")</f>
        <v>0.4</v>
      </c>
      <c r="Z9" s="693" t="str">
        <f>+IFERROR(VLOOKUP(V9&amp;X9,Fórmula!$C$2:$D$26,2,FALSE),"")</f>
        <v>Moderado</v>
      </c>
      <c r="AA9" s="689">
        <f>IF(Z9="Bajo",25%,IF(Z9="Moderado",50%,IF(Z9="Alto",75%,IF(Z9="Extremo",100%,""))))</f>
        <v>0.5</v>
      </c>
      <c r="AB9" s="766" t="s">
        <v>574</v>
      </c>
      <c r="AC9" s="50" t="s">
        <v>575</v>
      </c>
      <c r="AD9" s="50" t="s">
        <v>57</v>
      </c>
      <c r="AE9" s="22">
        <f t="shared" si="0"/>
        <v>0.25</v>
      </c>
      <c r="AF9" s="307" t="s">
        <v>216</v>
      </c>
      <c r="AG9" s="22">
        <f t="shared" si="1"/>
        <v>0.15</v>
      </c>
      <c r="AH9" s="22">
        <f t="shared" ref="AH9:AH15" si="3">+AG9+AE9</f>
        <v>0.4</v>
      </c>
      <c r="AI9" s="307" t="s">
        <v>217</v>
      </c>
      <c r="AJ9" s="285" t="s">
        <v>24</v>
      </c>
      <c r="AK9" s="307" t="s">
        <v>576</v>
      </c>
      <c r="AL9" s="307">
        <f>+AH9*AA9</f>
        <v>0.2</v>
      </c>
      <c r="AM9" s="368">
        <f>+AA9-AL9</f>
        <v>0.3</v>
      </c>
      <c r="AN9" s="774" t="str">
        <f>+IF(C9="Corrupción","Moderado",IF(AM10&lt;=25%,"Bajo",IF(AM10&lt;=50%,"Moderado",IF(AM10&lt;=75%,"Alto",IF(AM10&gt;75%,"Extremo","")))))</f>
        <v>Bajo</v>
      </c>
      <c r="AO9" s="695" t="s">
        <v>59</v>
      </c>
      <c r="AP9" s="135">
        <v>1</v>
      </c>
      <c r="AQ9" s="33" t="s">
        <v>577</v>
      </c>
      <c r="AR9" s="299" t="s">
        <v>143</v>
      </c>
      <c r="AS9" s="30">
        <v>45292</v>
      </c>
      <c r="AT9" s="30">
        <v>45657</v>
      </c>
      <c r="AU9" s="299" t="s">
        <v>578</v>
      </c>
      <c r="AV9" s="15"/>
      <c r="AW9" s="15"/>
    </row>
    <row r="10" spans="1:58" ht="212.25" customHeight="1" thickBot="1" x14ac:dyDescent="0.3">
      <c r="A10" s="772"/>
      <c r="B10" s="710"/>
      <c r="C10" s="710"/>
      <c r="D10" s="710"/>
      <c r="E10" s="710"/>
      <c r="F10" s="773"/>
      <c r="G10" s="710"/>
      <c r="H10" s="710"/>
      <c r="I10" s="773"/>
      <c r="J10" s="710"/>
      <c r="K10" s="710"/>
      <c r="L10" s="714"/>
      <c r="M10" s="710"/>
      <c r="N10" s="710"/>
      <c r="O10" s="710"/>
      <c r="P10" s="710"/>
      <c r="Q10" s="710"/>
      <c r="R10" s="710"/>
      <c r="S10" s="702"/>
      <c r="T10" s="702"/>
      <c r="U10" s="702"/>
      <c r="V10" s="771"/>
      <c r="W10" s="690"/>
      <c r="X10" s="771"/>
      <c r="Y10" s="690"/>
      <c r="Z10" s="694"/>
      <c r="AA10" s="690"/>
      <c r="AB10" s="767"/>
      <c r="AC10" s="28" t="s">
        <v>579</v>
      </c>
      <c r="AD10" s="28" t="s">
        <v>39</v>
      </c>
      <c r="AE10" s="37">
        <f t="shared" si="0"/>
        <v>0.15</v>
      </c>
      <c r="AF10" s="322" t="s">
        <v>216</v>
      </c>
      <c r="AG10" s="37">
        <f t="shared" si="1"/>
        <v>0.15</v>
      </c>
      <c r="AH10" s="37">
        <f t="shared" si="3"/>
        <v>0.3</v>
      </c>
      <c r="AI10" s="322" t="s">
        <v>217</v>
      </c>
      <c r="AJ10" s="286" t="s">
        <v>24</v>
      </c>
      <c r="AK10" s="322" t="s">
        <v>580</v>
      </c>
      <c r="AL10" s="322">
        <f>+AM9*AH10</f>
        <v>0.09</v>
      </c>
      <c r="AM10" s="369">
        <f>+AM9-AL10</f>
        <v>0.21</v>
      </c>
      <c r="AN10" s="775"/>
      <c r="AO10" s="776"/>
      <c r="AP10" s="141">
        <v>2</v>
      </c>
      <c r="AQ10" s="33" t="s">
        <v>581</v>
      </c>
      <c r="AR10" s="299" t="s">
        <v>143</v>
      </c>
      <c r="AS10" s="30">
        <v>45292</v>
      </c>
      <c r="AT10" s="30">
        <v>45657</v>
      </c>
      <c r="AU10" s="299" t="s">
        <v>582</v>
      </c>
      <c r="AV10" s="15"/>
      <c r="AW10" s="15"/>
    </row>
    <row r="11" spans="1:58" ht="255.75" customHeight="1" x14ac:dyDescent="0.25">
      <c r="A11" s="777" t="s">
        <v>218</v>
      </c>
      <c r="B11" s="780" t="s">
        <v>111</v>
      </c>
      <c r="C11" s="780" t="s">
        <v>12</v>
      </c>
      <c r="D11" s="780" t="s">
        <v>12</v>
      </c>
      <c r="E11" s="780" t="s">
        <v>36</v>
      </c>
      <c r="F11" s="780" t="s">
        <v>583</v>
      </c>
      <c r="G11" s="780" t="s">
        <v>584</v>
      </c>
      <c r="H11" s="780" t="s">
        <v>585</v>
      </c>
      <c r="I11" s="780" t="s">
        <v>586</v>
      </c>
      <c r="J11" s="780" t="s">
        <v>50</v>
      </c>
      <c r="K11" s="780">
        <v>6</v>
      </c>
      <c r="L11" s="790" t="str">
        <f>IF(J11="Diaria",+(K11/360),IF(J11="Mensual",+(K11/12),IF(J11="Bimestral",+(K11/6),IF(J11="Trimestral",+(K11/4),IF(J11="Semestral",+(K11/2),IF(J11="Anual",+(K11/1),""))))))</f>
        <v/>
      </c>
      <c r="M11" s="780" t="s">
        <v>47</v>
      </c>
      <c r="N11" s="709">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780" t="s">
        <v>64</v>
      </c>
      <c r="P11" s="709">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780" t="s">
        <v>65</v>
      </c>
      <c r="R11" s="70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0.6</v>
      </c>
      <c r="S11" s="793" t="s">
        <v>60</v>
      </c>
      <c r="T11" s="793" t="s">
        <v>45</v>
      </c>
      <c r="U11" s="701">
        <f>+MAX(N11,P11,R11)</f>
        <v>0.6</v>
      </c>
      <c r="V11" s="796" t="str">
        <f>IF(L11&lt;=20%,"Muy baja",IF(L11&lt;=40%,"Baja",IF(L11&lt;=60%,"Media",IF(L11&lt;=80%,"Alta",IF(L11&lt;=100%,"Muy alta",IF(L11&gt;=100%,"Muy alta",""))))))</f>
        <v>Muy alta</v>
      </c>
      <c r="W11" s="689">
        <f>+IFERROR(VLOOKUP(V11,Fórmula!$F$1:$G$6,2,FALSE),"")</f>
        <v>1</v>
      </c>
      <c r="X11" s="799" t="str">
        <f>IF(U11=20%,"Leve",IF(U11=40%,"Menor",IF(U11=60%,"Moderado",IF(U11=80%,"Mayor",IF(U11=100%,"Catastrófico","")))))</f>
        <v>Moderado</v>
      </c>
      <c r="Y11" s="689">
        <f>+IFERROR(VLOOKUP(X11,Fórmula!$H$1:$I$6,2,FALSE),"")</f>
        <v>0.6</v>
      </c>
      <c r="Z11" s="802" t="str">
        <f>+IFERROR(VLOOKUP(V11&amp;X11,Fórmula!$C$2:$D$26,2,FALSE),"")</f>
        <v>Alto</v>
      </c>
      <c r="AA11" s="689">
        <f>IF(Z11="Bajo",25%,IF(Z11="Moderado",50%,IF(Z11="Alto",75%,IF(Z11="Extremo",100%,""))))</f>
        <v>0.75</v>
      </c>
      <c r="AB11" s="783" t="s">
        <v>587</v>
      </c>
      <c r="AC11" s="50" t="s">
        <v>588</v>
      </c>
      <c r="AD11" s="50" t="s">
        <v>57</v>
      </c>
      <c r="AE11" s="22">
        <f t="shared" si="0"/>
        <v>0.25</v>
      </c>
      <c r="AF11" s="307" t="s">
        <v>216</v>
      </c>
      <c r="AG11" s="22">
        <f t="shared" si="1"/>
        <v>0.15</v>
      </c>
      <c r="AH11" s="22">
        <f t="shared" si="3"/>
        <v>0.4</v>
      </c>
      <c r="AI11" s="307" t="s">
        <v>217</v>
      </c>
      <c r="AJ11" s="285" t="s">
        <v>24</v>
      </c>
      <c r="AK11" s="307" t="s">
        <v>576</v>
      </c>
      <c r="AL11" s="307">
        <f>+AH11*AA11</f>
        <v>0.30000000000000004</v>
      </c>
      <c r="AM11" s="368">
        <f>+AA11-AL11</f>
        <v>0.44999999999999996</v>
      </c>
      <c r="AN11" s="786" t="str">
        <f>+IF(C11="Corrupción","Moderado",IF(AM13&lt;=25%,"Bajo",IF(AM13&lt;=50%,"Moderado",IF(AM13&lt;=75%,"Alto",IF(AM13&gt;75%,"Extremo","")))))</f>
        <v>Bajo</v>
      </c>
      <c r="AO11" s="788" t="s">
        <v>59</v>
      </c>
      <c r="AP11" s="135">
        <v>1</v>
      </c>
      <c r="AQ11" s="33" t="s">
        <v>589</v>
      </c>
      <c r="AR11" s="299" t="s">
        <v>143</v>
      </c>
      <c r="AS11" s="30">
        <v>45292</v>
      </c>
      <c r="AT11" s="30">
        <v>45322</v>
      </c>
      <c r="AU11" s="299" t="s">
        <v>590</v>
      </c>
      <c r="AV11" s="15"/>
      <c r="AW11" s="15"/>
    </row>
    <row r="12" spans="1:58" ht="214.15" customHeight="1" thickBot="1" x14ac:dyDescent="0.3">
      <c r="A12" s="778"/>
      <c r="B12" s="781"/>
      <c r="C12" s="781"/>
      <c r="D12" s="781"/>
      <c r="E12" s="781"/>
      <c r="F12" s="781"/>
      <c r="G12" s="781"/>
      <c r="H12" s="781"/>
      <c r="I12" s="781"/>
      <c r="J12" s="781"/>
      <c r="K12" s="781"/>
      <c r="L12" s="791"/>
      <c r="M12" s="781"/>
      <c r="N12" s="710"/>
      <c r="O12" s="781"/>
      <c r="P12" s="710"/>
      <c r="Q12" s="781"/>
      <c r="R12" s="710"/>
      <c r="S12" s="794"/>
      <c r="T12" s="794"/>
      <c r="U12" s="702"/>
      <c r="V12" s="797"/>
      <c r="W12" s="690"/>
      <c r="X12" s="800"/>
      <c r="Y12" s="690"/>
      <c r="Z12" s="803"/>
      <c r="AA12" s="690"/>
      <c r="AB12" s="784"/>
      <c r="AC12" s="44" t="s">
        <v>591</v>
      </c>
      <c r="AD12" s="44" t="s">
        <v>39</v>
      </c>
      <c r="AE12" s="45">
        <f t="shared" si="0"/>
        <v>0.15</v>
      </c>
      <c r="AF12" s="370" t="s">
        <v>216</v>
      </c>
      <c r="AG12" s="45">
        <f t="shared" si="1"/>
        <v>0.15</v>
      </c>
      <c r="AH12" s="45">
        <f t="shared" si="3"/>
        <v>0.3</v>
      </c>
      <c r="AI12" s="370" t="s">
        <v>217</v>
      </c>
      <c r="AJ12" s="342" t="s">
        <v>24</v>
      </c>
      <c r="AK12" s="370" t="s">
        <v>592</v>
      </c>
      <c r="AL12" s="370">
        <f>+AM11*AH12</f>
        <v>0.13499999999999998</v>
      </c>
      <c r="AM12" s="46">
        <f>+AM11-AL12</f>
        <v>0.31499999999999995</v>
      </c>
      <c r="AN12" s="787"/>
      <c r="AO12" s="789"/>
      <c r="AP12" s="438">
        <v>2</v>
      </c>
      <c r="AQ12" s="436" t="s">
        <v>593</v>
      </c>
      <c r="AR12" s="437" t="s">
        <v>143</v>
      </c>
      <c r="AS12" s="439">
        <v>45292</v>
      </c>
      <c r="AT12" s="439">
        <v>45657</v>
      </c>
      <c r="AU12" s="437" t="s">
        <v>594</v>
      </c>
      <c r="AV12" s="15"/>
      <c r="AW12" s="15"/>
    </row>
    <row r="13" spans="1:58" ht="231" customHeight="1" thickBot="1" x14ac:dyDescent="0.3">
      <c r="A13" s="779"/>
      <c r="B13" s="782"/>
      <c r="C13" s="782"/>
      <c r="D13" s="782"/>
      <c r="E13" s="782"/>
      <c r="F13" s="782"/>
      <c r="G13" s="782"/>
      <c r="H13" s="782"/>
      <c r="I13" s="782"/>
      <c r="J13" s="782"/>
      <c r="K13" s="782"/>
      <c r="L13" s="792"/>
      <c r="M13" s="782"/>
      <c r="N13" s="431"/>
      <c r="O13" s="782"/>
      <c r="P13" s="431"/>
      <c r="Q13" s="782"/>
      <c r="R13" s="431"/>
      <c r="S13" s="795"/>
      <c r="T13" s="795"/>
      <c r="U13" s="433"/>
      <c r="V13" s="798"/>
      <c r="W13" s="434"/>
      <c r="X13" s="801"/>
      <c r="Y13" s="434"/>
      <c r="Z13" s="804"/>
      <c r="AA13" s="434"/>
      <c r="AB13" s="785"/>
      <c r="AC13" s="49" t="s">
        <v>595</v>
      </c>
      <c r="AD13" s="49" t="s">
        <v>57</v>
      </c>
      <c r="AE13" s="22">
        <f t="shared" ref="AE13" si="4">IF(AD13="Preventivo",25%,IF(AD13="Detectivo",15%,IF(AD13="Correctivo",10%,"")))</f>
        <v>0.25</v>
      </c>
      <c r="AF13" s="307" t="s">
        <v>216</v>
      </c>
      <c r="AG13" s="22">
        <f t="shared" ref="AG13" si="5">IF(AF13="Manual",15%,IF(AF13="Automático",25%,""))</f>
        <v>0.15</v>
      </c>
      <c r="AH13" s="22">
        <f t="shared" ref="AH13" si="6">+AG13+AE13</f>
        <v>0.4</v>
      </c>
      <c r="AI13" s="307" t="s">
        <v>217</v>
      </c>
      <c r="AJ13" s="285" t="s">
        <v>41</v>
      </c>
      <c r="AK13" s="307" t="s">
        <v>305</v>
      </c>
      <c r="AL13" s="370">
        <f>+AM12*AH13</f>
        <v>0.12599999999999997</v>
      </c>
      <c r="AM13" s="46">
        <f>+AM12-AL13</f>
        <v>0.18899999999999997</v>
      </c>
      <c r="AN13" s="768"/>
      <c r="AO13" s="770"/>
      <c r="AP13" s="435">
        <v>3</v>
      </c>
      <c r="AQ13" s="33" t="s">
        <v>596</v>
      </c>
      <c r="AR13" s="299" t="s">
        <v>143</v>
      </c>
      <c r="AS13" s="30">
        <v>45292</v>
      </c>
      <c r="AT13" s="30">
        <v>45657</v>
      </c>
      <c r="AU13" s="299" t="s">
        <v>597</v>
      </c>
      <c r="AV13" s="15"/>
      <c r="AW13" s="15"/>
    </row>
    <row r="14" spans="1:58" ht="169.9" customHeight="1" x14ac:dyDescent="0.25">
      <c r="A14" s="736" t="s">
        <v>218</v>
      </c>
      <c r="B14" s="709" t="s">
        <v>111</v>
      </c>
      <c r="C14" s="709" t="s">
        <v>92</v>
      </c>
      <c r="D14" s="709" t="s">
        <v>79</v>
      </c>
      <c r="E14" s="709" t="s">
        <v>36</v>
      </c>
      <c r="F14" s="738" t="s">
        <v>598</v>
      </c>
      <c r="G14" s="709" t="s">
        <v>599</v>
      </c>
      <c r="H14" s="709" t="s">
        <v>600</v>
      </c>
      <c r="I14" s="738" t="s">
        <v>601</v>
      </c>
      <c r="J14" s="709" t="s">
        <v>66</v>
      </c>
      <c r="K14" s="709">
        <v>1</v>
      </c>
      <c r="L14" s="713">
        <f>IF(J9="Diaria",+(K9/360),IF(J9="Mensual",+(K9/12),IF(J9="Bimestral",+(K9/6),IF(J9="Trimestral",+(K9/4),IF(J9="Semestral",+(K9/2),IF(J9="Anual",+(K9/1),""))))))</f>
        <v>0.25</v>
      </c>
      <c r="M14" s="709" t="s">
        <v>30</v>
      </c>
      <c r="N14" s="709">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09" t="s">
        <v>64</v>
      </c>
      <c r="P14" s="709">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709" t="s">
        <v>73</v>
      </c>
      <c r="R14" s="709">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01" t="s">
        <v>60</v>
      </c>
      <c r="T14" s="701" t="s">
        <v>45</v>
      </c>
      <c r="U14" s="701">
        <f>+MAX(N14,P14,R14)</f>
        <v>0.6</v>
      </c>
      <c r="V14" s="721" t="str">
        <f>IF(L14&lt;=20%,"Muy baja",IF(L14&lt;=40%,"Baja",IF(L14&lt;=60%,"Media",IF(L14&lt;=80%,"Alta",IF(L14&lt;=100%,"Muy alta",IF(L14&gt;=100%,"Muy alta",""))))))</f>
        <v>Baja</v>
      </c>
      <c r="W14" s="689">
        <f>+IFERROR(VLOOKUP(V14,Fórmula!$F$1:$G$6,2,FALSE),"")</f>
        <v>0.4</v>
      </c>
      <c r="X14" s="705" t="str">
        <f>IF(U14=20%,"Leve",IF(U14=40%,"Menor",IF(U14=60%,"Moderado",IF(U14=80%,"Mayor",IF(U14=100%,"Catastrófico","")))))</f>
        <v>Moderado</v>
      </c>
      <c r="Y14" s="689">
        <f>+IFERROR(VLOOKUP(X14,Fórmula!$H$1:$I$6,2,FALSE),"")</f>
        <v>0.6</v>
      </c>
      <c r="Z14" s="693" t="str">
        <f>+IFERROR(VLOOKUP(V14&amp;X14,Fórmula!$C$2:$D$26,2,FALSE),"")</f>
        <v>Moderado</v>
      </c>
      <c r="AA14" s="689">
        <f>IF(Z14="Bajo",25%,IF(Z14="Moderado",50%,IF(Z14="Alto",75%,IF(Z14="Extremo",100%,""))))</f>
        <v>0.5</v>
      </c>
      <c r="AB14" s="766" t="s">
        <v>602</v>
      </c>
      <c r="AC14" s="58" t="s">
        <v>603</v>
      </c>
      <c r="AD14" s="440" t="s">
        <v>57</v>
      </c>
      <c r="AE14" s="441">
        <f t="shared" si="0"/>
        <v>0.25</v>
      </c>
      <c r="AF14" s="442" t="s">
        <v>216</v>
      </c>
      <c r="AG14" s="441">
        <f t="shared" si="1"/>
        <v>0.15</v>
      </c>
      <c r="AH14" s="441">
        <f t="shared" si="3"/>
        <v>0.4</v>
      </c>
      <c r="AI14" s="442" t="s">
        <v>217</v>
      </c>
      <c r="AJ14" s="432" t="s">
        <v>41</v>
      </c>
      <c r="AK14" s="442" t="s">
        <v>73</v>
      </c>
      <c r="AL14" s="442">
        <f>+AH14*AA14</f>
        <v>0.2</v>
      </c>
      <c r="AM14" s="443">
        <f>+AA14-AL14</f>
        <v>0.3</v>
      </c>
      <c r="AN14" s="768" t="str">
        <f>+IF(C14="Corrupción","Moderado",IF(AM15&lt;=25%,"Bajo",IF(AM15&lt;=50%,"Moderado",IF(AM15&lt;=75%,"Alto",IF(AM15&gt;75%,"Extremo","")))))</f>
        <v>Bajo</v>
      </c>
      <c r="AO14" s="770" t="s">
        <v>59</v>
      </c>
      <c r="AP14" s="444">
        <v>1</v>
      </c>
      <c r="AQ14" s="290" t="s">
        <v>604</v>
      </c>
      <c r="AR14" s="30" t="s">
        <v>143</v>
      </c>
      <c r="AS14" s="30">
        <v>45292</v>
      </c>
      <c r="AT14" s="30">
        <v>45657</v>
      </c>
      <c r="AU14" s="30" t="s">
        <v>605</v>
      </c>
      <c r="AV14" s="15"/>
      <c r="AW14" s="15"/>
    </row>
    <row r="15" spans="1:58" ht="207.75" customHeight="1" thickBot="1" x14ac:dyDescent="0.3">
      <c r="A15" s="772"/>
      <c r="B15" s="710"/>
      <c r="C15" s="710"/>
      <c r="D15" s="710"/>
      <c r="E15" s="710"/>
      <c r="F15" s="773"/>
      <c r="G15" s="710"/>
      <c r="H15" s="710"/>
      <c r="I15" s="773"/>
      <c r="J15" s="710"/>
      <c r="K15" s="710"/>
      <c r="L15" s="714"/>
      <c r="M15" s="710"/>
      <c r="N15" s="710"/>
      <c r="O15" s="710"/>
      <c r="P15" s="710"/>
      <c r="Q15" s="710"/>
      <c r="R15" s="710"/>
      <c r="S15" s="702"/>
      <c r="T15" s="702"/>
      <c r="U15" s="702"/>
      <c r="V15" s="771"/>
      <c r="W15" s="690"/>
      <c r="X15" s="706"/>
      <c r="Y15" s="690"/>
      <c r="Z15" s="694"/>
      <c r="AA15" s="690"/>
      <c r="AB15" s="767"/>
      <c r="AC15" s="28" t="s">
        <v>606</v>
      </c>
      <c r="AD15" s="28" t="s">
        <v>39</v>
      </c>
      <c r="AE15" s="37">
        <f t="shared" si="0"/>
        <v>0.15</v>
      </c>
      <c r="AF15" s="322" t="s">
        <v>216</v>
      </c>
      <c r="AG15" s="37">
        <f t="shared" si="1"/>
        <v>0.15</v>
      </c>
      <c r="AH15" s="37">
        <f t="shared" si="3"/>
        <v>0.3</v>
      </c>
      <c r="AI15" s="322" t="s">
        <v>217</v>
      </c>
      <c r="AJ15" s="286" t="s">
        <v>24</v>
      </c>
      <c r="AK15" s="322" t="s">
        <v>607</v>
      </c>
      <c r="AL15" s="322">
        <f>+AM14*AH15</f>
        <v>0.09</v>
      </c>
      <c r="AM15" s="369">
        <f>+AM14-AL15</f>
        <v>0.21</v>
      </c>
      <c r="AN15" s="769"/>
      <c r="AO15" s="696"/>
      <c r="AP15" s="142">
        <v>2</v>
      </c>
      <c r="AQ15" s="13" t="s">
        <v>608</v>
      </c>
      <c r="AR15" s="113" t="s">
        <v>143</v>
      </c>
      <c r="AS15" s="25">
        <v>45292</v>
      </c>
      <c r="AT15" s="25">
        <v>45657</v>
      </c>
      <c r="AU15" s="113" t="s">
        <v>609</v>
      </c>
      <c r="AV15" s="15"/>
      <c r="AW15" s="15"/>
    </row>
    <row r="16" spans="1:58" ht="247.5" customHeight="1" x14ac:dyDescent="0.25">
      <c r="A16" s="737" t="s">
        <v>51</v>
      </c>
      <c r="B16" s="709" t="s">
        <v>111</v>
      </c>
      <c r="C16" s="725" t="s">
        <v>92</v>
      </c>
      <c r="D16" s="725" t="s">
        <v>79</v>
      </c>
      <c r="E16" s="725" t="s">
        <v>36</v>
      </c>
      <c r="F16" s="805" t="s">
        <v>610</v>
      </c>
      <c r="G16" s="805" t="s">
        <v>611</v>
      </c>
      <c r="H16" s="727" t="s">
        <v>612</v>
      </c>
      <c r="I16" s="806" t="s">
        <v>613</v>
      </c>
      <c r="J16" s="725" t="s">
        <v>95</v>
      </c>
      <c r="K16" s="725">
        <v>0</v>
      </c>
      <c r="L16" s="735">
        <f>IF(J16="Diaria",+(K16/360),IF(J16="Mensual",+(K16/12),IF(J16="Bimestral",+(K16/6),IF(J16="Trimestral",+(K16/4),IF(J16="Semestral",+(K16/2),IF(J16="Anual",+(K16/1),""))))))</f>
        <v>0</v>
      </c>
      <c r="M16" s="725" t="s">
        <v>73</v>
      </c>
      <c r="N16" s="725">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725" t="s">
        <v>64</v>
      </c>
      <c r="P16" s="725">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725" t="s">
        <v>73</v>
      </c>
      <c r="R16" s="725">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20" t="s">
        <v>72</v>
      </c>
      <c r="T16" s="720" t="s">
        <v>45</v>
      </c>
      <c r="U16" s="720">
        <f>+MAX(N16,P16,R16)</f>
        <v>0.6</v>
      </c>
      <c r="V16" s="722" t="s">
        <v>37</v>
      </c>
      <c r="W16" s="723">
        <f>+IFERROR(VLOOKUP(V16,Fórmula!$F$1:$G$6,2,FALSE),"")</f>
        <v>0.4</v>
      </c>
      <c r="X16" s="724" t="str">
        <f>IF(U16=20%,"Leve",IF(U16=40%,"Menor",IF(U16=60%,"Moderado",IF(U16=80%,"Mayor",IF(U16=100%,"Catastrófico","")))))</f>
        <v>Moderado</v>
      </c>
      <c r="Y16" s="723" t="str">
        <f>+IFERROR(VLOOKUP(X16,[2]Fórmula!$H$1:$I$6,2,FALSE),"")</f>
        <v/>
      </c>
      <c r="Z16" s="732" t="str">
        <f>+IFERROR(VLOOKUP(V16&amp;X16,Fórmula!$C$2:$D$26,2,FALSE),"")</f>
        <v>Moderado</v>
      </c>
      <c r="AA16" s="732">
        <f>IF(Z16="Bajo",25%,IF(Z16="Moderado",50%,IF(Z16="Alto",75%,IF(Z16="Extremo",100%,""))))</f>
        <v>0.5</v>
      </c>
      <c r="AB16" s="807" t="s">
        <v>614</v>
      </c>
      <c r="AC16" s="40" t="s">
        <v>615</v>
      </c>
      <c r="AD16" s="49" t="s">
        <v>57</v>
      </c>
      <c r="AE16" s="31">
        <f>IF(AD16="Preventivo",25%,IF(AD16="Detectivo",15%,IF(AD16="Correctivo",10%,"")))</f>
        <v>0.25</v>
      </c>
      <c r="AF16" s="308" t="s">
        <v>216</v>
      </c>
      <c r="AG16" s="31">
        <f>IF(AF16="Manual",15%,IF(AF16="Automático",25%,""))</f>
        <v>0.15</v>
      </c>
      <c r="AH16" s="31">
        <f>+AG16+AE16</f>
        <v>0.4</v>
      </c>
      <c r="AI16" s="308" t="s">
        <v>217</v>
      </c>
      <c r="AJ16" s="296" t="s">
        <v>218</v>
      </c>
      <c r="AK16" s="308" t="s">
        <v>616</v>
      </c>
      <c r="AL16" s="307">
        <f>+AH16*AA16</f>
        <v>0.2</v>
      </c>
      <c r="AM16" s="368">
        <f>+AA16-AL16</f>
        <v>0.3</v>
      </c>
      <c r="AN16" s="808" t="str">
        <f>+IF(C16="Corrupción","Moderado",IF(AM17&lt;=25%,"Bajo",IF(AM17&lt;=50%,"Moderado",IF(AM17&lt;=75%,"Alto",IF(AM17&gt;75%,"Extremo","")))))</f>
        <v>Bajo</v>
      </c>
      <c r="AO16" s="720" t="s">
        <v>59</v>
      </c>
      <c r="AP16" s="308">
        <v>1</v>
      </c>
      <c r="AQ16" s="308" t="s">
        <v>617</v>
      </c>
      <c r="AR16" s="299" t="s">
        <v>143</v>
      </c>
      <c r="AS16" s="30">
        <v>45292</v>
      </c>
      <c r="AT16" s="30">
        <v>45473</v>
      </c>
      <c r="AU16" s="299"/>
      <c r="AV16" s="15"/>
      <c r="AW16" s="15"/>
      <c r="AX16" s="403"/>
      <c r="AY16" s="404"/>
      <c r="AZ16" s="404"/>
      <c r="BA16" s="404"/>
      <c r="BB16" s="403"/>
      <c r="BC16" s="403"/>
      <c r="BD16" s="404"/>
      <c r="BE16" s="404"/>
      <c r="BF16" s="404"/>
    </row>
    <row r="17" spans="1:58" ht="210.75" customHeight="1" thickBot="1" x14ac:dyDescent="0.3">
      <c r="A17" s="737"/>
      <c r="B17" s="710"/>
      <c r="C17" s="725"/>
      <c r="D17" s="725"/>
      <c r="E17" s="725"/>
      <c r="F17" s="805"/>
      <c r="G17" s="805"/>
      <c r="H17" s="727"/>
      <c r="I17" s="806"/>
      <c r="J17" s="725"/>
      <c r="K17" s="725"/>
      <c r="L17" s="735"/>
      <c r="M17" s="725"/>
      <c r="N17" s="725"/>
      <c r="O17" s="725"/>
      <c r="P17" s="725"/>
      <c r="Q17" s="725"/>
      <c r="R17" s="725"/>
      <c r="S17" s="720"/>
      <c r="T17" s="720"/>
      <c r="U17" s="720"/>
      <c r="V17" s="722"/>
      <c r="W17" s="723"/>
      <c r="X17" s="724"/>
      <c r="Y17" s="723"/>
      <c r="Z17" s="732"/>
      <c r="AA17" s="732"/>
      <c r="AB17" s="807"/>
      <c r="AC17" s="49" t="s">
        <v>618</v>
      </c>
      <c r="AD17" s="49" t="s">
        <v>57</v>
      </c>
      <c r="AE17" s="31">
        <f>IF(AD17="Preventivo",25%,IF(AD17="Detectivo",15%,IF(AD17="Correctivo",10%,"")))</f>
        <v>0.25</v>
      </c>
      <c r="AF17" s="308" t="s">
        <v>216</v>
      </c>
      <c r="AG17" s="31">
        <f>IF(AF17="Manual",15%,IF(AF17="Automático",25%,""))</f>
        <v>0.15</v>
      </c>
      <c r="AH17" s="31">
        <f>+AG17+AE17</f>
        <v>0.4</v>
      </c>
      <c r="AI17" s="308" t="s">
        <v>217</v>
      </c>
      <c r="AJ17" s="296" t="s">
        <v>218</v>
      </c>
      <c r="AK17" s="308" t="s">
        <v>616</v>
      </c>
      <c r="AL17" s="322">
        <f>+AM16*AH17</f>
        <v>0.12</v>
      </c>
      <c r="AM17" s="369">
        <f>+AM16-AL17</f>
        <v>0.18</v>
      </c>
      <c r="AN17" s="808"/>
      <c r="AO17" s="720"/>
      <c r="AP17" s="308">
        <v>2</v>
      </c>
      <c r="AQ17" s="308" t="s">
        <v>619</v>
      </c>
      <c r="AR17" s="299" t="s">
        <v>143</v>
      </c>
      <c r="AS17" s="30">
        <v>45292</v>
      </c>
      <c r="AT17" s="30">
        <v>45473</v>
      </c>
      <c r="AU17" s="299"/>
      <c r="AV17" s="15"/>
      <c r="AW17" s="15"/>
      <c r="AX17" s="403"/>
      <c r="AY17" s="404"/>
      <c r="AZ17" s="404"/>
      <c r="BA17" s="404"/>
      <c r="BB17" s="403"/>
      <c r="BC17" s="403"/>
      <c r="BD17" s="404"/>
      <c r="BE17" s="404"/>
      <c r="BF17" s="404"/>
    </row>
    <row r="18" spans="1:58" s="621" customFormat="1" ht="409.5" x14ac:dyDescent="0.2">
      <c r="A18" s="606" t="s">
        <v>51</v>
      </c>
      <c r="B18" s="29" t="s">
        <v>1281</v>
      </c>
      <c r="C18" s="29" t="s">
        <v>58</v>
      </c>
      <c r="D18" s="29" t="s">
        <v>79</v>
      </c>
      <c r="E18" s="29" t="s">
        <v>80</v>
      </c>
      <c r="F18" s="41" t="s">
        <v>1278</v>
      </c>
      <c r="G18" s="185" t="s">
        <v>534</v>
      </c>
      <c r="H18" s="626" t="s">
        <v>1279</v>
      </c>
      <c r="I18" s="41" t="s">
        <v>1280</v>
      </c>
      <c r="J18" s="607" t="s">
        <v>95</v>
      </c>
      <c r="K18" s="608">
        <v>1</v>
      </c>
      <c r="L18" s="609">
        <f>IF(J18="Diaria",+(K18/360),IF(J18="Mensual",+(K18/12),IF(J18="Bimestral",+(K18/6),IF(J18="Trimestral",+(K18/4),IF(J18="Semestral",+(K18/2),IF(J18="Anual",+(K18/1),""))))))</f>
        <v>0.5</v>
      </c>
      <c r="M18" s="608" t="s">
        <v>47</v>
      </c>
      <c r="N18" s="592">
        <f t="shared" ref="N18" si="7">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0.4</v>
      </c>
      <c r="O18" s="610" t="s">
        <v>76</v>
      </c>
      <c r="P18" s="592" t="str">
        <f t="shared" ref="P18" si="8">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
      </c>
      <c r="Q18" s="608" t="s">
        <v>73</v>
      </c>
      <c r="R18" s="592">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11" t="s">
        <v>60</v>
      </c>
      <c r="T18" s="611" t="s">
        <v>73</v>
      </c>
      <c r="U18" s="612">
        <f>+MAX(N18,P18,R18)</f>
        <v>0.4</v>
      </c>
      <c r="V18" s="613" t="str">
        <f>IF(L18&lt;=20%,"Muy baja",IF(L18&lt;=40%,"Baja",IF(L18&lt;=60%,"Media",IF(L18&lt;=80%,"Alta",IF(L18&lt;=100%,"Muy alta",IF(L18&gt;=100%,"Muy alta",""))))))</f>
        <v>Media</v>
      </c>
      <c r="W18" s="614">
        <f>+IFERROR(VLOOKUP(V18,[3]Fórmula!$F$1:$G$6,2,FALSE),"")</f>
        <v>0.6</v>
      </c>
      <c r="X18" s="615" t="s">
        <v>56</v>
      </c>
      <c r="Y18" s="614">
        <f>+IFERROR(VLOOKUP(X18,[3]Fórmula!$H$1:$I$6,2,FALSE),"")</f>
        <v>0.6</v>
      </c>
      <c r="Z18" s="615" t="str">
        <f>+IFERROR(VLOOKUP(V18&amp;X18,[3]Fórmula!$C$2:$D$26,2,FALSE),"")</f>
        <v>Moderado</v>
      </c>
      <c r="AA18" s="616">
        <f>IF(Z18="Bajo",25%,IF(Z18="Moderado",50%,IF(Z18="Alto",75%,IF(Z18="Extremo",100%,""))))</f>
        <v>0.5</v>
      </c>
      <c r="AB18" s="617"/>
      <c r="AC18" s="607" t="s">
        <v>1328</v>
      </c>
      <c r="AD18" s="41" t="s">
        <v>57</v>
      </c>
      <c r="AE18" s="593">
        <f t="shared" ref="AE18" si="9">IF(AD18="Preventivo",25%,IF(AD18="Detectivo",15%,IF(AD18="Correctivo",10%,"")))</f>
        <v>0.25</v>
      </c>
      <c r="AF18" s="41" t="s">
        <v>216</v>
      </c>
      <c r="AG18" s="593">
        <f t="shared" ref="AG18" si="10">IF(AF18="Manual",15%,IF(AF18="Automático",25%,""))</f>
        <v>0.15</v>
      </c>
      <c r="AH18" s="593">
        <f t="shared" ref="AH18" si="11">+AG18+AE18</f>
        <v>0.4</v>
      </c>
      <c r="AI18" s="41" t="s">
        <v>217</v>
      </c>
      <c r="AJ18" s="41" t="s">
        <v>24</v>
      </c>
      <c r="AK18" s="41" t="s">
        <v>1329</v>
      </c>
      <c r="AL18" s="29">
        <f>+AA18*AH18</f>
        <v>0.2</v>
      </c>
      <c r="AM18" s="618">
        <f>+AA18-AL18</f>
        <v>0.3</v>
      </c>
      <c r="AN18" s="619" t="str">
        <f>IF(AM18&lt;=25%,"Bajo",IF(AM18&lt;=50%,"Moderado",IF(AM18&lt;=75%,"Alto",IF(AM18&gt;75%,"Extremo",""))))</f>
        <v>Moderado</v>
      </c>
      <c r="AO18" s="620" t="s">
        <v>59</v>
      </c>
      <c r="AP18" s="185"/>
      <c r="AQ18" s="47"/>
      <c r="AR18" s="622"/>
      <c r="AS18" s="622"/>
      <c r="AT18" s="47"/>
      <c r="AU18" s="623"/>
      <c r="AV18" s="15"/>
      <c r="AW18" s="15"/>
    </row>
    <row r="19" spans="1:58" ht="15" customHeight="1" x14ac:dyDescent="0.25">
      <c r="AV19" s="15"/>
      <c r="AW19" s="15"/>
    </row>
    <row r="20" spans="1:58" ht="15" customHeight="1" x14ac:dyDescent="0.25">
      <c r="AV20" s="15"/>
      <c r="AW20" s="15"/>
    </row>
    <row r="21" spans="1:58" ht="15" customHeight="1" x14ac:dyDescent="0.25">
      <c r="AV21" s="15"/>
      <c r="AW21" s="15"/>
    </row>
    <row r="22" spans="1:58" ht="15" customHeight="1" x14ac:dyDescent="0.25">
      <c r="AV22" s="15"/>
      <c r="AW22" s="15"/>
    </row>
    <row r="23" spans="1:58" ht="15" customHeight="1" x14ac:dyDescent="0.25">
      <c r="AV23" s="15"/>
      <c r="AW23" s="15"/>
    </row>
    <row r="24" spans="1:58" ht="15" customHeight="1" x14ac:dyDescent="0.25">
      <c r="AV24" s="15"/>
      <c r="AW24" s="15"/>
    </row>
    <row r="25" spans="1:58" ht="15" customHeight="1" x14ac:dyDescent="0.25">
      <c r="AV25" s="15"/>
      <c r="AW25" s="15"/>
    </row>
    <row r="26" spans="1:58" ht="15" customHeight="1" x14ac:dyDescent="0.25">
      <c r="AV26" s="15"/>
      <c r="AW26" s="15"/>
    </row>
    <row r="27" spans="1:58" ht="15" customHeight="1" x14ac:dyDescent="0.25">
      <c r="AV27" s="15"/>
      <c r="AW27" s="15"/>
    </row>
    <row r="28" spans="1:58" ht="15" customHeight="1" x14ac:dyDescent="0.25">
      <c r="AV28" s="15"/>
      <c r="AW28" s="15"/>
    </row>
    <row r="29" spans="1:58" ht="15" customHeight="1" x14ac:dyDescent="0.25">
      <c r="AV29" s="15"/>
      <c r="AW29" s="15"/>
    </row>
    <row r="30" spans="1:58" ht="15" customHeight="1" x14ac:dyDescent="0.25">
      <c r="AV30" s="15"/>
      <c r="AW30" s="15"/>
    </row>
  </sheetData>
  <sheetProtection formatCells="0" formatColumns="0" formatRows="0"/>
  <autoFilter ref="A1:AU15"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autoFilter>
  <mergeCells count="199">
    <mergeCell ref="A1:AU1"/>
    <mergeCell ref="A2:T3"/>
    <mergeCell ref="U2:AB3"/>
    <mergeCell ref="AC2:AK2"/>
    <mergeCell ref="AM2:AO2"/>
    <mergeCell ref="AP2:AW2"/>
    <mergeCell ref="AC3:AC4"/>
    <mergeCell ref="AD3:AG3"/>
    <mergeCell ref="AH3:AH4"/>
    <mergeCell ref="AI3:AK3"/>
    <mergeCell ref="AL3:AN4"/>
    <mergeCell ref="AO3:AO4"/>
    <mergeCell ref="AP3:AQ4"/>
    <mergeCell ref="AR3:AR4"/>
    <mergeCell ref="AS3:AS4"/>
    <mergeCell ref="AT3:AT4"/>
    <mergeCell ref="AU3:AU4"/>
    <mergeCell ref="G4:H4"/>
    <mergeCell ref="AJ4:AK4"/>
    <mergeCell ref="AB16:AB17"/>
    <mergeCell ref="AN16:AN17"/>
    <mergeCell ref="AO16:AO17"/>
    <mergeCell ref="S16:S17"/>
    <mergeCell ref="T16:T17"/>
    <mergeCell ref="U16:U17"/>
    <mergeCell ref="V16:V17"/>
    <mergeCell ref="W16:W17"/>
    <mergeCell ref="X16:X17"/>
    <mergeCell ref="Y16:Y17"/>
    <mergeCell ref="Z16:Z17"/>
    <mergeCell ref="AA16:AA17"/>
    <mergeCell ref="J16:J17"/>
    <mergeCell ref="K16:K17"/>
    <mergeCell ref="L16:L17"/>
    <mergeCell ref="M16:M17"/>
    <mergeCell ref="N16:N17"/>
    <mergeCell ref="O16:O17"/>
    <mergeCell ref="P16:P17"/>
    <mergeCell ref="Q16:Q17"/>
    <mergeCell ref="R16:R17"/>
    <mergeCell ref="A16:A17"/>
    <mergeCell ref="B16:B17"/>
    <mergeCell ref="C16:C17"/>
    <mergeCell ref="D16:D17"/>
    <mergeCell ref="E16:E17"/>
    <mergeCell ref="F16:F17"/>
    <mergeCell ref="G16:G17"/>
    <mergeCell ref="H16:H17"/>
    <mergeCell ref="I16:I17"/>
    <mergeCell ref="AB11:AB13"/>
    <mergeCell ref="AN11:AN13"/>
    <mergeCell ref="AO11:AO13"/>
    <mergeCell ref="N11:N12"/>
    <mergeCell ref="P11:P12"/>
    <mergeCell ref="R11:R12"/>
    <mergeCell ref="J11:J13"/>
    <mergeCell ref="K11:K13"/>
    <mergeCell ref="L11:L13"/>
    <mergeCell ref="M11:M13"/>
    <mergeCell ref="O11:O13"/>
    <mergeCell ref="Q11:Q13"/>
    <mergeCell ref="U11:U12"/>
    <mergeCell ref="W11:W12"/>
    <mergeCell ref="Y11:Y12"/>
    <mergeCell ref="AA11:AA12"/>
    <mergeCell ref="S11:S13"/>
    <mergeCell ref="T11:T13"/>
    <mergeCell ref="V11:V13"/>
    <mergeCell ref="X11:X13"/>
    <mergeCell ref="Z11:Z13"/>
    <mergeCell ref="A11:A13"/>
    <mergeCell ref="B11:B13"/>
    <mergeCell ref="C11:C13"/>
    <mergeCell ref="D11:D13"/>
    <mergeCell ref="E11:E13"/>
    <mergeCell ref="F11:F13"/>
    <mergeCell ref="G11:G13"/>
    <mergeCell ref="H11:H13"/>
    <mergeCell ref="I11:I13"/>
    <mergeCell ref="A7:A8"/>
    <mergeCell ref="B7:B8"/>
    <mergeCell ref="C7:C8"/>
    <mergeCell ref="F7:F8"/>
    <mergeCell ref="G7:G8"/>
    <mergeCell ref="H7:H8"/>
    <mergeCell ref="A5:A6"/>
    <mergeCell ref="B5:B6"/>
    <mergeCell ref="C5:C6"/>
    <mergeCell ref="F5:F6"/>
    <mergeCell ref="G5:G6"/>
    <mergeCell ref="D7:D8"/>
    <mergeCell ref="E5:E6"/>
    <mergeCell ref="E7:E8"/>
    <mergeCell ref="D5:D6"/>
    <mergeCell ref="H5:H6"/>
    <mergeCell ref="I7:I8"/>
    <mergeCell ref="T5:T6"/>
    <mergeCell ref="L7:L8"/>
    <mergeCell ref="P7:P8"/>
    <mergeCell ref="W5:W6"/>
    <mergeCell ref="I5:I6"/>
    <mergeCell ref="V5:V6"/>
    <mergeCell ref="U5:U6"/>
    <mergeCell ref="O5:O6"/>
    <mergeCell ref="Q5:Q6"/>
    <mergeCell ref="N5:N6"/>
    <mergeCell ref="P5:P6"/>
    <mergeCell ref="S5:S6"/>
    <mergeCell ref="AO7:AO8"/>
    <mergeCell ref="AN7:AN8"/>
    <mergeCell ref="AN5:AN6"/>
    <mergeCell ref="AO5:AO6"/>
    <mergeCell ref="U7:U8"/>
    <mergeCell ref="L5:L6"/>
    <mergeCell ref="K5:K6"/>
    <mergeCell ref="J7:J8"/>
    <mergeCell ref="K7:K8"/>
    <mergeCell ref="AA7:AA8"/>
    <mergeCell ref="Z7:Z8"/>
    <mergeCell ref="Z5:Z6"/>
    <mergeCell ref="AB5:AB6"/>
    <mergeCell ref="AB7:AB8"/>
    <mergeCell ref="Y5:Y6"/>
    <mergeCell ref="J5:J6"/>
    <mergeCell ref="Y7:Y8"/>
    <mergeCell ref="AA5:AA6"/>
    <mergeCell ref="V7:V8"/>
    <mergeCell ref="X5:X6"/>
    <mergeCell ref="X7:X8"/>
    <mergeCell ref="W7:W8"/>
    <mergeCell ref="S9:S10"/>
    <mergeCell ref="T9:T10"/>
    <mergeCell ref="U9:U10"/>
    <mergeCell ref="Q7:Q8"/>
    <mergeCell ref="R7:R8"/>
    <mergeCell ref="M7:M8"/>
    <mergeCell ref="N7:N8"/>
    <mergeCell ref="O7:O8"/>
    <mergeCell ref="R5:R6"/>
    <mergeCell ref="S7:S8"/>
    <mergeCell ref="T7:T8"/>
    <mergeCell ref="M5:M6"/>
    <mergeCell ref="J9:J10"/>
    <mergeCell ref="K9:K10"/>
    <mergeCell ref="L9:L10"/>
    <mergeCell ref="M9:M10"/>
    <mergeCell ref="N9:N10"/>
    <mergeCell ref="O9:O10"/>
    <mergeCell ref="P9:P10"/>
    <mergeCell ref="Q9:Q10"/>
    <mergeCell ref="R9:R10"/>
    <mergeCell ref="A9:A10"/>
    <mergeCell ref="B9:B10"/>
    <mergeCell ref="C9:C10"/>
    <mergeCell ref="D9:D10"/>
    <mergeCell ref="E9:E10"/>
    <mergeCell ref="F9:F10"/>
    <mergeCell ref="G9:G10"/>
    <mergeCell ref="H9:H10"/>
    <mergeCell ref="I9:I10"/>
    <mergeCell ref="V9:V10"/>
    <mergeCell ref="W9:W10"/>
    <mergeCell ref="X9:X10"/>
    <mergeCell ref="Y9:Y10"/>
    <mergeCell ref="Z9:Z10"/>
    <mergeCell ref="AA9:AA10"/>
    <mergeCell ref="AB9:AB10"/>
    <mergeCell ref="AN9:AN10"/>
    <mergeCell ref="AO9:AO10"/>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AB14:AB15"/>
    <mergeCell ref="AN14:AN15"/>
    <mergeCell ref="AO14:AO15"/>
    <mergeCell ref="S14:S15"/>
    <mergeCell ref="T14:T15"/>
    <mergeCell ref="U14:U15"/>
    <mergeCell ref="V14:V15"/>
    <mergeCell ref="W14:W15"/>
    <mergeCell ref="X14:X15"/>
    <mergeCell ref="Y14:Y15"/>
    <mergeCell ref="Z14:Z15"/>
    <mergeCell ref="AA14:AA15"/>
  </mergeCells>
  <conditionalFormatting sqref="AC16">
    <cfRule type="containsText" dxfId="917" priority="32" operator="containsText" text="ALTA">
      <formula>NOT(ISERROR(SEARCH("ALTA",AC16)))</formula>
    </cfRule>
    <cfRule type="containsText" dxfId="916" priority="30" operator="containsText" text="BAJA">
      <formula>NOT(ISERROR(SEARCH("BAJA",AC16)))</formula>
    </cfRule>
    <cfRule type="containsText" dxfId="915" priority="31" operator="containsText" text="MEDIA">
      <formula>NOT(ISERROR(SEARCH("MEDIA",AC16)))</formula>
    </cfRule>
  </conditionalFormatting>
  <conditionalFormatting sqref="AC7:AK7 AL12:AM13">
    <cfRule type="containsText" dxfId="914" priority="1381" operator="containsText" text="MEDIA">
      <formula>NOT(ISERROR(SEARCH("MEDIA",AC7)))</formula>
    </cfRule>
    <cfRule type="containsText" dxfId="913" priority="1382" operator="containsText" text="ALTA">
      <formula>NOT(ISERROR(SEARCH("ALTA",AC7)))</formula>
    </cfRule>
  </conditionalFormatting>
  <conditionalFormatting sqref="AI5:AI15 AL6:AM10">
    <cfRule type="containsText" dxfId="912" priority="14" operator="containsText" text="BAJA">
      <formula>NOT(ISERROR(SEARCH("BAJA",AI5)))</formula>
    </cfRule>
    <cfRule type="containsText" dxfId="911" priority="15" operator="containsText" text="MEDIA">
      <formula>NOT(ISERROR(SEARCH("MEDIA",AI5)))</formula>
    </cfRule>
    <cfRule type="containsText" dxfId="910" priority="16" operator="containsText" text="ALTA">
      <formula>NOT(ISERROR(SEARCH("ALTA",AI5)))</formula>
    </cfRule>
  </conditionalFormatting>
  <conditionalFormatting sqref="AI18">
    <cfRule type="containsText" dxfId="909" priority="1" operator="containsText" text="BAJA">
      <formula>NOT(ISERROR(SEARCH("BAJA",AI18)))</formula>
    </cfRule>
    <cfRule type="containsText" dxfId="908" priority="2" operator="containsText" text="MEDIA">
      <formula>NOT(ISERROR(SEARCH("MEDIA",AI18)))</formula>
    </cfRule>
    <cfRule type="containsText" dxfId="907" priority="3" operator="containsText" text="ALTA">
      <formula>NOT(ISERROR(SEARCH("ALTA",AI18)))</formula>
    </cfRule>
  </conditionalFormatting>
  <conditionalFormatting sqref="AI16:AK17">
    <cfRule type="containsText" dxfId="906" priority="41" operator="containsText" text="ALTA">
      <formula>NOT(ISERROR(SEARCH("ALTA",AI16)))</formula>
    </cfRule>
    <cfRule type="containsText" dxfId="905" priority="40" operator="containsText" text="MEDIA">
      <formula>NOT(ISERROR(SEARCH("MEDIA",AI16)))</formula>
    </cfRule>
    <cfRule type="containsText" dxfId="904" priority="39" operator="containsText" text="BAJA">
      <formula>NOT(ISERROR(SEARCH("BAJA",AI16)))</formula>
    </cfRule>
  </conditionalFormatting>
  <conditionalFormatting sqref="AL11:AL17">
    <cfRule type="containsText" dxfId="903" priority="182" operator="containsText" text="ALTA">
      <formula>NOT(ISERROR(SEARCH("ALTA",AL11)))</formula>
    </cfRule>
    <cfRule type="containsText" dxfId="902" priority="181" operator="containsText" text="MEDIA">
      <formula>NOT(ISERROR(SEARCH("MEDIA",AL11)))</formula>
    </cfRule>
    <cfRule type="containsText" dxfId="901" priority="180" operator="containsText" text="BAJA">
      <formula>NOT(ISERROR(SEARCH("BAJA",AL11)))</formula>
    </cfRule>
  </conditionalFormatting>
  <conditionalFormatting sqref="AL5:AM5">
    <cfRule type="containsText" dxfId="900" priority="1973" operator="containsText" text="ALTA">
      <formula>NOT(ISERROR(SEARCH("ALTA",AL5)))</formula>
    </cfRule>
    <cfRule type="cellIs" dxfId="899" priority="1258" operator="greaterThan">
      <formula>75%</formula>
    </cfRule>
    <cfRule type="cellIs" dxfId="898" priority="1259" operator="between">
      <formula>51%</formula>
      <formula>75%</formula>
    </cfRule>
    <cfRule type="cellIs" dxfId="897" priority="1260" operator="between">
      <formula>26%</formula>
      <formula>50%</formula>
    </cfRule>
    <cfRule type="cellIs" dxfId="896" priority="1261" operator="between">
      <formula>0%</formula>
      <formula>25%</formula>
    </cfRule>
    <cfRule type="containsText" dxfId="895" priority="1971" operator="containsText" text="BAJA">
      <formula>NOT(ISERROR(SEARCH("BAJA",AL5)))</formula>
    </cfRule>
    <cfRule type="containsText" dxfId="894" priority="1972" operator="containsText" text="MEDIA">
      <formula>NOT(ISERROR(SEARCH("MEDIA",AL5)))</formula>
    </cfRule>
  </conditionalFormatting>
  <conditionalFormatting sqref="AL12:AM13 AC7:AK7">
    <cfRule type="containsText" dxfId="893" priority="1380" operator="containsText" text="BAJA">
      <formula>NOT(ISERROR(SEARCH("BAJA",AC7)))</formula>
    </cfRule>
  </conditionalFormatting>
  <conditionalFormatting sqref="AL18:AM18">
    <cfRule type="cellIs" dxfId="892" priority="7" operator="between">
      <formula>0%</formula>
      <formula>25%</formula>
    </cfRule>
    <cfRule type="containsText" dxfId="891" priority="8" operator="containsText" text="BAJA">
      <formula>NOT(ISERROR(SEARCH("BAJA",AL18)))</formula>
    </cfRule>
    <cfRule type="containsText" dxfId="890" priority="9" operator="containsText" text="MEDIA">
      <formula>NOT(ISERROR(SEARCH("MEDIA",AL18)))</formula>
    </cfRule>
    <cfRule type="containsText" dxfId="889" priority="10" operator="containsText" text="ALTA">
      <formula>NOT(ISERROR(SEARCH("ALTA",AL18)))</formula>
    </cfRule>
    <cfRule type="cellIs" dxfId="888" priority="6" operator="between">
      <formula>26%</formula>
      <formula>50%</formula>
    </cfRule>
    <cfRule type="cellIs" dxfId="887" priority="4" operator="greaterThan">
      <formula>75%</formula>
    </cfRule>
    <cfRule type="cellIs" dxfId="886" priority="5" operator="between">
      <formula>51%</formula>
      <formula>75%</formula>
    </cfRule>
  </conditionalFormatting>
  <conditionalFormatting sqref="AM6:AM17">
    <cfRule type="cellIs" dxfId="885" priority="20" operator="between">
      <formula>0%</formula>
      <formula>25%</formula>
    </cfRule>
    <cfRule type="cellIs" dxfId="884" priority="19" operator="between">
      <formula>26%</formula>
      <formula>50%</formula>
    </cfRule>
    <cfRule type="cellIs" dxfId="883" priority="17" operator="greaterThan">
      <formula>75%</formula>
    </cfRule>
    <cfRule type="cellIs" dxfId="882" priority="18" operator="between">
      <formula>51%</formula>
      <formula>75%</formula>
    </cfRule>
  </conditionalFormatting>
  <conditionalFormatting sqref="AM11">
    <cfRule type="containsText" dxfId="881" priority="388" operator="containsText" text="BAJA">
      <formula>NOT(ISERROR(SEARCH("BAJA",AM11)))</formula>
    </cfRule>
    <cfRule type="containsText" dxfId="880" priority="389" operator="containsText" text="MEDIA">
      <formula>NOT(ISERROR(SEARCH("MEDIA",AM11)))</formula>
    </cfRule>
    <cfRule type="containsText" dxfId="879" priority="390" operator="containsText" text="ALTA">
      <formula>NOT(ISERROR(SEARCH("ALTA",AM11)))</formula>
    </cfRule>
  </conditionalFormatting>
  <conditionalFormatting sqref="AM14:AM17">
    <cfRule type="containsText" dxfId="878" priority="170" operator="containsText" text="BAJA">
      <formula>NOT(ISERROR(SEARCH("BAJA",AM14)))</formula>
    </cfRule>
    <cfRule type="containsText" dxfId="877" priority="171" operator="containsText" text="MEDIA">
      <formula>NOT(ISERROR(SEARCH("MEDIA",AM14)))</formula>
    </cfRule>
    <cfRule type="containsText" dxfId="876" priority="172" operator="containsText" text="ALTA">
      <formula>NOT(ISERROR(SEARCH("ALTA",AM14)))</formula>
    </cfRule>
  </conditionalFormatting>
  <conditionalFormatting sqref="AP16:AQ17">
    <cfRule type="containsText" dxfId="875" priority="13" operator="containsText" text="ALTA">
      <formula>NOT(ISERROR(SEARCH("ALTA",AP16)))</formula>
    </cfRule>
    <cfRule type="containsText" dxfId="874" priority="12" operator="containsText" text="MEDIA">
      <formula>NOT(ISERROR(SEARCH("MEDIA",AP16)))</formula>
    </cfRule>
    <cfRule type="containsText" dxfId="873" priority="11" operator="containsText" text="BAJA">
      <formula>NOT(ISERROR(SEARCH("BAJA",AP16)))</formula>
    </cfRule>
  </conditionalFormatting>
  <dataValidations count="3">
    <dataValidation type="list" allowBlank="1" showInputMessage="1" showErrorMessage="1" sqref="AJ16:AJ17 A5:A11 A14:A16 A18" xr:uid="{00000000-0002-0000-0500-000000000000}">
      <formula1>"SI,NO"</formula1>
    </dataValidation>
    <dataValidation type="list" allowBlank="1" showInputMessage="1" showErrorMessage="1" sqref="AI5:AI18" xr:uid="{00000000-0002-0000-0500-000004000000}">
      <formula1>"Confiable,No confiable"</formula1>
    </dataValidation>
    <dataValidation type="list" allowBlank="1" showInputMessage="1" showErrorMessage="1" sqref="AF5:AF18" xr:uid="{00000000-0002-0000-0500-000001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500-000009000000}">
          <x14:formula1>
            <xm:f>Listas!$J$2:$J$6</xm:f>
          </x14:formula1>
          <xm:sqref>AO5:AO7 AO9:AO11 AO14:AO16</xm:sqref>
        </x14:dataValidation>
        <x14:dataValidation type="list" allowBlank="1" showInputMessage="1" showErrorMessage="1" xr:uid="{00000000-0002-0000-0500-00000C000000}">
          <x14:formula1>
            <xm:f>Listas!$N$2:$N$7</xm:f>
          </x14:formula1>
          <xm:sqref>M5:M7 M9:M11 M14:M15</xm:sqref>
        </x14:dataValidation>
        <x14:dataValidation type="list" allowBlank="1" showInputMessage="1" showErrorMessage="1" xr:uid="{00000000-0002-0000-0500-00000D000000}">
          <x14:formula1>
            <xm:f>Listas!$O$2:$O$7</xm:f>
          </x14:formula1>
          <xm:sqref>O5:O7 O9:O11 O14:O15</xm:sqref>
        </x14:dataValidation>
        <x14:dataValidation type="list" allowBlank="1" showInputMessage="1" showErrorMessage="1" xr:uid="{00000000-0002-0000-0500-00000E000000}">
          <x14:formula1>
            <xm:f>Listas!$P$2:$P$7</xm:f>
          </x14:formula1>
          <xm:sqref>Q5:Q7 Q9:Q11 Q14:Q15</xm:sqref>
        </x14:dataValidation>
        <x14:dataValidation type="list" allowBlank="1" showInputMessage="1" showErrorMessage="1" xr:uid="{00000000-0002-0000-0500-00000F000000}">
          <x14:formula1>
            <xm:f>Listas!$Q$2:$Q$8</xm:f>
          </x14:formula1>
          <xm:sqref>J5:J7 J9:J11 J14:J15</xm:sqref>
        </x14:dataValidation>
        <x14:dataValidation type="list" allowBlank="1" showInputMessage="1" showErrorMessage="1" xr:uid="{00000000-0002-0000-0500-000005000000}">
          <x14:formula1>
            <xm:f>Listas!$F$2:$F$4</xm:f>
          </x14:formula1>
          <xm:sqref>AD5:AD15</xm:sqref>
        </x14:dataValidation>
        <x14:dataValidation type="list" allowBlank="1" showInputMessage="1" showErrorMessage="1" xr:uid="{00000000-0002-0000-0500-000006000000}">
          <x14:formula1>
            <xm:f>Listas!$C$2:$C$8</xm:f>
          </x14:formula1>
          <xm:sqref>E5:E11 E14:E15</xm:sqref>
        </x14:dataValidation>
        <x14:dataValidation type="list" allowBlank="1" showInputMessage="1" showErrorMessage="1" xr:uid="{00000000-0002-0000-0500-000007000000}">
          <x14:formula1>
            <xm:f>Listas!$H$2:$H$3</xm:f>
          </x14:formula1>
          <xm:sqref>AJ5:AJ15</xm:sqref>
        </x14:dataValidation>
        <x14:dataValidation type="list" allowBlank="1" showInputMessage="1" showErrorMessage="1" xr:uid="{00000000-0002-0000-0500-00000A000000}">
          <x14:formula1>
            <xm:f>Listas!$B$2:$B$7</xm:f>
          </x14:formula1>
          <xm:sqref>D5:D11 D14:D15</xm:sqref>
        </x14:dataValidation>
        <x14:dataValidation type="list" allowBlank="1" showInputMessage="1" showErrorMessage="1" xr:uid="{00000000-0002-0000-0500-00000B000000}">
          <x14:formula1>
            <xm:f>Listas!$G$2:$G$11</xm:f>
          </x14:formula1>
          <xm:sqref>C5:C11 C14:C15</xm:sqref>
        </x14:dataValidation>
        <x14:dataValidation type="list" allowBlank="1" showInputMessage="1" showErrorMessage="1" xr:uid="{00000000-0002-0000-0500-000011000000}">
          <x14:formula1>
            <xm:f>Listas!$L$2:$L$5</xm:f>
          </x14:formula1>
          <xm:sqref>T5:T11 T14:T15</xm:sqref>
        </x14:dataValidation>
        <x14:dataValidation type="list" allowBlank="1" showInputMessage="1" showErrorMessage="1" xr:uid="{00000000-0002-0000-0500-000010000000}">
          <x14:formula1>
            <xm:f>Listas!$K$2:$K$6</xm:f>
          </x14:formula1>
          <xm:sqref>S5:S11 S14:S15</xm:sqref>
        </x14:dataValidation>
        <x14:dataValidation type="list" allowBlank="1" showInputMessage="1" showErrorMessage="1" xr:uid="{00000000-0002-0000-0500-000012000000}">
          <x14:formula1>
            <xm:f>Listas!$M$2:$M$15</xm:f>
          </x14:formula1>
          <xm:sqref>B5:B11 B14:B17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AT11"/>
  <sheetViews>
    <sheetView topLeftCell="AG1" zoomScale="58" zoomScaleNormal="100" workbookViewId="0">
      <pane ySplit="3" topLeftCell="A4" activePane="bottomLeft" state="frozen"/>
      <selection activeCell="I4" sqref="I4:I5"/>
      <selection pane="bottomLeft" activeCell="AS1" sqref="AS1"/>
    </sheetView>
  </sheetViews>
  <sheetFormatPr baseColWidth="10" defaultColWidth="11.42578125" defaultRowHeight="35.25" customHeight="1" x14ac:dyDescent="0.25"/>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8.42578125" style="2" customWidth="1"/>
    <col min="9" max="9" width="43.28515625" style="2" customWidth="1"/>
    <col min="10" max="10" width="16.140625" style="2"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1" hidden="1" customWidth="1"/>
    <col min="25" max="25" width="13.7109375" style="2" customWidth="1"/>
    <col min="26" max="26" width="5.7109375" style="21" hidden="1" customWidth="1"/>
    <col min="27" max="27" width="16.85546875" style="2" bestFit="1" customWidth="1"/>
    <col min="28" max="28" width="5.42578125" style="2" hidden="1" customWidth="1"/>
    <col min="29" max="29" width="51.42578125" style="2" customWidth="1"/>
    <col min="30" max="30" width="56.5703125" style="2" customWidth="1"/>
    <col min="31" max="31" width="21" style="2"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14.7109375" style="6" customWidth="1"/>
    <col min="38" max="38" width="20.7109375" style="2" customWidth="1"/>
    <col min="39" max="39" width="13.7109375" style="2" hidden="1" customWidth="1"/>
    <col min="40" max="40" width="13.7109375" style="24" customWidth="1"/>
    <col min="41" max="41" width="13.7109375" style="2" customWidth="1"/>
    <col min="42" max="42" width="15.28515625" style="2" customWidth="1"/>
    <col min="43" max="43" width="4.5703125" style="5" customWidth="1"/>
    <col min="44" max="44" width="49.28515625" style="5" customWidth="1"/>
    <col min="45" max="45" width="20.140625" style="1" bestFit="1" customWidth="1"/>
    <col min="46" max="46" width="24.5703125" style="1" bestFit="1" customWidth="1"/>
    <col min="47" max="211" width="11.42578125" style="1"/>
    <col min="212" max="212" width="21.85546875" style="1" customWidth="1"/>
    <col min="213" max="213" width="13.85546875" style="1" customWidth="1"/>
    <col min="214" max="214" width="38.7109375" style="1" customWidth="1"/>
    <col min="215" max="215" width="3" style="1" bestFit="1" customWidth="1"/>
    <col min="216" max="216" width="32.28515625" style="1" customWidth="1"/>
    <col min="217" max="217" width="46.28515625" style="1" customWidth="1"/>
    <col min="218" max="218" width="19" style="1" customWidth="1"/>
    <col min="219" max="219" width="0" style="1" hidden="1" customWidth="1"/>
    <col min="220" max="220" width="17.7109375" style="1" customWidth="1"/>
    <col min="221" max="221" width="0" style="1" hidden="1" customWidth="1"/>
    <col min="222" max="222" width="22.28515625" style="1" customWidth="1"/>
    <col min="223" max="223" width="5.28515625" style="1" customWidth="1"/>
    <col min="224" max="224" width="36.28515625" style="1" customWidth="1"/>
    <col min="225" max="225" width="5.7109375" style="1" customWidth="1"/>
    <col min="226" max="226" width="0" style="1" hidden="1" customWidth="1"/>
    <col min="227" max="227" width="20.7109375" style="1" customWidth="1"/>
    <col min="228" max="228" width="4.85546875" style="1" customWidth="1"/>
    <col min="229" max="229" width="0" style="1" hidden="1" customWidth="1"/>
    <col min="230" max="230" width="24.7109375" style="1" customWidth="1"/>
    <col min="231" max="231" width="12.28515625" style="1" customWidth="1"/>
    <col min="232" max="232" width="0" style="1" hidden="1" customWidth="1"/>
    <col min="233" max="233" width="3.42578125" style="1" customWidth="1"/>
    <col min="234" max="234" width="0" style="1" hidden="1" customWidth="1"/>
    <col min="235" max="235" width="17.7109375" style="1" customWidth="1"/>
    <col min="236" max="236" width="3.42578125" style="1" customWidth="1"/>
    <col min="237" max="237" width="0" style="1" hidden="1" customWidth="1"/>
    <col min="238" max="238" width="23.7109375" style="1" customWidth="1"/>
    <col min="239" max="239" width="10" style="1" customWidth="1"/>
    <col min="240" max="240" width="0" style="1" hidden="1" customWidth="1"/>
    <col min="241" max="242" width="14.7109375" style="1" customWidth="1"/>
    <col min="243" max="243" width="12.85546875" style="1" customWidth="1"/>
    <col min="244" max="244" width="3.28515625" style="1" customWidth="1"/>
    <col min="245" max="245" width="30.28515625" style="1" customWidth="1"/>
    <col min="246" max="246" width="5" style="1" customWidth="1"/>
    <col min="247" max="247" width="0" style="1" hidden="1" customWidth="1"/>
    <col min="248" max="248" width="14.28515625" style="1" customWidth="1"/>
    <col min="249" max="249" width="5.7109375" style="1" customWidth="1"/>
    <col min="250" max="250" width="0" style="1" hidden="1" customWidth="1"/>
    <col min="251" max="251" width="17.28515625" style="1" customWidth="1"/>
    <col min="252" max="252" width="12.7109375" style="1" customWidth="1"/>
    <col min="253" max="253" width="0" style="1" hidden="1" customWidth="1"/>
    <col min="254" max="254" width="5.28515625" style="1" customWidth="1"/>
    <col min="255" max="255" width="0" style="1" hidden="1" customWidth="1"/>
    <col min="256" max="256" width="17" style="1" customWidth="1"/>
    <col min="257" max="257" width="6.28515625" style="1" customWidth="1"/>
    <col min="258" max="258" width="0" style="1" hidden="1" customWidth="1"/>
    <col min="259" max="259" width="14.28515625" style="1" customWidth="1"/>
    <col min="260" max="260" width="7.5703125" style="1" customWidth="1"/>
    <col min="261" max="261" width="0" style="1" hidden="1" customWidth="1"/>
    <col min="262" max="263" width="14.28515625" style="1" customWidth="1"/>
    <col min="264" max="264" width="20.85546875" style="1" customWidth="1"/>
    <col min="265" max="265" width="14.42578125" style="1" customWidth="1"/>
    <col min="266" max="266" width="15" style="1" customWidth="1"/>
    <col min="267" max="267" width="2.7109375" style="1" customWidth="1"/>
    <col min="268" max="268" width="11.7109375" style="1" customWidth="1"/>
    <col min="269" max="269" width="11.5703125" style="1" customWidth="1"/>
    <col min="270" max="270" width="2.28515625" style="1" customWidth="1"/>
    <col min="271" max="271" width="41" style="1" customWidth="1"/>
    <col min="272" max="272" width="14.28515625" style="1" customWidth="1"/>
    <col min="273" max="274" width="11.5703125" style="1" customWidth="1"/>
    <col min="275" max="275" width="21.85546875" style="1" customWidth="1"/>
    <col min="276" max="467" width="11.42578125" style="1"/>
    <col min="468" max="468" width="21.85546875" style="1" customWidth="1"/>
    <col min="469" max="469" width="13.85546875" style="1" customWidth="1"/>
    <col min="470" max="470" width="38.7109375" style="1" customWidth="1"/>
    <col min="471" max="471" width="3" style="1" bestFit="1" customWidth="1"/>
    <col min="472" max="472" width="32.28515625" style="1" customWidth="1"/>
    <col min="473" max="473" width="46.28515625" style="1" customWidth="1"/>
    <col min="474" max="474" width="19" style="1" customWidth="1"/>
    <col min="475" max="475" width="0" style="1" hidden="1" customWidth="1"/>
    <col min="476" max="476" width="17.7109375" style="1" customWidth="1"/>
    <col min="477" max="477" width="0" style="1" hidden="1" customWidth="1"/>
    <col min="478" max="478" width="22.28515625" style="1" customWidth="1"/>
    <col min="479" max="479" width="5.28515625" style="1" customWidth="1"/>
    <col min="480" max="480" width="36.28515625" style="1" customWidth="1"/>
    <col min="481" max="481" width="5.7109375" style="1" customWidth="1"/>
    <col min="482" max="482" width="0" style="1" hidden="1" customWidth="1"/>
    <col min="483" max="483" width="20.7109375" style="1" customWidth="1"/>
    <col min="484" max="484" width="4.85546875" style="1" customWidth="1"/>
    <col min="485" max="485" width="0" style="1" hidden="1" customWidth="1"/>
    <col min="486" max="486" width="24.7109375" style="1" customWidth="1"/>
    <col min="487" max="487" width="12.28515625" style="1" customWidth="1"/>
    <col min="488" max="488" width="0" style="1" hidden="1" customWidth="1"/>
    <col min="489" max="489" width="3.42578125" style="1" customWidth="1"/>
    <col min="490" max="490" width="0" style="1" hidden="1" customWidth="1"/>
    <col min="491" max="491" width="17.7109375" style="1" customWidth="1"/>
    <col min="492" max="492" width="3.42578125" style="1" customWidth="1"/>
    <col min="493" max="493" width="0" style="1" hidden="1" customWidth="1"/>
    <col min="494" max="494" width="23.7109375" style="1" customWidth="1"/>
    <col min="495" max="495" width="10" style="1" customWidth="1"/>
    <col min="496" max="496" width="0" style="1" hidden="1" customWidth="1"/>
    <col min="497" max="498" width="14.7109375" style="1" customWidth="1"/>
    <col min="499" max="499" width="12.85546875" style="1" customWidth="1"/>
    <col min="500" max="500" width="3.28515625" style="1" customWidth="1"/>
    <col min="501" max="501" width="30.28515625" style="1" customWidth="1"/>
    <col min="502" max="502" width="5" style="1" customWidth="1"/>
    <col min="503" max="503" width="0" style="1" hidden="1" customWidth="1"/>
    <col min="504" max="504" width="14.28515625" style="1" customWidth="1"/>
    <col min="505" max="505" width="5.7109375" style="1" customWidth="1"/>
    <col min="506" max="506" width="0" style="1" hidden="1" customWidth="1"/>
    <col min="507" max="507" width="17.28515625" style="1" customWidth="1"/>
    <col min="508" max="508" width="12.7109375" style="1" customWidth="1"/>
    <col min="509" max="509" width="0" style="1" hidden="1" customWidth="1"/>
    <col min="510" max="510" width="5.28515625" style="1" customWidth="1"/>
    <col min="511" max="511" width="0" style="1" hidden="1" customWidth="1"/>
    <col min="512" max="512" width="17" style="1" customWidth="1"/>
    <col min="513" max="513" width="6.28515625" style="1" customWidth="1"/>
    <col min="514" max="514" width="0" style="1" hidden="1" customWidth="1"/>
    <col min="515" max="515" width="14.28515625" style="1" customWidth="1"/>
    <col min="516" max="516" width="7.5703125" style="1" customWidth="1"/>
    <col min="517" max="517" width="0" style="1" hidden="1" customWidth="1"/>
    <col min="518" max="519" width="14.28515625" style="1" customWidth="1"/>
    <col min="520" max="520" width="20.85546875" style="1" customWidth="1"/>
    <col min="521" max="521" width="14.42578125" style="1" customWidth="1"/>
    <col min="522" max="522" width="15" style="1" customWidth="1"/>
    <col min="523" max="523" width="2.7109375" style="1" customWidth="1"/>
    <col min="524" max="524" width="11.7109375" style="1" customWidth="1"/>
    <col min="525" max="525" width="11.5703125" style="1" customWidth="1"/>
    <col min="526" max="526" width="2.28515625" style="1" customWidth="1"/>
    <col min="527" max="527" width="41" style="1" customWidth="1"/>
    <col min="528" max="528" width="14.28515625" style="1" customWidth="1"/>
    <col min="529" max="530" width="11.5703125" style="1" customWidth="1"/>
    <col min="531" max="531" width="21.85546875" style="1" customWidth="1"/>
    <col min="532" max="723" width="11.42578125" style="1"/>
    <col min="724" max="724" width="21.85546875" style="1" customWidth="1"/>
    <col min="725" max="725" width="13.85546875" style="1" customWidth="1"/>
    <col min="726" max="726" width="38.7109375" style="1" customWidth="1"/>
    <col min="727" max="727" width="3" style="1" bestFit="1" customWidth="1"/>
    <col min="728" max="728" width="32.28515625" style="1" customWidth="1"/>
    <col min="729" max="729" width="46.28515625" style="1" customWidth="1"/>
    <col min="730" max="730" width="19" style="1" customWidth="1"/>
    <col min="731" max="731" width="0" style="1" hidden="1" customWidth="1"/>
    <col min="732" max="732" width="17.7109375" style="1" customWidth="1"/>
    <col min="733" max="733" width="0" style="1" hidden="1" customWidth="1"/>
    <col min="734" max="734" width="22.28515625" style="1" customWidth="1"/>
    <col min="735" max="735" width="5.28515625" style="1" customWidth="1"/>
    <col min="736" max="736" width="36.28515625" style="1" customWidth="1"/>
    <col min="737" max="737" width="5.7109375" style="1" customWidth="1"/>
    <col min="738" max="738" width="0" style="1" hidden="1" customWidth="1"/>
    <col min="739" max="739" width="20.7109375" style="1" customWidth="1"/>
    <col min="740" max="740" width="4.85546875" style="1" customWidth="1"/>
    <col min="741" max="741" width="0" style="1" hidden="1" customWidth="1"/>
    <col min="742" max="742" width="24.7109375" style="1" customWidth="1"/>
    <col min="743" max="743" width="12.28515625" style="1" customWidth="1"/>
    <col min="744" max="744" width="0" style="1" hidden="1" customWidth="1"/>
    <col min="745" max="745" width="3.42578125" style="1" customWidth="1"/>
    <col min="746" max="746" width="0" style="1" hidden="1" customWidth="1"/>
    <col min="747" max="747" width="17.7109375" style="1" customWidth="1"/>
    <col min="748" max="748" width="3.42578125" style="1" customWidth="1"/>
    <col min="749" max="749" width="0" style="1" hidden="1" customWidth="1"/>
    <col min="750" max="750" width="23.7109375" style="1" customWidth="1"/>
    <col min="751" max="751" width="10" style="1" customWidth="1"/>
    <col min="752" max="752" width="0" style="1" hidden="1" customWidth="1"/>
    <col min="753" max="754" width="14.7109375" style="1" customWidth="1"/>
    <col min="755" max="755" width="12.85546875" style="1" customWidth="1"/>
    <col min="756" max="756" width="3.28515625" style="1" customWidth="1"/>
    <col min="757" max="757" width="30.28515625" style="1" customWidth="1"/>
    <col min="758" max="758" width="5" style="1" customWidth="1"/>
    <col min="759" max="759" width="0" style="1" hidden="1" customWidth="1"/>
    <col min="760" max="760" width="14.28515625" style="1" customWidth="1"/>
    <col min="761" max="761" width="5.7109375" style="1" customWidth="1"/>
    <col min="762" max="762" width="0" style="1" hidden="1" customWidth="1"/>
    <col min="763" max="763" width="17.28515625" style="1" customWidth="1"/>
    <col min="764" max="764" width="12.7109375" style="1" customWidth="1"/>
    <col min="765" max="765" width="0" style="1" hidden="1" customWidth="1"/>
    <col min="766" max="766" width="5.28515625" style="1" customWidth="1"/>
    <col min="767" max="767" width="0" style="1" hidden="1" customWidth="1"/>
    <col min="768" max="768" width="17" style="1" customWidth="1"/>
    <col min="769" max="769" width="6.28515625" style="1" customWidth="1"/>
    <col min="770" max="770" width="0" style="1" hidden="1" customWidth="1"/>
    <col min="771" max="771" width="14.28515625" style="1" customWidth="1"/>
    <col min="772" max="772" width="7.5703125" style="1" customWidth="1"/>
    <col min="773" max="773" width="0" style="1" hidden="1" customWidth="1"/>
    <col min="774" max="775" width="14.28515625" style="1" customWidth="1"/>
    <col min="776" max="776" width="20.85546875" style="1" customWidth="1"/>
    <col min="777" max="777" width="14.42578125" style="1" customWidth="1"/>
    <col min="778" max="778" width="15" style="1" customWidth="1"/>
    <col min="779" max="779" width="2.7109375" style="1" customWidth="1"/>
    <col min="780" max="780" width="11.7109375" style="1" customWidth="1"/>
    <col min="781" max="781" width="11.5703125" style="1" customWidth="1"/>
    <col min="782" max="782" width="2.28515625" style="1" customWidth="1"/>
    <col min="783" max="783" width="41" style="1" customWidth="1"/>
    <col min="784" max="784" width="14.28515625" style="1" customWidth="1"/>
    <col min="785" max="786" width="11.5703125" style="1" customWidth="1"/>
    <col min="787" max="787" width="21.85546875" style="1" customWidth="1"/>
    <col min="788" max="979" width="11.42578125" style="1"/>
    <col min="980" max="980" width="21.85546875" style="1" customWidth="1"/>
    <col min="981" max="981" width="13.85546875" style="1" customWidth="1"/>
    <col min="982" max="982" width="38.7109375" style="1" customWidth="1"/>
    <col min="983" max="983" width="3" style="1" bestFit="1" customWidth="1"/>
    <col min="984" max="984" width="32.28515625" style="1" customWidth="1"/>
    <col min="985" max="985" width="46.28515625" style="1" customWidth="1"/>
    <col min="986" max="986" width="19" style="1" customWidth="1"/>
    <col min="987" max="987" width="0" style="1" hidden="1" customWidth="1"/>
    <col min="988" max="988" width="17.7109375" style="1" customWidth="1"/>
    <col min="989" max="989" width="0" style="1" hidden="1" customWidth="1"/>
    <col min="990" max="990" width="22.28515625" style="1" customWidth="1"/>
    <col min="991" max="991" width="5.28515625" style="1" customWidth="1"/>
    <col min="992" max="992" width="36.28515625" style="1" customWidth="1"/>
    <col min="993" max="993" width="5.7109375" style="1" customWidth="1"/>
    <col min="994" max="994" width="0" style="1" hidden="1" customWidth="1"/>
    <col min="995" max="995" width="20.7109375" style="1" customWidth="1"/>
    <col min="996" max="996" width="4.85546875" style="1" customWidth="1"/>
    <col min="997" max="997" width="0" style="1" hidden="1" customWidth="1"/>
    <col min="998" max="998" width="24.7109375" style="1" customWidth="1"/>
    <col min="999" max="999" width="12.28515625" style="1" customWidth="1"/>
    <col min="1000" max="1000" width="0" style="1" hidden="1" customWidth="1"/>
    <col min="1001" max="1001" width="3.42578125" style="1" customWidth="1"/>
    <col min="1002" max="1002" width="0" style="1" hidden="1" customWidth="1"/>
    <col min="1003" max="1003" width="17.7109375" style="1" customWidth="1"/>
    <col min="1004" max="1004" width="3.42578125" style="1" customWidth="1"/>
    <col min="1005" max="1005" width="0" style="1" hidden="1" customWidth="1"/>
    <col min="1006" max="1006" width="23.7109375" style="1" customWidth="1"/>
    <col min="1007" max="1007" width="10" style="1" customWidth="1"/>
    <col min="1008" max="1008" width="0" style="1" hidden="1" customWidth="1"/>
    <col min="1009" max="1010" width="14.7109375" style="1" customWidth="1"/>
    <col min="1011" max="1011" width="12.85546875" style="1" customWidth="1"/>
    <col min="1012" max="1012" width="3.28515625" style="1" customWidth="1"/>
    <col min="1013" max="1013" width="30.28515625" style="1" customWidth="1"/>
    <col min="1014" max="1014" width="5" style="1" customWidth="1"/>
    <col min="1015" max="1015" width="0" style="1" hidden="1" customWidth="1"/>
    <col min="1016" max="1016" width="14.28515625" style="1" customWidth="1"/>
    <col min="1017" max="1017" width="5.7109375" style="1" customWidth="1"/>
    <col min="1018" max="1018" width="0" style="1" hidden="1" customWidth="1"/>
    <col min="1019" max="1019" width="17.28515625" style="1" customWidth="1"/>
    <col min="1020" max="1020" width="12.7109375" style="1" customWidth="1"/>
    <col min="1021" max="1021" width="0" style="1" hidden="1" customWidth="1"/>
    <col min="1022" max="1022" width="5.28515625" style="1" customWidth="1"/>
    <col min="1023" max="1023" width="0" style="1" hidden="1" customWidth="1"/>
    <col min="1024" max="1024" width="17" style="1" customWidth="1"/>
    <col min="1025" max="1025" width="6.28515625" style="1" customWidth="1"/>
    <col min="1026" max="1026" width="0" style="1" hidden="1" customWidth="1"/>
    <col min="1027" max="1027" width="14.28515625" style="1" customWidth="1"/>
    <col min="1028" max="1028" width="7.5703125" style="1" customWidth="1"/>
    <col min="1029" max="1029" width="0" style="1" hidden="1" customWidth="1"/>
    <col min="1030" max="1031" width="14.28515625" style="1" customWidth="1"/>
    <col min="1032" max="1032" width="20.85546875" style="1" customWidth="1"/>
    <col min="1033" max="1033" width="14.42578125" style="1" customWidth="1"/>
    <col min="1034" max="1034" width="15" style="1" customWidth="1"/>
    <col min="1035" max="1035" width="2.7109375" style="1" customWidth="1"/>
    <col min="1036" max="1036" width="11.7109375" style="1" customWidth="1"/>
    <col min="1037" max="1037" width="11.5703125" style="1" customWidth="1"/>
    <col min="1038" max="1038" width="2.28515625" style="1" customWidth="1"/>
    <col min="1039" max="1039" width="41" style="1" customWidth="1"/>
    <col min="1040" max="1040" width="14.28515625" style="1" customWidth="1"/>
    <col min="1041" max="1042" width="11.5703125" style="1" customWidth="1"/>
    <col min="1043" max="1043" width="21.85546875" style="1" customWidth="1"/>
    <col min="1044" max="1235" width="11.42578125" style="1"/>
    <col min="1236" max="1236" width="21.85546875" style="1" customWidth="1"/>
    <col min="1237" max="1237" width="13.85546875" style="1" customWidth="1"/>
    <col min="1238" max="1238" width="38.7109375" style="1" customWidth="1"/>
    <col min="1239" max="1239" width="3" style="1" bestFit="1" customWidth="1"/>
    <col min="1240" max="1240" width="32.28515625" style="1" customWidth="1"/>
    <col min="1241" max="1241" width="46.28515625" style="1" customWidth="1"/>
    <col min="1242" max="1242" width="19" style="1" customWidth="1"/>
    <col min="1243" max="1243" width="0" style="1" hidden="1" customWidth="1"/>
    <col min="1244" max="1244" width="17.7109375" style="1" customWidth="1"/>
    <col min="1245" max="1245" width="0" style="1" hidden="1" customWidth="1"/>
    <col min="1246" max="1246" width="22.28515625" style="1" customWidth="1"/>
    <col min="1247" max="1247" width="5.28515625" style="1" customWidth="1"/>
    <col min="1248" max="1248" width="36.28515625" style="1" customWidth="1"/>
    <col min="1249" max="1249" width="5.7109375" style="1" customWidth="1"/>
    <col min="1250" max="1250" width="0" style="1" hidden="1" customWidth="1"/>
    <col min="1251" max="1251" width="20.7109375" style="1" customWidth="1"/>
    <col min="1252" max="1252" width="4.85546875" style="1" customWidth="1"/>
    <col min="1253" max="1253" width="0" style="1" hidden="1" customWidth="1"/>
    <col min="1254" max="1254" width="24.7109375" style="1" customWidth="1"/>
    <col min="1255" max="1255" width="12.28515625" style="1" customWidth="1"/>
    <col min="1256" max="1256" width="0" style="1" hidden="1" customWidth="1"/>
    <col min="1257" max="1257" width="3.42578125" style="1" customWidth="1"/>
    <col min="1258" max="1258" width="0" style="1" hidden="1" customWidth="1"/>
    <col min="1259" max="1259" width="17.7109375" style="1" customWidth="1"/>
    <col min="1260" max="1260" width="3.42578125" style="1" customWidth="1"/>
    <col min="1261" max="1261" width="0" style="1" hidden="1" customWidth="1"/>
    <col min="1262" max="1262" width="23.7109375" style="1" customWidth="1"/>
    <col min="1263" max="1263" width="10" style="1" customWidth="1"/>
    <col min="1264" max="1264" width="0" style="1" hidden="1" customWidth="1"/>
    <col min="1265" max="1266" width="14.7109375" style="1" customWidth="1"/>
    <col min="1267" max="1267" width="12.85546875" style="1" customWidth="1"/>
    <col min="1268" max="1268" width="3.28515625" style="1" customWidth="1"/>
    <col min="1269" max="1269" width="30.28515625" style="1" customWidth="1"/>
    <col min="1270" max="1270" width="5" style="1" customWidth="1"/>
    <col min="1271" max="1271" width="0" style="1" hidden="1" customWidth="1"/>
    <col min="1272" max="1272" width="14.28515625" style="1" customWidth="1"/>
    <col min="1273" max="1273" width="5.7109375" style="1" customWidth="1"/>
    <col min="1274" max="1274" width="0" style="1" hidden="1" customWidth="1"/>
    <col min="1275" max="1275" width="17.28515625" style="1" customWidth="1"/>
    <col min="1276" max="1276" width="12.7109375" style="1" customWidth="1"/>
    <col min="1277" max="1277" width="0" style="1" hidden="1" customWidth="1"/>
    <col min="1278" max="1278" width="5.28515625" style="1" customWidth="1"/>
    <col min="1279" max="1279" width="0" style="1" hidden="1" customWidth="1"/>
    <col min="1280" max="1280" width="17" style="1" customWidth="1"/>
    <col min="1281" max="1281" width="6.28515625" style="1" customWidth="1"/>
    <col min="1282" max="1282" width="0" style="1" hidden="1" customWidth="1"/>
    <col min="1283" max="1283" width="14.28515625" style="1" customWidth="1"/>
    <col min="1284" max="1284" width="7.5703125" style="1" customWidth="1"/>
    <col min="1285" max="1285" width="0" style="1" hidden="1" customWidth="1"/>
    <col min="1286" max="1287" width="14.28515625" style="1" customWidth="1"/>
    <col min="1288" max="1288" width="20.85546875" style="1" customWidth="1"/>
    <col min="1289" max="1289" width="14.42578125" style="1" customWidth="1"/>
    <col min="1290" max="1290" width="15" style="1" customWidth="1"/>
    <col min="1291" max="1291" width="2.7109375" style="1" customWidth="1"/>
    <col min="1292" max="1292" width="11.7109375" style="1" customWidth="1"/>
    <col min="1293" max="1293" width="11.5703125" style="1" customWidth="1"/>
    <col min="1294" max="1294" width="2.28515625" style="1" customWidth="1"/>
    <col min="1295" max="1295" width="41" style="1" customWidth="1"/>
    <col min="1296" max="1296" width="14.28515625" style="1" customWidth="1"/>
    <col min="1297" max="1298" width="11.5703125" style="1" customWidth="1"/>
    <col min="1299" max="1299" width="21.85546875" style="1" customWidth="1"/>
    <col min="1300" max="1491" width="11.42578125" style="1"/>
    <col min="1492" max="1492" width="21.85546875" style="1" customWidth="1"/>
    <col min="1493" max="1493" width="13.85546875" style="1" customWidth="1"/>
    <col min="1494" max="1494" width="38.7109375" style="1" customWidth="1"/>
    <col min="1495" max="1495" width="3" style="1" bestFit="1" customWidth="1"/>
    <col min="1496" max="1496" width="32.28515625" style="1" customWidth="1"/>
    <col min="1497" max="1497" width="46.28515625" style="1" customWidth="1"/>
    <col min="1498" max="1498" width="19" style="1" customWidth="1"/>
    <col min="1499" max="1499" width="0" style="1" hidden="1" customWidth="1"/>
    <col min="1500" max="1500" width="17.7109375" style="1" customWidth="1"/>
    <col min="1501" max="1501" width="0" style="1" hidden="1" customWidth="1"/>
    <col min="1502" max="1502" width="22.28515625" style="1" customWidth="1"/>
    <col min="1503" max="1503" width="5.28515625" style="1" customWidth="1"/>
    <col min="1504" max="1504" width="36.28515625" style="1" customWidth="1"/>
    <col min="1505" max="1505" width="5.7109375" style="1" customWidth="1"/>
    <col min="1506" max="1506" width="0" style="1" hidden="1" customWidth="1"/>
    <col min="1507" max="1507" width="20.7109375" style="1" customWidth="1"/>
    <col min="1508" max="1508" width="4.85546875" style="1" customWidth="1"/>
    <col min="1509" max="1509" width="0" style="1" hidden="1" customWidth="1"/>
    <col min="1510" max="1510" width="24.7109375" style="1" customWidth="1"/>
    <col min="1511" max="1511" width="12.28515625" style="1" customWidth="1"/>
    <col min="1512" max="1512" width="0" style="1" hidden="1" customWidth="1"/>
    <col min="1513" max="1513" width="3.42578125" style="1" customWidth="1"/>
    <col min="1514" max="1514" width="0" style="1" hidden="1" customWidth="1"/>
    <col min="1515" max="1515" width="17.7109375" style="1" customWidth="1"/>
    <col min="1516" max="1516" width="3.42578125" style="1" customWidth="1"/>
    <col min="1517" max="1517" width="0" style="1" hidden="1" customWidth="1"/>
    <col min="1518" max="1518" width="23.7109375" style="1" customWidth="1"/>
    <col min="1519" max="1519" width="10" style="1" customWidth="1"/>
    <col min="1520" max="1520" width="0" style="1" hidden="1" customWidth="1"/>
    <col min="1521" max="1522" width="14.7109375" style="1" customWidth="1"/>
    <col min="1523" max="1523" width="12.85546875" style="1" customWidth="1"/>
    <col min="1524" max="1524" width="3.28515625" style="1" customWidth="1"/>
    <col min="1525" max="1525" width="30.28515625" style="1" customWidth="1"/>
    <col min="1526" max="1526" width="5" style="1" customWidth="1"/>
    <col min="1527" max="1527" width="0" style="1" hidden="1" customWidth="1"/>
    <col min="1528" max="1528" width="14.28515625" style="1" customWidth="1"/>
    <col min="1529" max="1529" width="5.7109375" style="1" customWidth="1"/>
    <col min="1530" max="1530" width="0" style="1" hidden="1" customWidth="1"/>
    <col min="1531" max="1531" width="17.28515625" style="1" customWidth="1"/>
    <col min="1532" max="1532" width="12.7109375" style="1" customWidth="1"/>
    <col min="1533" max="1533" width="0" style="1" hidden="1" customWidth="1"/>
    <col min="1534" max="1534" width="5.28515625" style="1" customWidth="1"/>
    <col min="1535" max="1535" width="0" style="1" hidden="1" customWidth="1"/>
    <col min="1536" max="1536" width="17" style="1" customWidth="1"/>
    <col min="1537" max="1537" width="6.28515625" style="1" customWidth="1"/>
    <col min="1538" max="1538" width="0" style="1" hidden="1" customWidth="1"/>
    <col min="1539" max="1539" width="14.28515625" style="1" customWidth="1"/>
    <col min="1540" max="1540" width="7.5703125" style="1" customWidth="1"/>
    <col min="1541" max="1541" width="0" style="1" hidden="1" customWidth="1"/>
    <col min="1542" max="1543" width="14.28515625" style="1" customWidth="1"/>
    <col min="1544" max="1544" width="20.85546875" style="1" customWidth="1"/>
    <col min="1545" max="1545" width="14.42578125" style="1" customWidth="1"/>
    <col min="1546" max="1546" width="15" style="1" customWidth="1"/>
    <col min="1547" max="1547" width="2.7109375" style="1" customWidth="1"/>
    <col min="1548" max="1548" width="11.7109375" style="1" customWidth="1"/>
    <col min="1549" max="1549" width="11.5703125" style="1" customWidth="1"/>
    <col min="1550" max="1550" width="2.28515625" style="1" customWidth="1"/>
    <col min="1551" max="1551" width="41" style="1" customWidth="1"/>
    <col min="1552" max="1552" width="14.28515625" style="1" customWidth="1"/>
    <col min="1553" max="1554" width="11.5703125" style="1" customWidth="1"/>
    <col min="1555" max="1555" width="21.85546875" style="1" customWidth="1"/>
    <col min="1556" max="1747" width="11.42578125" style="1"/>
    <col min="1748" max="1748" width="21.85546875" style="1" customWidth="1"/>
    <col min="1749" max="1749" width="13.85546875" style="1" customWidth="1"/>
    <col min="1750" max="1750" width="38.7109375" style="1" customWidth="1"/>
    <col min="1751" max="1751" width="3" style="1" bestFit="1" customWidth="1"/>
    <col min="1752" max="1752" width="32.28515625" style="1" customWidth="1"/>
    <col min="1753" max="1753" width="46.28515625" style="1" customWidth="1"/>
    <col min="1754" max="1754" width="19" style="1" customWidth="1"/>
    <col min="1755" max="1755" width="0" style="1" hidden="1" customWidth="1"/>
    <col min="1756" max="1756" width="17.7109375" style="1" customWidth="1"/>
    <col min="1757" max="1757" width="0" style="1" hidden="1" customWidth="1"/>
    <col min="1758" max="1758" width="22.28515625" style="1" customWidth="1"/>
    <col min="1759" max="1759" width="5.28515625" style="1" customWidth="1"/>
    <col min="1760" max="1760" width="36.28515625" style="1" customWidth="1"/>
    <col min="1761" max="1761" width="5.7109375" style="1" customWidth="1"/>
    <col min="1762" max="1762" width="0" style="1" hidden="1" customWidth="1"/>
    <col min="1763" max="1763" width="20.7109375" style="1" customWidth="1"/>
    <col min="1764" max="1764" width="4.85546875" style="1" customWidth="1"/>
    <col min="1765" max="1765" width="0" style="1" hidden="1" customWidth="1"/>
    <col min="1766" max="1766" width="24.7109375" style="1" customWidth="1"/>
    <col min="1767" max="1767" width="12.28515625" style="1" customWidth="1"/>
    <col min="1768" max="1768" width="0" style="1" hidden="1" customWidth="1"/>
    <col min="1769" max="1769" width="3.42578125" style="1" customWidth="1"/>
    <col min="1770" max="1770" width="0" style="1" hidden="1" customWidth="1"/>
    <col min="1771" max="1771" width="17.7109375" style="1" customWidth="1"/>
    <col min="1772" max="1772" width="3.42578125" style="1" customWidth="1"/>
    <col min="1773" max="1773" width="0" style="1" hidden="1" customWidth="1"/>
    <col min="1774" max="1774" width="23.7109375" style="1" customWidth="1"/>
    <col min="1775" max="1775" width="10" style="1" customWidth="1"/>
    <col min="1776" max="1776" width="0" style="1" hidden="1" customWidth="1"/>
    <col min="1777" max="1778" width="14.7109375" style="1" customWidth="1"/>
    <col min="1779" max="1779" width="12.85546875" style="1" customWidth="1"/>
    <col min="1780" max="1780" width="3.28515625" style="1" customWidth="1"/>
    <col min="1781" max="1781" width="30.28515625" style="1" customWidth="1"/>
    <col min="1782" max="1782" width="5" style="1" customWidth="1"/>
    <col min="1783" max="1783" width="0" style="1" hidden="1" customWidth="1"/>
    <col min="1784" max="1784" width="14.28515625" style="1" customWidth="1"/>
    <col min="1785" max="1785" width="5.7109375" style="1" customWidth="1"/>
    <col min="1786" max="1786" width="0" style="1" hidden="1" customWidth="1"/>
    <col min="1787" max="1787" width="17.28515625" style="1" customWidth="1"/>
    <col min="1788" max="1788" width="12.7109375" style="1" customWidth="1"/>
    <col min="1789" max="1789" width="0" style="1" hidden="1" customWidth="1"/>
    <col min="1790" max="1790" width="5.28515625" style="1" customWidth="1"/>
    <col min="1791" max="1791" width="0" style="1" hidden="1" customWidth="1"/>
    <col min="1792" max="1792" width="17" style="1" customWidth="1"/>
    <col min="1793" max="1793" width="6.28515625" style="1" customWidth="1"/>
    <col min="1794" max="1794" width="0" style="1" hidden="1" customWidth="1"/>
    <col min="1795" max="1795" width="14.28515625" style="1" customWidth="1"/>
    <col min="1796" max="1796" width="7.5703125" style="1" customWidth="1"/>
    <col min="1797" max="1797" width="0" style="1" hidden="1" customWidth="1"/>
    <col min="1798" max="1799" width="14.28515625" style="1" customWidth="1"/>
    <col min="1800" max="1800" width="20.85546875" style="1" customWidth="1"/>
    <col min="1801" max="1801" width="14.42578125" style="1" customWidth="1"/>
    <col min="1802" max="1802" width="15" style="1" customWidth="1"/>
    <col min="1803" max="1803" width="2.7109375" style="1" customWidth="1"/>
    <col min="1804" max="1804" width="11.7109375" style="1" customWidth="1"/>
    <col min="1805" max="1805" width="11.5703125" style="1" customWidth="1"/>
    <col min="1806" max="1806" width="2.28515625" style="1" customWidth="1"/>
    <col min="1807" max="1807" width="41" style="1" customWidth="1"/>
    <col min="1808" max="1808" width="14.28515625" style="1" customWidth="1"/>
    <col min="1809" max="1810" width="11.5703125" style="1" customWidth="1"/>
    <col min="1811" max="1811" width="21.85546875" style="1" customWidth="1"/>
    <col min="1812" max="2003" width="11.42578125" style="1"/>
    <col min="2004" max="2004" width="21.85546875" style="1" customWidth="1"/>
    <col min="2005" max="2005" width="13.85546875" style="1" customWidth="1"/>
    <col min="2006" max="2006" width="38.7109375" style="1" customWidth="1"/>
    <col min="2007" max="2007" width="3" style="1" bestFit="1" customWidth="1"/>
    <col min="2008" max="2008" width="32.28515625" style="1" customWidth="1"/>
    <col min="2009" max="2009" width="46.28515625" style="1" customWidth="1"/>
    <col min="2010" max="2010" width="19" style="1" customWidth="1"/>
    <col min="2011" max="2011" width="0" style="1" hidden="1" customWidth="1"/>
    <col min="2012" max="2012" width="17.7109375" style="1" customWidth="1"/>
    <col min="2013" max="2013" width="0" style="1" hidden="1" customWidth="1"/>
    <col min="2014" max="2014" width="22.28515625" style="1" customWidth="1"/>
    <col min="2015" max="2015" width="5.28515625" style="1" customWidth="1"/>
    <col min="2016" max="2016" width="36.28515625" style="1" customWidth="1"/>
    <col min="2017" max="2017" width="5.7109375" style="1" customWidth="1"/>
    <col min="2018" max="2018" width="0" style="1" hidden="1" customWidth="1"/>
    <col min="2019" max="2019" width="20.7109375" style="1" customWidth="1"/>
    <col min="2020" max="2020" width="4.85546875" style="1" customWidth="1"/>
    <col min="2021" max="2021" width="0" style="1" hidden="1" customWidth="1"/>
    <col min="2022" max="2022" width="24.7109375" style="1" customWidth="1"/>
    <col min="2023" max="2023" width="12.28515625" style="1" customWidth="1"/>
    <col min="2024" max="2024" width="0" style="1" hidden="1" customWidth="1"/>
    <col min="2025" max="2025" width="3.42578125" style="1" customWidth="1"/>
    <col min="2026" max="2026" width="0" style="1" hidden="1" customWidth="1"/>
    <col min="2027" max="2027" width="17.7109375" style="1" customWidth="1"/>
    <col min="2028" max="2028" width="3.42578125" style="1" customWidth="1"/>
    <col min="2029" max="2029" width="0" style="1" hidden="1" customWidth="1"/>
    <col min="2030" max="2030" width="23.7109375" style="1" customWidth="1"/>
    <col min="2031" max="2031" width="10" style="1" customWidth="1"/>
    <col min="2032" max="2032" width="0" style="1" hidden="1" customWidth="1"/>
    <col min="2033" max="2034" width="14.7109375" style="1" customWidth="1"/>
    <col min="2035" max="2035" width="12.85546875" style="1" customWidth="1"/>
    <col min="2036" max="2036" width="3.28515625" style="1" customWidth="1"/>
    <col min="2037" max="2037" width="30.28515625" style="1" customWidth="1"/>
    <col min="2038" max="2038" width="5" style="1" customWidth="1"/>
    <col min="2039" max="2039" width="0" style="1" hidden="1" customWidth="1"/>
    <col min="2040" max="2040" width="14.28515625" style="1" customWidth="1"/>
    <col min="2041" max="2041" width="5.7109375" style="1" customWidth="1"/>
    <col min="2042" max="2042" width="0" style="1" hidden="1" customWidth="1"/>
    <col min="2043" max="2043" width="17.28515625" style="1" customWidth="1"/>
    <col min="2044" max="2044" width="12.7109375" style="1" customWidth="1"/>
    <col min="2045" max="2045" width="0" style="1" hidden="1" customWidth="1"/>
    <col min="2046" max="2046" width="5.28515625" style="1" customWidth="1"/>
    <col min="2047" max="2047" width="0" style="1" hidden="1" customWidth="1"/>
    <col min="2048" max="2048" width="17" style="1" customWidth="1"/>
    <col min="2049" max="2049" width="6.28515625" style="1" customWidth="1"/>
    <col min="2050" max="2050" width="0" style="1" hidden="1" customWidth="1"/>
    <col min="2051" max="2051" width="14.28515625" style="1" customWidth="1"/>
    <col min="2052" max="2052" width="7.5703125" style="1" customWidth="1"/>
    <col min="2053" max="2053" width="0" style="1" hidden="1" customWidth="1"/>
    <col min="2054" max="2055" width="14.28515625" style="1" customWidth="1"/>
    <col min="2056" max="2056" width="20.85546875" style="1" customWidth="1"/>
    <col min="2057" max="2057" width="14.42578125" style="1" customWidth="1"/>
    <col min="2058" max="2058" width="15" style="1" customWidth="1"/>
    <col min="2059" max="2059" width="2.7109375" style="1" customWidth="1"/>
    <col min="2060" max="2060" width="11.7109375" style="1" customWidth="1"/>
    <col min="2061" max="2061" width="11.5703125" style="1" customWidth="1"/>
    <col min="2062" max="2062" width="2.28515625" style="1" customWidth="1"/>
    <col min="2063" max="2063" width="41" style="1" customWidth="1"/>
    <col min="2064" max="2064" width="14.28515625" style="1" customWidth="1"/>
    <col min="2065" max="2066" width="11.5703125" style="1" customWidth="1"/>
    <col min="2067" max="2067" width="21.85546875" style="1" customWidth="1"/>
    <col min="2068" max="2259" width="11.42578125" style="1"/>
    <col min="2260" max="2260" width="21.85546875" style="1" customWidth="1"/>
    <col min="2261" max="2261" width="13.85546875" style="1" customWidth="1"/>
    <col min="2262" max="2262" width="38.7109375" style="1" customWidth="1"/>
    <col min="2263" max="2263" width="3" style="1" bestFit="1" customWidth="1"/>
    <col min="2264" max="2264" width="32.28515625" style="1" customWidth="1"/>
    <col min="2265" max="2265" width="46.28515625" style="1" customWidth="1"/>
    <col min="2266" max="2266" width="19" style="1" customWidth="1"/>
    <col min="2267" max="2267" width="0" style="1" hidden="1" customWidth="1"/>
    <col min="2268" max="2268" width="17.7109375" style="1" customWidth="1"/>
    <col min="2269" max="2269" width="0" style="1" hidden="1" customWidth="1"/>
    <col min="2270" max="2270" width="22.28515625" style="1" customWidth="1"/>
    <col min="2271" max="2271" width="5.28515625" style="1" customWidth="1"/>
    <col min="2272" max="2272" width="36.28515625" style="1" customWidth="1"/>
    <col min="2273" max="2273" width="5.7109375" style="1" customWidth="1"/>
    <col min="2274" max="2274" width="0" style="1" hidden="1" customWidth="1"/>
    <col min="2275" max="2275" width="20.7109375" style="1" customWidth="1"/>
    <col min="2276" max="2276" width="4.85546875" style="1" customWidth="1"/>
    <col min="2277" max="2277" width="0" style="1" hidden="1" customWidth="1"/>
    <col min="2278" max="2278" width="24.7109375" style="1" customWidth="1"/>
    <col min="2279" max="2279" width="12.28515625" style="1" customWidth="1"/>
    <col min="2280" max="2280" width="0" style="1" hidden="1" customWidth="1"/>
    <col min="2281" max="2281" width="3.42578125" style="1" customWidth="1"/>
    <col min="2282" max="2282" width="0" style="1" hidden="1" customWidth="1"/>
    <col min="2283" max="2283" width="17.7109375" style="1" customWidth="1"/>
    <col min="2284" max="2284" width="3.42578125" style="1" customWidth="1"/>
    <col min="2285" max="2285" width="0" style="1" hidden="1" customWidth="1"/>
    <col min="2286" max="2286" width="23.7109375" style="1" customWidth="1"/>
    <col min="2287" max="2287" width="10" style="1" customWidth="1"/>
    <col min="2288" max="2288" width="0" style="1" hidden="1" customWidth="1"/>
    <col min="2289" max="2290" width="14.7109375" style="1" customWidth="1"/>
    <col min="2291" max="2291" width="12.85546875" style="1" customWidth="1"/>
    <col min="2292" max="2292" width="3.28515625" style="1" customWidth="1"/>
    <col min="2293" max="2293" width="30.28515625" style="1" customWidth="1"/>
    <col min="2294" max="2294" width="5" style="1" customWidth="1"/>
    <col min="2295" max="2295" width="0" style="1" hidden="1" customWidth="1"/>
    <col min="2296" max="2296" width="14.28515625" style="1" customWidth="1"/>
    <col min="2297" max="2297" width="5.7109375" style="1" customWidth="1"/>
    <col min="2298" max="2298" width="0" style="1" hidden="1" customWidth="1"/>
    <col min="2299" max="2299" width="17.28515625" style="1" customWidth="1"/>
    <col min="2300" max="2300" width="12.7109375" style="1" customWidth="1"/>
    <col min="2301" max="2301" width="0" style="1" hidden="1" customWidth="1"/>
    <col min="2302" max="2302" width="5.28515625" style="1" customWidth="1"/>
    <col min="2303" max="2303" width="0" style="1" hidden="1" customWidth="1"/>
    <col min="2304" max="2304" width="17" style="1" customWidth="1"/>
    <col min="2305" max="2305" width="6.28515625" style="1" customWidth="1"/>
    <col min="2306" max="2306" width="0" style="1" hidden="1" customWidth="1"/>
    <col min="2307" max="2307" width="14.28515625" style="1" customWidth="1"/>
    <col min="2308" max="2308" width="7.5703125" style="1" customWidth="1"/>
    <col min="2309" max="2309" width="0" style="1" hidden="1" customWidth="1"/>
    <col min="2310" max="2311" width="14.28515625" style="1" customWidth="1"/>
    <col min="2312" max="2312" width="20.85546875" style="1" customWidth="1"/>
    <col min="2313" max="2313" width="14.42578125" style="1" customWidth="1"/>
    <col min="2314" max="2314" width="15" style="1" customWidth="1"/>
    <col min="2315" max="2315" width="2.7109375" style="1" customWidth="1"/>
    <col min="2316" max="2316" width="11.7109375" style="1" customWidth="1"/>
    <col min="2317" max="2317" width="11.5703125" style="1" customWidth="1"/>
    <col min="2318" max="2318" width="2.28515625" style="1" customWidth="1"/>
    <col min="2319" max="2319" width="41" style="1" customWidth="1"/>
    <col min="2320" max="2320" width="14.28515625" style="1" customWidth="1"/>
    <col min="2321" max="2322" width="11.5703125" style="1" customWidth="1"/>
    <col min="2323" max="2323" width="21.85546875" style="1" customWidth="1"/>
    <col min="2324" max="2515" width="11.42578125" style="1"/>
    <col min="2516" max="2516" width="21.85546875" style="1" customWidth="1"/>
    <col min="2517" max="2517" width="13.85546875" style="1" customWidth="1"/>
    <col min="2518" max="2518" width="38.7109375" style="1" customWidth="1"/>
    <col min="2519" max="2519" width="3" style="1" bestFit="1" customWidth="1"/>
    <col min="2520" max="2520" width="32.28515625" style="1" customWidth="1"/>
    <col min="2521" max="2521" width="46.28515625" style="1" customWidth="1"/>
    <col min="2522" max="2522" width="19" style="1" customWidth="1"/>
    <col min="2523" max="2523" width="0" style="1" hidden="1" customWidth="1"/>
    <col min="2524" max="2524" width="17.7109375" style="1" customWidth="1"/>
    <col min="2525" max="2525" width="0" style="1" hidden="1" customWidth="1"/>
    <col min="2526" max="2526" width="22.28515625" style="1" customWidth="1"/>
    <col min="2527" max="2527" width="5.28515625" style="1" customWidth="1"/>
    <col min="2528" max="2528" width="36.28515625" style="1" customWidth="1"/>
    <col min="2529" max="2529" width="5.7109375" style="1" customWidth="1"/>
    <col min="2530" max="2530" width="0" style="1" hidden="1" customWidth="1"/>
    <col min="2531" max="2531" width="20.7109375" style="1" customWidth="1"/>
    <col min="2532" max="2532" width="4.85546875" style="1" customWidth="1"/>
    <col min="2533" max="2533" width="0" style="1" hidden="1" customWidth="1"/>
    <col min="2534" max="2534" width="24.7109375" style="1" customWidth="1"/>
    <col min="2535" max="2535" width="12.28515625" style="1" customWidth="1"/>
    <col min="2536" max="2536" width="0" style="1" hidden="1" customWidth="1"/>
    <col min="2537" max="2537" width="3.42578125" style="1" customWidth="1"/>
    <col min="2538" max="2538" width="0" style="1" hidden="1" customWidth="1"/>
    <col min="2539" max="2539" width="17.7109375" style="1" customWidth="1"/>
    <col min="2540" max="2540" width="3.42578125" style="1" customWidth="1"/>
    <col min="2541" max="2541" width="0" style="1" hidden="1" customWidth="1"/>
    <col min="2542" max="2542" width="23.7109375" style="1" customWidth="1"/>
    <col min="2543" max="2543" width="10" style="1" customWidth="1"/>
    <col min="2544" max="2544" width="0" style="1" hidden="1" customWidth="1"/>
    <col min="2545" max="2546" width="14.7109375" style="1" customWidth="1"/>
    <col min="2547" max="2547" width="12.85546875" style="1" customWidth="1"/>
    <col min="2548" max="2548" width="3.28515625" style="1" customWidth="1"/>
    <col min="2549" max="2549" width="30.28515625" style="1" customWidth="1"/>
    <col min="2550" max="2550" width="5" style="1" customWidth="1"/>
    <col min="2551" max="2551" width="0" style="1" hidden="1" customWidth="1"/>
    <col min="2552" max="2552" width="14.28515625" style="1" customWidth="1"/>
    <col min="2553" max="2553" width="5.7109375" style="1" customWidth="1"/>
    <col min="2554" max="2554" width="0" style="1" hidden="1" customWidth="1"/>
    <col min="2555" max="2555" width="17.28515625" style="1" customWidth="1"/>
    <col min="2556" max="2556" width="12.7109375" style="1" customWidth="1"/>
    <col min="2557" max="2557" width="0" style="1" hidden="1" customWidth="1"/>
    <col min="2558" max="2558" width="5.28515625" style="1" customWidth="1"/>
    <col min="2559" max="2559" width="0" style="1" hidden="1" customWidth="1"/>
    <col min="2560" max="2560" width="17" style="1" customWidth="1"/>
    <col min="2561" max="2561" width="6.28515625" style="1" customWidth="1"/>
    <col min="2562" max="2562" width="0" style="1" hidden="1" customWidth="1"/>
    <col min="2563" max="2563" width="14.28515625" style="1" customWidth="1"/>
    <col min="2564" max="2564" width="7.5703125" style="1" customWidth="1"/>
    <col min="2565" max="2565" width="0" style="1" hidden="1" customWidth="1"/>
    <col min="2566" max="2567" width="14.28515625" style="1" customWidth="1"/>
    <col min="2568" max="2568" width="20.85546875" style="1" customWidth="1"/>
    <col min="2569" max="2569" width="14.42578125" style="1" customWidth="1"/>
    <col min="2570" max="2570" width="15" style="1" customWidth="1"/>
    <col min="2571" max="2571" width="2.7109375" style="1" customWidth="1"/>
    <col min="2572" max="2572" width="11.7109375" style="1" customWidth="1"/>
    <col min="2573" max="2573" width="11.5703125" style="1" customWidth="1"/>
    <col min="2574" max="2574" width="2.28515625" style="1" customWidth="1"/>
    <col min="2575" max="2575" width="41" style="1" customWidth="1"/>
    <col min="2576" max="2576" width="14.28515625" style="1" customWidth="1"/>
    <col min="2577" max="2578" width="11.5703125" style="1" customWidth="1"/>
    <col min="2579" max="2579" width="21.85546875" style="1" customWidth="1"/>
    <col min="2580" max="2771" width="11.42578125" style="1"/>
    <col min="2772" max="2772" width="21.85546875" style="1" customWidth="1"/>
    <col min="2773" max="2773" width="13.85546875" style="1" customWidth="1"/>
    <col min="2774" max="2774" width="38.7109375" style="1" customWidth="1"/>
    <col min="2775" max="2775" width="3" style="1" bestFit="1" customWidth="1"/>
    <col min="2776" max="2776" width="32.28515625" style="1" customWidth="1"/>
    <col min="2777" max="2777" width="46.28515625" style="1" customWidth="1"/>
    <col min="2778" max="2778" width="19" style="1" customWidth="1"/>
    <col min="2779" max="2779" width="0" style="1" hidden="1" customWidth="1"/>
    <col min="2780" max="2780" width="17.7109375" style="1" customWidth="1"/>
    <col min="2781" max="2781" width="0" style="1" hidden="1" customWidth="1"/>
    <col min="2782" max="2782" width="22.28515625" style="1" customWidth="1"/>
    <col min="2783" max="2783" width="5.28515625" style="1" customWidth="1"/>
    <col min="2784" max="2784" width="36.28515625" style="1" customWidth="1"/>
    <col min="2785" max="2785" width="5.7109375" style="1" customWidth="1"/>
    <col min="2786" max="2786" width="0" style="1" hidden="1" customWidth="1"/>
    <col min="2787" max="2787" width="20.7109375" style="1" customWidth="1"/>
    <col min="2788" max="2788" width="4.85546875" style="1" customWidth="1"/>
    <col min="2789" max="2789" width="0" style="1" hidden="1" customWidth="1"/>
    <col min="2790" max="2790" width="24.7109375" style="1" customWidth="1"/>
    <col min="2791" max="2791" width="12.28515625" style="1" customWidth="1"/>
    <col min="2792" max="2792" width="0" style="1" hidden="1" customWidth="1"/>
    <col min="2793" max="2793" width="3.42578125" style="1" customWidth="1"/>
    <col min="2794" max="2794" width="0" style="1" hidden="1" customWidth="1"/>
    <col min="2795" max="2795" width="17.7109375" style="1" customWidth="1"/>
    <col min="2796" max="2796" width="3.42578125" style="1" customWidth="1"/>
    <col min="2797" max="2797" width="0" style="1" hidden="1" customWidth="1"/>
    <col min="2798" max="2798" width="23.7109375" style="1" customWidth="1"/>
    <col min="2799" max="2799" width="10" style="1" customWidth="1"/>
    <col min="2800" max="2800" width="0" style="1" hidden="1" customWidth="1"/>
    <col min="2801" max="2802" width="14.7109375" style="1" customWidth="1"/>
    <col min="2803" max="2803" width="12.85546875" style="1" customWidth="1"/>
    <col min="2804" max="2804" width="3.28515625" style="1" customWidth="1"/>
    <col min="2805" max="2805" width="30.28515625" style="1" customWidth="1"/>
    <col min="2806" max="2806" width="5" style="1" customWidth="1"/>
    <col min="2807" max="2807" width="0" style="1" hidden="1" customWidth="1"/>
    <col min="2808" max="2808" width="14.28515625" style="1" customWidth="1"/>
    <col min="2809" max="2809" width="5.7109375" style="1" customWidth="1"/>
    <col min="2810" max="2810" width="0" style="1" hidden="1" customWidth="1"/>
    <col min="2811" max="2811" width="17.28515625" style="1" customWidth="1"/>
    <col min="2812" max="2812" width="12.7109375" style="1" customWidth="1"/>
    <col min="2813" max="2813" width="0" style="1" hidden="1" customWidth="1"/>
    <col min="2814" max="2814" width="5.28515625" style="1" customWidth="1"/>
    <col min="2815" max="2815" width="0" style="1" hidden="1" customWidth="1"/>
    <col min="2816" max="2816" width="17" style="1" customWidth="1"/>
    <col min="2817" max="2817" width="6.28515625" style="1" customWidth="1"/>
    <col min="2818" max="2818" width="0" style="1" hidden="1" customWidth="1"/>
    <col min="2819" max="2819" width="14.28515625" style="1" customWidth="1"/>
    <col min="2820" max="2820" width="7.5703125" style="1" customWidth="1"/>
    <col min="2821" max="2821" width="0" style="1" hidden="1" customWidth="1"/>
    <col min="2822" max="2823" width="14.28515625" style="1" customWidth="1"/>
    <col min="2824" max="2824" width="20.85546875" style="1" customWidth="1"/>
    <col min="2825" max="2825" width="14.42578125" style="1" customWidth="1"/>
    <col min="2826" max="2826" width="15" style="1" customWidth="1"/>
    <col min="2827" max="2827" width="2.7109375" style="1" customWidth="1"/>
    <col min="2828" max="2828" width="11.7109375" style="1" customWidth="1"/>
    <col min="2829" max="2829" width="11.5703125" style="1" customWidth="1"/>
    <col min="2830" max="2830" width="2.28515625" style="1" customWidth="1"/>
    <col min="2831" max="2831" width="41" style="1" customWidth="1"/>
    <col min="2832" max="2832" width="14.28515625" style="1" customWidth="1"/>
    <col min="2833" max="2834" width="11.5703125" style="1" customWidth="1"/>
    <col min="2835" max="2835" width="21.85546875" style="1" customWidth="1"/>
    <col min="2836" max="3027" width="11.42578125" style="1"/>
    <col min="3028" max="3028" width="21.85546875" style="1" customWidth="1"/>
    <col min="3029" max="3029" width="13.85546875" style="1" customWidth="1"/>
    <col min="3030" max="3030" width="38.7109375" style="1" customWidth="1"/>
    <col min="3031" max="3031" width="3" style="1" bestFit="1" customWidth="1"/>
    <col min="3032" max="3032" width="32.28515625" style="1" customWidth="1"/>
    <col min="3033" max="3033" width="46.28515625" style="1" customWidth="1"/>
    <col min="3034" max="3034" width="19" style="1" customWidth="1"/>
    <col min="3035" max="3035" width="0" style="1" hidden="1" customWidth="1"/>
    <col min="3036" max="3036" width="17.7109375" style="1" customWidth="1"/>
    <col min="3037" max="3037" width="0" style="1" hidden="1" customWidth="1"/>
    <col min="3038" max="3038" width="22.28515625" style="1" customWidth="1"/>
    <col min="3039" max="3039" width="5.28515625" style="1" customWidth="1"/>
    <col min="3040" max="3040" width="36.28515625" style="1" customWidth="1"/>
    <col min="3041" max="3041" width="5.7109375" style="1" customWidth="1"/>
    <col min="3042" max="3042" width="0" style="1" hidden="1" customWidth="1"/>
    <col min="3043" max="3043" width="20.7109375" style="1" customWidth="1"/>
    <col min="3044" max="3044" width="4.85546875" style="1" customWidth="1"/>
    <col min="3045" max="3045" width="0" style="1" hidden="1" customWidth="1"/>
    <col min="3046" max="3046" width="24.7109375" style="1" customWidth="1"/>
    <col min="3047" max="3047" width="12.28515625" style="1" customWidth="1"/>
    <col min="3048" max="3048" width="0" style="1" hidden="1" customWidth="1"/>
    <col min="3049" max="3049" width="3.42578125" style="1" customWidth="1"/>
    <col min="3050" max="3050" width="0" style="1" hidden="1" customWidth="1"/>
    <col min="3051" max="3051" width="17.7109375" style="1" customWidth="1"/>
    <col min="3052" max="3052" width="3.42578125" style="1" customWidth="1"/>
    <col min="3053" max="3053" width="0" style="1" hidden="1" customWidth="1"/>
    <col min="3054" max="3054" width="23.7109375" style="1" customWidth="1"/>
    <col min="3055" max="3055" width="10" style="1" customWidth="1"/>
    <col min="3056" max="3056" width="0" style="1" hidden="1" customWidth="1"/>
    <col min="3057" max="3058" width="14.7109375" style="1" customWidth="1"/>
    <col min="3059" max="3059" width="12.85546875" style="1" customWidth="1"/>
    <col min="3060" max="3060" width="3.28515625" style="1" customWidth="1"/>
    <col min="3061" max="3061" width="30.28515625" style="1" customWidth="1"/>
    <col min="3062" max="3062" width="5" style="1" customWidth="1"/>
    <col min="3063" max="3063" width="0" style="1" hidden="1" customWidth="1"/>
    <col min="3064" max="3064" width="14.28515625" style="1" customWidth="1"/>
    <col min="3065" max="3065" width="5.7109375" style="1" customWidth="1"/>
    <col min="3066" max="3066" width="0" style="1" hidden="1" customWidth="1"/>
    <col min="3067" max="3067" width="17.28515625" style="1" customWidth="1"/>
    <col min="3068" max="3068" width="12.7109375" style="1" customWidth="1"/>
    <col min="3069" max="3069" width="0" style="1" hidden="1" customWidth="1"/>
    <col min="3070" max="3070" width="5.28515625" style="1" customWidth="1"/>
    <col min="3071" max="3071" width="0" style="1" hidden="1" customWidth="1"/>
    <col min="3072" max="3072" width="17" style="1" customWidth="1"/>
    <col min="3073" max="3073" width="6.28515625" style="1" customWidth="1"/>
    <col min="3074" max="3074" width="0" style="1" hidden="1" customWidth="1"/>
    <col min="3075" max="3075" width="14.28515625" style="1" customWidth="1"/>
    <col min="3076" max="3076" width="7.5703125" style="1" customWidth="1"/>
    <col min="3077" max="3077" width="0" style="1" hidden="1" customWidth="1"/>
    <col min="3078" max="3079" width="14.28515625" style="1" customWidth="1"/>
    <col min="3080" max="3080" width="20.85546875" style="1" customWidth="1"/>
    <col min="3081" max="3081" width="14.42578125" style="1" customWidth="1"/>
    <col min="3082" max="3082" width="15" style="1" customWidth="1"/>
    <col min="3083" max="3083" width="2.7109375" style="1" customWidth="1"/>
    <col min="3084" max="3084" width="11.7109375" style="1" customWidth="1"/>
    <col min="3085" max="3085" width="11.5703125" style="1" customWidth="1"/>
    <col min="3086" max="3086" width="2.28515625" style="1" customWidth="1"/>
    <col min="3087" max="3087" width="41" style="1" customWidth="1"/>
    <col min="3088" max="3088" width="14.28515625" style="1" customWidth="1"/>
    <col min="3089" max="3090" width="11.5703125" style="1" customWidth="1"/>
    <col min="3091" max="3091" width="21.85546875" style="1" customWidth="1"/>
    <col min="3092" max="3283" width="11.42578125" style="1"/>
    <col min="3284" max="3284" width="21.85546875" style="1" customWidth="1"/>
    <col min="3285" max="3285" width="13.85546875" style="1" customWidth="1"/>
    <col min="3286" max="3286" width="38.7109375" style="1" customWidth="1"/>
    <col min="3287" max="3287" width="3" style="1" bestFit="1" customWidth="1"/>
    <col min="3288" max="3288" width="32.28515625" style="1" customWidth="1"/>
    <col min="3289" max="3289" width="46.28515625" style="1" customWidth="1"/>
    <col min="3290" max="3290" width="19" style="1" customWidth="1"/>
    <col min="3291" max="3291" width="0" style="1" hidden="1" customWidth="1"/>
    <col min="3292" max="3292" width="17.7109375" style="1" customWidth="1"/>
    <col min="3293" max="3293" width="0" style="1" hidden="1" customWidth="1"/>
    <col min="3294" max="3294" width="22.28515625" style="1" customWidth="1"/>
    <col min="3295" max="3295" width="5.28515625" style="1" customWidth="1"/>
    <col min="3296" max="3296" width="36.28515625" style="1" customWidth="1"/>
    <col min="3297" max="3297" width="5.7109375" style="1" customWidth="1"/>
    <col min="3298" max="3298" width="0" style="1" hidden="1" customWidth="1"/>
    <col min="3299" max="3299" width="20.7109375" style="1" customWidth="1"/>
    <col min="3300" max="3300" width="4.85546875" style="1" customWidth="1"/>
    <col min="3301" max="3301" width="0" style="1" hidden="1" customWidth="1"/>
    <col min="3302" max="3302" width="24.7109375" style="1" customWidth="1"/>
    <col min="3303" max="3303" width="12.28515625" style="1" customWidth="1"/>
    <col min="3304" max="3304" width="0" style="1" hidden="1" customWidth="1"/>
    <col min="3305" max="3305" width="3.42578125" style="1" customWidth="1"/>
    <col min="3306" max="3306" width="0" style="1" hidden="1" customWidth="1"/>
    <col min="3307" max="3307" width="17.7109375" style="1" customWidth="1"/>
    <col min="3308" max="3308" width="3.42578125" style="1" customWidth="1"/>
    <col min="3309" max="3309" width="0" style="1" hidden="1" customWidth="1"/>
    <col min="3310" max="3310" width="23.7109375" style="1" customWidth="1"/>
    <col min="3311" max="3311" width="10" style="1" customWidth="1"/>
    <col min="3312" max="3312" width="0" style="1" hidden="1" customWidth="1"/>
    <col min="3313" max="3314" width="14.7109375" style="1" customWidth="1"/>
    <col min="3315" max="3315" width="12.85546875" style="1" customWidth="1"/>
    <col min="3316" max="3316" width="3.28515625" style="1" customWidth="1"/>
    <col min="3317" max="3317" width="30.28515625" style="1" customWidth="1"/>
    <col min="3318" max="3318" width="5" style="1" customWidth="1"/>
    <col min="3319" max="3319" width="0" style="1" hidden="1" customWidth="1"/>
    <col min="3320" max="3320" width="14.28515625" style="1" customWidth="1"/>
    <col min="3321" max="3321" width="5.7109375" style="1" customWidth="1"/>
    <col min="3322" max="3322" width="0" style="1" hidden="1" customWidth="1"/>
    <col min="3323" max="3323" width="17.28515625" style="1" customWidth="1"/>
    <col min="3324" max="3324" width="12.7109375" style="1" customWidth="1"/>
    <col min="3325" max="3325" width="0" style="1" hidden="1" customWidth="1"/>
    <col min="3326" max="3326" width="5.28515625" style="1" customWidth="1"/>
    <col min="3327" max="3327" width="0" style="1" hidden="1" customWidth="1"/>
    <col min="3328" max="3328" width="17" style="1" customWidth="1"/>
    <col min="3329" max="3329" width="6.28515625" style="1" customWidth="1"/>
    <col min="3330" max="3330" width="0" style="1" hidden="1" customWidth="1"/>
    <col min="3331" max="3331" width="14.28515625" style="1" customWidth="1"/>
    <col min="3332" max="3332" width="7.5703125" style="1" customWidth="1"/>
    <col min="3333" max="3333" width="0" style="1" hidden="1" customWidth="1"/>
    <col min="3334" max="3335" width="14.28515625" style="1" customWidth="1"/>
    <col min="3336" max="3336" width="20.85546875" style="1" customWidth="1"/>
    <col min="3337" max="3337" width="14.42578125" style="1" customWidth="1"/>
    <col min="3338" max="3338" width="15" style="1" customWidth="1"/>
    <col min="3339" max="3339" width="2.7109375" style="1" customWidth="1"/>
    <col min="3340" max="3340" width="11.7109375" style="1" customWidth="1"/>
    <col min="3341" max="3341" width="11.5703125" style="1" customWidth="1"/>
    <col min="3342" max="3342" width="2.28515625" style="1" customWidth="1"/>
    <col min="3343" max="3343" width="41" style="1" customWidth="1"/>
    <col min="3344" max="3344" width="14.28515625" style="1" customWidth="1"/>
    <col min="3345" max="3346" width="11.5703125" style="1" customWidth="1"/>
    <col min="3347" max="3347" width="21.85546875" style="1" customWidth="1"/>
    <col min="3348" max="3539" width="11.42578125" style="1"/>
    <col min="3540" max="3540" width="21.85546875" style="1" customWidth="1"/>
    <col min="3541" max="3541" width="13.85546875" style="1" customWidth="1"/>
    <col min="3542" max="3542" width="38.7109375" style="1" customWidth="1"/>
    <col min="3543" max="3543" width="3" style="1" bestFit="1" customWidth="1"/>
    <col min="3544" max="3544" width="32.28515625" style="1" customWidth="1"/>
    <col min="3545" max="3545" width="46.28515625" style="1" customWidth="1"/>
    <col min="3546" max="3546" width="19" style="1" customWidth="1"/>
    <col min="3547" max="3547" width="0" style="1" hidden="1" customWidth="1"/>
    <col min="3548" max="3548" width="17.7109375" style="1" customWidth="1"/>
    <col min="3549" max="3549" width="0" style="1" hidden="1" customWidth="1"/>
    <col min="3550" max="3550" width="22.28515625" style="1" customWidth="1"/>
    <col min="3551" max="3551" width="5.28515625" style="1" customWidth="1"/>
    <col min="3552" max="3552" width="36.28515625" style="1" customWidth="1"/>
    <col min="3553" max="3553" width="5.7109375" style="1" customWidth="1"/>
    <col min="3554" max="3554" width="0" style="1" hidden="1" customWidth="1"/>
    <col min="3555" max="3555" width="20.7109375" style="1" customWidth="1"/>
    <col min="3556" max="3556" width="4.85546875" style="1" customWidth="1"/>
    <col min="3557" max="3557" width="0" style="1" hidden="1" customWidth="1"/>
    <col min="3558" max="3558" width="24.7109375" style="1" customWidth="1"/>
    <col min="3559" max="3559" width="12.28515625" style="1" customWidth="1"/>
    <col min="3560" max="3560" width="0" style="1" hidden="1" customWidth="1"/>
    <col min="3561" max="3561" width="3.42578125" style="1" customWidth="1"/>
    <col min="3562" max="3562" width="0" style="1" hidden="1" customWidth="1"/>
    <col min="3563" max="3563" width="17.7109375" style="1" customWidth="1"/>
    <col min="3564" max="3564" width="3.42578125" style="1" customWidth="1"/>
    <col min="3565" max="3565" width="0" style="1" hidden="1" customWidth="1"/>
    <col min="3566" max="3566" width="23.7109375" style="1" customWidth="1"/>
    <col min="3567" max="3567" width="10" style="1" customWidth="1"/>
    <col min="3568" max="3568" width="0" style="1" hidden="1" customWidth="1"/>
    <col min="3569" max="3570" width="14.7109375" style="1" customWidth="1"/>
    <col min="3571" max="3571" width="12.85546875" style="1" customWidth="1"/>
    <col min="3572" max="3572" width="3.28515625" style="1" customWidth="1"/>
    <col min="3573" max="3573" width="30.28515625" style="1" customWidth="1"/>
    <col min="3574" max="3574" width="5" style="1" customWidth="1"/>
    <col min="3575" max="3575" width="0" style="1" hidden="1" customWidth="1"/>
    <col min="3576" max="3576" width="14.28515625" style="1" customWidth="1"/>
    <col min="3577" max="3577" width="5.7109375" style="1" customWidth="1"/>
    <col min="3578" max="3578" width="0" style="1" hidden="1" customWidth="1"/>
    <col min="3579" max="3579" width="17.28515625" style="1" customWidth="1"/>
    <col min="3580" max="3580" width="12.7109375" style="1" customWidth="1"/>
    <col min="3581" max="3581" width="0" style="1" hidden="1" customWidth="1"/>
    <col min="3582" max="3582" width="5.28515625" style="1" customWidth="1"/>
    <col min="3583" max="3583" width="0" style="1" hidden="1" customWidth="1"/>
    <col min="3584" max="3584" width="17" style="1" customWidth="1"/>
    <col min="3585" max="3585" width="6.28515625" style="1" customWidth="1"/>
    <col min="3586" max="3586" width="0" style="1" hidden="1" customWidth="1"/>
    <col min="3587" max="3587" width="14.28515625" style="1" customWidth="1"/>
    <col min="3588" max="3588" width="7.5703125" style="1" customWidth="1"/>
    <col min="3589" max="3589" width="0" style="1" hidden="1" customWidth="1"/>
    <col min="3590" max="3591" width="14.28515625" style="1" customWidth="1"/>
    <col min="3592" max="3592" width="20.85546875" style="1" customWidth="1"/>
    <col min="3593" max="3593" width="14.42578125" style="1" customWidth="1"/>
    <col min="3594" max="3594" width="15" style="1" customWidth="1"/>
    <col min="3595" max="3595" width="2.7109375" style="1" customWidth="1"/>
    <col min="3596" max="3596" width="11.7109375" style="1" customWidth="1"/>
    <col min="3597" max="3597" width="11.5703125" style="1" customWidth="1"/>
    <col min="3598" max="3598" width="2.28515625" style="1" customWidth="1"/>
    <col min="3599" max="3599" width="41" style="1" customWidth="1"/>
    <col min="3600" max="3600" width="14.28515625" style="1" customWidth="1"/>
    <col min="3601" max="3602" width="11.5703125" style="1" customWidth="1"/>
    <col min="3603" max="3603" width="21.85546875" style="1" customWidth="1"/>
    <col min="3604" max="3795" width="11.42578125" style="1"/>
    <col min="3796" max="3796" width="21.85546875" style="1" customWidth="1"/>
    <col min="3797" max="3797" width="13.85546875" style="1" customWidth="1"/>
    <col min="3798" max="3798" width="38.7109375" style="1" customWidth="1"/>
    <col min="3799" max="3799" width="3" style="1" bestFit="1" customWidth="1"/>
    <col min="3800" max="3800" width="32.28515625" style="1" customWidth="1"/>
    <col min="3801" max="3801" width="46.28515625" style="1" customWidth="1"/>
    <col min="3802" max="3802" width="19" style="1" customWidth="1"/>
    <col min="3803" max="3803" width="0" style="1" hidden="1" customWidth="1"/>
    <col min="3804" max="3804" width="17.7109375" style="1" customWidth="1"/>
    <col min="3805" max="3805" width="0" style="1" hidden="1" customWidth="1"/>
    <col min="3806" max="3806" width="22.28515625" style="1" customWidth="1"/>
    <col min="3807" max="3807" width="5.28515625" style="1" customWidth="1"/>
    <col min="3808" max="3808" width="36.28515625" style="1" customWidth="1"/>
    <col min="3809" max="3809" width="5.7109375" style="1" customWidth="1"/>
    <col min="3810" max="3810" width="0" style="1" hidden="1" customWidth="1"/>
    <col min="3811" max="3811" width="20.7109375" style="1" customWidth="1"/>
    <col min="3812" max="3812" width="4.85546875" style="1" customWidth="1"/>
    <col min="3813" max="3813" width="0" style="1" hidden="1" customWidth="1"/>
    <col min="3814" max="3814" width="24.7109375" style="1" customWidth="1"/>
    <col min="3815" max="3815" width="12.28515625" style="1" customWidth="1"/>
    <col min="3816" max="3816" width="0" style="1" hidden="1" customWidth="1"/>
    <col min="3817" max="3817" width="3.42578125" style="1" customWidth="1"/>
    <col min="3818" max="3818" width="0" style="1" hidden="1" customWidth="1"/>
    <col min="3819" max="3819" width="17.7109375" style="1" customWidth="1"/>
    <col min="3820" max="3820" width="3.42578125" style="1" customWidth="1"/>
    <col min="3821" max="3821" width="0" style="1" hidden="1" customWidth="1"/>
    <col min="3822" max="3822" width="23.7109375" style="1" customWidth="1"/>
    <col min="3823" max="3823" width="10" style="1" customWidth="1"/>
    <col min="3824" max="3824" width="0" style="1" hidden="1" customWidth="1"/>
    <col min="3825" max="3826" width="14.7109375" style="1" customWidth="1"/>
    <col min="3827" max="3827" width="12.85546875" style="1" customWidth="1"/>
    <col min="3828" max="3828" width="3.28515625" style="1" customWidth="1"/>
    <col min="3829" max="3829" width="30.28515625" style="1" customWidth="1"/>
    <col min="3830" max="3830" width="5" style="1" customWidth="1"/>
    <col min="3831" max="3831" width="0" style="1" hidden="1" customWidth="1"/>
    <col min="3832" max="3832" width="14.28515625" style="1" customWidth="1"/>
    <col min="3833" max="3833" width="5.7109375" style="1" customWidth="1"/>
    <col min="3834" max="3834" width="0" style="1" hidden="1" customWidth="1"/>
    <col min="3835" max="3835" width="17.28515625" style="1" customWidth="1"/>
    <col min="3836" max="3836" width="12.7109375" style="1" customWidth="1"/>
    <col min="3837" max="3837" width="0" style="1" hidden="1" customWidth="1"/>
    <col min="3838" max="3838" width="5.28515625" style="1" customWidth="1"/>
    <col min="3839" max="3839" width="0" style="1" hidden="1" customWidth="1"/>
    <col min="3840" max="3840" width="17" style="1" customWidth="1"/>
    <col min="3841" max="3841" width="6.28515625" style="1" customWidth="1"/>
    <col min="3842" max="3842" width="0" style="1" hidden="1" customWidth="1"/>
    <col min="3843" max="3843" width="14.28515625" style="1" customWidth="1"/>
    <col min="3844" max="3844" width="7.5703125" style="1" customWidth="1"/>
    <col min="3845" max="3845" width="0" style="1" hidden="1" customWidth="1"/>
    <col min="3846" max="3847" width="14.28515625" style="1" customWidth="1"/>
    <col min="3848" max="3848" width="20.85546875" style="1" customWidth="1"/>
    <col min="3849" max="3849" width="14.42578125" style="1" customWidth="1"/>
    <col min="3850" max="3850" width="15" style="1" customWidth="1"/>
    <col min="3851" max="3851" width="2.7109375" style="1" customWidth="1"/>
    <col min="3852" max="3852" width="11.7109375" style="1" customWidth="1"/>
    <col min="3853" max="3853" width="11.5703125" style="1" customWidth="1"/>
    <col min="3854" max="3854" width="2.28515625" style="1" customWidth="1"/>
    <col min="3855" max="3855" width="41" style="1" customWidth="1"/>
    <col min="3856" max="3856" width="14.28515625" style="1" customWidth="1"/>
    <col min="3857" max="3858" width="11.5703125" style="1" customWidth="1"/>
    <col min="3859" max="3859" width="21.85546875" style="1" customWidth="1"/>
    <col min="3860" max="4051" width="11.42578125" style="1"/>
    <col min="4052" max="4052" width="21.85546875" style="1" customWidth="1"/>
    <col min="4053" max="4053" width="13.85546875" style="1" customWidth="1"/>
    <col min="4054" max="4054" width="38.7109375" style="1" customWidth="1"/>
    <col min="4055" max="4055" width="3" style="1" bestFit="1" customWidth="1"/>
    <col min="4056" max="4056" width="32.28515625" style="1" customWidth="1"/>
    <col min="4057" max="4057" width="46.28515625" style="1" customWidth="1"/>
    <col min="4058" max="4058" width="19" style="1" customWidth="1"/>
    <col min="4059" max="4059" width="0" style="1" hidden="1" customWidth="1"/>
    <col min="4060" max="4060" width="17.7109375" style="1" customWidth="1"/>
    <col min="4061" max="4061" width="0" style="1" hidden="1" customWidth="1"/>
    <col min="4062" max="4062" width="22.28515625" style="1" customWidth="1"/>
    <col min="4063" max="4063" width="5.28515625" style="1" customWidth="1"/>
    <col min="4064" max="4064" width="36.28515625" style="1" customWidth="1"/>
    <col min="4065" max="4065" width="5.7109375" style="1" customWidth="1"/>
    <col min="4066" max="4066" width="0" style="1" hidden="1" customWidth="1"/>
    <col min="4067" max="4067" width="20.7109375" style="1" customWidth="1"/>
    <col min="4068" max="4068" width="4.85546875" style="1" customWidth="1"/>
    <col min="4069" max="4069" width="0" style="1" hidden="1" customWidth="1"/>
    <col min="4070" max="4070" width="24.7109375" style="1" customWidth="1"/>
    <col min="4071" max="4071" width="12.28515625" style="1" customWidth="1"/>
    <col min="4072" max="4072" width="0" style="1" hidden="1" customWidth="1"/>
    <col min="4073" max="4073" width="3.42578125" style="1" customWidth="1"/>
    <col min="4074" max="4074" width="0" style="1" hidden="1" customWidth="1"/>
    <col min="4075" max="4075" width="17.7109375" style="1" customWidth="1"/>
    <col min="4076" max="4076" width="3.42578125" style="1" customWidth="1"/>
    <col min="4077" max="4077" width="0" style="1" hidden="1" customWidth="1"/>
    <col min="4078" max="4078" width="23.7109375" style="1" customWidth="1"/>
    <col min="4079" max="4079" width="10" style="1" customWidth="1"/>
    <col min="4080" max="4080" width="0" style="1" hidden="1" customWidth="1"/>
    <col min="4081" max="4082" width="14.7109375" style="1" customWidth="1"/>
    <col min="4083" max="4083" width="12.85546875" style="1" customWidth="1"/>
    <col min="4084" max="4084" width="3.28515625" style="1" customWidth="1"/>
    <col min="4085" max="4085" width="30.28515625" style="1" customWidth="1"/>
    <col min="4086" max="4086" width="5" style="1" customWidth="1"/>
    <col min="4087" max="4087" width="0" style="1" hidden="1" customWidth="1"/>
    <col min="4088" max="4088" width="14.28515625" style="1" customWidth="1"/>
    <col min="4089" max="4089" width="5.7109375" style="1" customWidth="1"/>
    <col min="4090" max="4090" width="0" style="1" hidden="1" customWidth="1"/>
    <col min="4091" max="4091" width="17.28515625" style="1" customWidth="1"/>
    <col min="4092" max="4092" width="12.7109375" style="1" customWidth="1"/>
    <col min="4093" max="4093" width="0" style="1" hidden="1" customWidth="1"/>
    <col min="4094" max="4094" width="5.28515625" style="1" customWidth="1"/>
    <col min="4095" max="4095" width="0" style="1" hidden="1" customWidth="1"/>
    <col min="4096" max="4096" width="17" style="1" customWidth="1"/>
    <col min="4097" max="4097" width="6.28515625" style="1" customWidth="1"/>
    <col min="4098" max="4098" width="0" style="1" hidden="1" customWidth="1"/>
    <col min="4099" max="4099" width="14.28515625" style="1" customWidth="1"/>
    <col min="4100" max="4100" width="7.5703125" style="1" customWidth="1"/>
    <col min="4101" max="4101" width="0" style="1" hidden="1" customWidth="1"/>
    <col min="4102" max="4103" width="14.28515625" style="1" customWidth="1"/>
    <col min="4104" max="4104" width="20.85546875" style="1" customWidth="1"/>
    <col min="4105" max="4105" width="14.42578125" style="1" customWidth="1"/>
    <col min="4106" max="4106" width="15" style="1" customWidth="1"/>
    <col min="4107" max="4107" width="2.7109375" style="1" customWidth="1"/>
    <col min="4108" max="4108" width="11.7109375" style="1" customWidth="1"/>
    <col min="4109" max="4109" width="11.5703125" style="1" customWidth="1"/>
    <col min="4110" max="4110" width="2.28515625" style="1" customWidth="1"/>
    <col min="4111" max="4111" width="41" style="1" customWidth="1"/>
    <col min="4112" max="4112" width="14.28515625" style="1" customWidth="1"/>
    <col min="4113" max="4114" width="11.5703125" style="1" customWidth="1"/>
    <col min="4115" max="4115" width="21.85546875" style="1" customWidth="1"/>
    <col min="4116" max="4307" width="11.42578125" style="1"/>
    <col min="4308" max="4308" width="21.85546875" style="1" customWidth="1"/>
    <col min="4309" max="4309" width="13.85546875" style="1" customWidth="1"/>
    <col min="4310" max="4310" width="38.7109375" style="1" customWidth="1"/>
    <col min="4311" max="4311" width="3" style="1" bestFit="1" customWidth="1"/>
    <col min="4312" max="4312" width="32.28515625" style="1" customWidth="1"/>
    <col min="4313" max="4313" width="46.28515625" style="1" customWidth="1"/>
    <col min="4314" max="4314" width="19" style="1" customWidth="1"/>
    <col min="4315" max="4315" width="0" style="1" hidden="1" customWidth="1"/>
    <col min="4316" max="4316" width="17.7109375" style="1" customWidth="1"/>
    <col min="4317" max="4317" width="0" style="1" hidden="1" customWidth="1"/>
    <col min="4318" max="4318" width="22.28515625" style="1" customWidth="1"/>
    <col min="4319" max="4319" width="5.28515625" style="1" customWidth="1"/>
    <col min="4320" max="4320" width="36.28515625" style="1" customWidth="1"/>
    <col min="4321" max="4321" width="5.7109375" style="1" customWidth="1"/>
    <col min="4322" max="4322" width="0" style="1" hidden="1" customWidth="1"/>
    <col min="4323" max="4323" width="20.7109375" style="1" customWidth="1"/>
    <col min="4324" max="4324" width="4.85546875" style="1" customWidth="1"/>
    <col min="4325" max="4325" width="0" style="1" hidden="1" customWidth="1"/>
    <col min="4326" max="4326" width="24.7109375" style="1" customWidth="1"/>
    <col min="4327" max="4327" width="12.28515625" style="1" customWidth="1"/>
    <col min="4328" max="4328" width="0" style="1" hidden="1" customWidth="1"/>
    <col min="4329" max="4329" width="3.42578125" style="1" customWidth="1"/>
    <col min="4330" max="4330" width="0" style="1" hidden="1" customWidth="1"/>
    <col min="4331" max="4331" width="17.7109375" style="1" customWidth="1"/>
    <col min="4332" max="4332" width="3.42578125" style="1" customWidth="1"/>
    <col min="4333" max="4333" width="0" style="1" hidden="1" customWidth="1"/>
    <col min="4334" max="4334" width="23.7109375" style="1" customWidth="1"/>
    <col min="4335" max="4335" width="10" style="1" customWidth="1"/>
    <col min="4336" max="4336" width="0" style="1" hidden="1" customWidth="1"/>
    <col min="4337" max="4338" width="14.7109375" style="1" customWidth="1"/>
    <col min="4339" max="4339" width="12.85546875" style="1" customWidth="1"/>
    <col min="4340" max="4340" width="3.28515625" style="1" customWidth="1"/>
    <col min="4341" max="4341" width="30.28515625" style="1" customWidth="1"/>
    <col min="4342" max="4342" width="5" style="1" customWidth="1"/>
    <col min="4343" max="4343" width="0" style="1" hidden="1" customWidth="1"/>
    <col min="4344" max="4344" width="14.28515625" style="1" customWidth="1"/>
    <col min="4345" max="4345" width="5.7109375" style="1" customWidth="1"/>
    <col min="4346" max="4346" width="0" style="1" hidden="1" customWidth="1"/>
    <col min="4347" max="4347" width="17.28515625" style="1" customWidth="1"/>
    <col min="4348" max="4348" width="12.7109375" style="1" customWidth="1"/>
    <col min="4349" max="4349" width="0" style="1" hidden="1" customWidth="1"/>
    <col min="4350" max="4350" width="5.28515625" style="1" customWidth="1"/>
    <col min="4351" max="4351" width="0" style="1" hidden="1" customWidth="1"/>
    <col min="4352" max="4352" width="17" style="1" customWidth="1"/>
    <col min="4353" max="4353" width="6.28515625" style="1" customWidth="1"/>
    <col min="4354" max="4354" width="0" style="1" hidden="1" customWidth="1"/>
    <col min="4355" max="4355" width="14.28515625" style="1" customWidth="1"/>
    <col min="4356" max="4356" width="7.5703125" style="1" customWidth="1"/>
    <col min="4357" max="4357" width="0" style="1" hidden="1" customWidth="1"/>
    <col min="4358" max="4359" width="14.28515625" style="1" customWidth="1"/>
    <col min="4360" max="4360" width="20.85546875" style="1" customWidth="1"/>
    <col min="4361" max="4361" width="14.42578125" style="1" customWidth="1"/>
    <col min="4362" max="4362" width="15" style="1" customWidth="1"/>
    <col min="4363" max="4363" width="2.7109375" style="1" customWidth="1"/>
    <col min="4364" max="4364" width="11.7109375" style="1" customWidth="1"/>
    <col min="4365" max="4365" width="11.5703125" style="1" customWidth="1"/>
    <col min="4366" max="4366" width="2.28515625" style="1" customWidth="1"/>
    <col min="4367" max="4367" width="41" style="1" customWidth="1"/>
    <col min="4368" max="4368" width="14.28515625" style="1" customWidth="1"/>
    <col min="4369" max="4370" width="11.5703125" style="1" customWidth="1"/>
    <col min="4371" max="4371" width="21.85546875" style="1" customWidth="1"/>
    <col min="4372" max="4563" width="11.42578125" style="1"/>
    <col min="4564" max="4564" width="21.85546875" style="1" customWidth="1"/>
    <col min="4565" max="4565" width="13.85546875" style="1" customWidth="1"/>
    <col min="4566" max="4566" width="38.7109375" style="1" customWidth="1"/>
    <col min="4567" max="4567" width="3" style="1" bestFit="1" customWidth="1"/>
    <col min="4568" max="4568" width="32.28515625" style="1" customWidth="1"/>
    <col min="4569" max="4569" width="46.28515625" style="1" customWidth="1"/>
    <col min="4570" max="4570" width="19" style="1" customWidth="1"/>
    <col min="4571" max="4571" width="0" style="1" hidden="1" customWidth="1"/>
    <col min="4572" max="4572" width="17.7109375" style="1" customWidth="1"/>
    <col min="4573" max="4573" width="0" style="1" hidden="1" customWidth="1"/>
    <col min="4574" max="4574" width="22.28515625" style="1" customWidth="1"/>
    <col min="4575" max="4575" width="5.28515625" style="1" customWidth="1"/>
    <col min="4576" max="4576" width="36.28515625" style="1" customWidth="1"/>
    <col min="4577" max="4577" width="5.7109375" style="1" customWidth="1"/>
    <col min="4578" max="4578" width="0" style="1" hidden="1" customWidth="1"/>
    <col min="4579" max="4579" width="20.7109375" style="1" customWidth="1"/>
    <col min="4580" max="4580" width="4.85546875" style="1" customWidth="1"/>
    <col min="4581" max="4581" width="0" style="1" hidden="1" customWidth="1"/>
    <col min="4582" max="4582" width="24.7109375" style="1" customWidth="1"/>
    <col min="4583" max="4583" width="12.28515625" style="1" customWidth="1"/>
    <col min="4584" max="4584" width="0" style="1" hidden="1" customWidth="1"/>
    <col min="4585" max="4585" width="3.42578125" style="1" customWidth="1"/>
    <col min="4586" max="4586" width="0" style="1" hidden="1" customWidth="1"/>
    <col min="4587" max="4587" width="17.7109375" style="1" customWidth="1"/>
    <col min="4588" max="4588" width="3.42578125" style="1" customWidth="1"/>
    <col min="4589" max="4589" width="0" style="1" hidden="1" customWidth="1"/>
    <col min="4590" max="4590" width="23.7109375" style="1" customWidth="1"/>
    <col min="4591" max="4591" width="10" style="1" customWidth="1"/>
    <col min="4592" max="4592" width="0" style="1" hidden="1" customWidth="1"/>
    <col min="4593" max="4594" width="14.7109375" style="1" customWidth="1"/>
    <col min="4595" max="4595" width="12.85546875" style="1" customWidth="1"/>
    <col min="4596" max="4596" width="3.28515625" style="1" customWidth="1"/>
    <col min="4597" max="4597" width="30.28515625" style="1" customWidth="1"/>
    <col min="4598" max="4598" width="5" style="1" customWidth="1"/>
    <col min="4599" max="4599" width="0" style="1" hidden="1" customWidth="1"/>
    <col min="4600" max="4600" width="14.28515625" style="1" customWidth="1"/>
    <col min="4601" max="4601" width="5.7109375" style="1" customWidth="1"/>
    <col min="4602" max="4602" width="0" style="1" hidden="1" customWidth="1"/>
    <col min="4603" max="4603" width="17.28515625" style="1" customWidth="1"/>
    <col min="4604" max="4604" width="12.7109375" style="1" customWidth="1"/>
    <col min="4605" max="4605" width="0" style="1" hidden="1" customWidth="1"/>
    <col min="4606" max="4606" width="5.28515625" style="1" customWidth="1"/>
    <col min="4607" max="4607" width="0" style="1" hidden="1" customWidth="1"/>
    <col min="4608" max="4608" width="17" style="1" customWidth="1"/>
    <col min="4609" max="4609" width="6.28515625" style="1" customWidth="1"/>
    <col min="4610" max="4610" width="0" style="1" hidden="1" customWidth="1"/>
    <col min="4611" max="4611" width="14.28515625" style="1" customWidth="1"/>
    <col min="4612" max="4612" width="7.5703125" style="1" customWidth="1"/>
    <col min="4613" max="4613" width="0" style="1" hidden="1" customWidth="1"/>
    <col min="4614" max="4615" width="14.28515625" style="1" customWidth="1"/>
    <col min="4616" max="4616" width="20.85546875" style="1" customWidth="1"/>
    <col min="4617" max="4617" width="14.42578125" style="1" customWidth="1"/>
    <col min="4618" max="4618" width="15" style="1" customWidth="1"/>
    <col min="4619" max="4619" width="2.7109375" style="1" customWidth="1"/>
    <col min="4620" max="4620" width="11.7109375" style="1" customWidth="1"/>
    <col min="4621" max="4621" width="11.5703125" style="1" customWidth="1"/>
    <col min="4622" max="4622" width="2.28515625" style="1" customWidth="1"/>
    <col min="4623" max="4623" width="41" style="1" customWidth="1"/>
    <col min="4624" max="4624" width="14.28515625" style="1" customWidth="1"/>
    <col min="4625" max="4626" width="11.5703125" style="1" customWidth="1"/>
    <col min="4627" max="4627" width="21.85546875" style="1" customWidth="1"/>
    <col min="4628" max="4819" width="11.42578125" style="1"/>
    <col min="4820" max="4820" width="21.85546875" style="1" customWidth="1"/>
    <col min="4821" max="4821" width="13.85546875" style="1" customWidth="1"/>
    <col min="4822" max="4822" width="38.7109375" style="1" customWidth="1"/>
    <col min="4823" max="4823" width="3" style="1" bestFit="1" customWidth="1"/>
    <col min="4824" max="4824" width="32.28515625" style="1" customWidth="1"/>
    <col min="4825" max="4825" width="46.28515625" style="1" customWidth="1"/>
    <col min="4826" max="4826" width="19" style="1" customWidth="1"/>
    <col min="4827" max="4827" width="0" style="1" hidden="1" customWidth="1"/>
    <col min="4828" max="4828" width="17.7109375" style="1" customWidth="1"/>
    <col min="4829" max="4829" width="0" style="1" hidden="1" customWidth="1"/>
    <col min="4830" max="4830" width="22.28515625" style="1" customWidth="1"/>
    <col min="4831" max="4831" width="5.28515625" style="1" customWidth="1"/>
    <col min="4832" max="4832" width="36.28515625" style="1" customWidth="1"/>
    <col min="4833" max="4833" width="5.7109375" style="1" customWidth="1"/>
    <col min="4834" max="4834" width="0" style="1" hidden="1" customWidth="1"/>
    <col min="4835" max="4835" width="20.7109375" style="1" customWidth="1"/>
    <col min="4836" max="4836" width="4.85546875" style="1" customWidth="1"/>
    <col min="4837" max="4837" width="0" style="1" hidden="1" customWidth="1"/>
    <col min="4838" max="4838" width="24.7109375" style="1" customWidth="1"/>
    <col min="4839" max="4839" width="12.28515625" style="1" customWidth="1"/>
    <col min="4840" max="4840" width="0" style="1" hidden="1" customWidth="1"/>
    <col min="4841" max="4841" width="3.42578125" style="1" customWidth="1"/>
    <col min="4842" max="4842" width="0" style="1" hidden="1" customWidth="1"/>
    <col min="4843" max="4843" width="17.7109375" style="1" customWidth="1"/>
    <col min="4844" max="4844" width="3.42578125" style="1" customWidth="1"/>
    <col min="4845" max="4845" width="0" style="1" hidden="1" customWidth="1"/>
    <col min="4846" max="4846" width="23.7109375" style="1" customWidth="1"/>
    <col min="4847" max="4847" width="10" style="1" customWidth="1"/>
    <col min="4848" max="4848" width="0" style="1" hidden="1" customWidth="1"/>
    <col min="4849" max="4850" width="14.7109375" style="1" customWidth="1"/>
    <col min="4851" max="4851" width="12.85546875" style="1" customWidth="1"/>
    <col min="4852" max="4852" width="3.28515625" style="1" customWidth="1"/>
    <col min="4853" max="4853" width="30.28515625" style="1" customWidth="1"/>
    <col min="4854" max="4854" width="5" style="1" customWidth="1"/>
    <col min="4855" max="4855" width="0" style="1" hidden="1" customWidth="1"/>
    <col min="4856" max="4856" width="14.28515625" style="1" customWidth="1"/>
    <col min="4857" max="4857" width="5.7109375" style="1" customWidth="1"/>
    <col min="4858" max="4858" width="0" style="1" hidden="1" customWidth="1"/>
    <col min="4859" max="4859" width="17.28515625" style="1" customWidth="1"/>
    <col min="4860" max="4860" width="12.7109375" style="1" customWidth="1"/>
    <col min="4861" max="4861" width="0" style="1" hidden="1" customWidth="1"/>
    <col min="4862" max="4862" width="5.28515625" style="1" customWidth="1"/>
    <col min="4863" max="4863" width="0" style="1" hidden="1" customWidth="1"/>
    <col min="4864" max="4864" width="17" style="1" customWidth="1"/>
    <col min="4865" max="4865" width="6.28515625" style="1" customWidth="1"/>
    <col min="4866" max="4866" width="0" style="1" hidden="1" customWidth="1"/>
    <col min="4867" max="4867" width="14.28515625" style="1" customWidth="1"/>
    <col min="4868" max="4868" width="7.5703125" style="1" customWidth="1"/>
    <col min="4869" max="4869" width="0" style="1" hidden="1" customWidth="1"/>
    <col min="4870" max="4871" width="14.28515625" style="1" customWidth="1"/>
    <col min="4872" max="4872" width="20.85546875" style="1" customWidth="1"/>
    <col min="4873" max="4873" width="14.42578125" style="1" customWidth="1"/>
    <col min="4874" max="4874" width="15" style="1" customWidth="1"/>
    <col min="4875" max="4875" width="2.7109375" style="1" customWidth="1"/>
    <col min="4876" max="4876" width="11.7109375" style="1" customWidth="1"/>
    <col min="4877" max="4877" width="11.5703125" style="1" customWidth="1"/>
    <col min="4878" max="4878" width="2.28515625" style="1" customWidth="1"/>
    <col min="4879" max="4879" width="41" style="1" customWidth="1"/>
    <col min="4880" max="4880" width="14.28515625" style="1" customWidth="1"/>
    <col min="4881" max="4882" width="11.5703125" style="1" customWidth="1"/>
    <col min="4883" max="4883" width="21.85546875" style="1" customWidth="1"/>
    <col min="4884" max="5075" width="11.42578125" style="1"/>
    <col min="5076" max="5076" width="21.85546875" style="1" customWidth="1"/>
    <col min="5077" max="5077" width="13.85546875" style="1" customWidth="1"/>
    <col min="5078" max="5078" width="38.7109375" style="1" customWidth="1"/>
    <col min="5079" max="5079" width="3" style="1" bestFit="1" customWidth="1"/>
    <col min="5080" max="5080" width="32.28515625" style="1" customWidth="1"/>
    <col min="5081" max="5081" width="46.28515625" style="1" customWidth="1"/>
    <col min="5082" max="5082" width="19" style="1" customWidth="1"/>
    <col min="5083" max="5083" width="0" style="1" hidden="1" customWidth="1"/>
    <col min="5084" max="5084" width="17.7109375" style="1" customWidth="1"/>
    <col min="5085" max="5085" width="0" style="1" hidden="1" customWidth="1"/>
    <col min="5086" max="5086" width="22.28515625" style="1" customWidth="1"/>
    <col min="5087" max="5087" width="5.28515625" style="1" customWidth="1"/>
    <col min="5088" max="5088" width="36.28515625" style="1" customWidth="1"/>
    <col min="5089" max="5089" width="5.7109375" style="1" customWidth="1"/>
    <col min="5090" max="5090" width="0" style="1" hidden="1" customWidth="1"/>
    <col min="5091" max="5091" width="20.7109375" style="1" customWidth="1"/>
    <col min="5092" max="5092" width="4.85546875" style="1" customWidth="1"/>
    <col min="5093" max="5093" width="0" style="1" hidden="1" customWidth="1"/>
    <col min="5094" max="5094" width="24.7109375" style="1" customWidth="1"/>
    <col min="5095" max="5095" width="12.28515625" style="1" customWidth="1"/>
    <col min="5096" max="5096" width="0" style="1" hidden="1" customWidth="1"/>
    <col min="5097" max="5097" width="3.42578125" style="1" customWidth="1"/>
    <col min="5098" max="5098" width="0" style="1" hidden="1" customWidth="1"/>
    <col min="5099" max="5099" width="17.7109375" style="1" customWidth="1"/>
    <col min="5100" max="5100" width="3.42578125" style="1" customWidth="1"/>
    <col min="5101" max="5101" width="0" style="1" hidden="1" customWidth="1"/>
    <col min="5102" max="5102" width="23.7109375" style="1" customWidth="1"/>
    <col min="5103" max="5103" width="10" style="1" customWidth="1"/>
    <col min="5104" max="5104" width="0" style="1" hidden="1" customWidth="1"/>
    <col min="5105" max="5106" width="14.7109375" style="1" customWidth="1"/>
    <col min="5107" max="5107" width="12.85546875" style="1" customWidth="1"/>
    <col min="5108" max="5108" width="3.28515625" style="1" customWidth="1"/>
    <col min="5109" max="5109" width="30.28515625" style="1" customWidth="1"/>
    <col min="5110" max="5110" width="5" style="1" customWidth="1"/>
    <col min="5111" max="5111" width="0" style="1" hidden="1" customWidth="1"/>
    <col min="5112" max="5112" width="14.28515625" style="1" customWidth="1"/>
    <col min="5113" max="5113" width="5.7109375" style="1" customWidth="1"/>
    <col min="5114" max="5114" width="0" style="1" hidden="1" customWidth="1"/>
    <col min="5115" max="5115" width="17.28515625" style="1" customWidth="1"/>
    <col min="5116" max="5116" width="12.7109375" style="1" customWidth="1"/>
    <col min="5117" max="5117" width="0" style="1" hidden="1" customWidth="1"/>
    <col min="5118" max="5118" width="5.28515625" style="1" customWidth="1"/>
    <col min="5119" max="5119" width="0" style="1" hidden="1" customWidth="1"/>
    <col min="5120" max="5120" width="17" style="1" customWidth="1"/>
    <col min="5121" max="5121" width="6.28515625" style="1" customWidth="1"/>
    <col min="5122" max="5122" width="0" style="1" hidden="1" customWidth="1"/>
    <col min="5123" max="5123" width="14.28515625" style="1" customWidth="1"/>
    <col min="5124" max="5124" width="7.5703125" style="1" customWidth="1"/>
    <col min="5125" max="5125" width="0" style="1" hidden="1" customWidth="1"/>
    <col min="5126" max="5127" width="14.28515625" style="1" customWidth="1"/>
    <col min="5128" max="5128" width="20.85546875" style="1" customWidth="1"/>
    <col min="5129" max="5129" width="14.42578125" style="1" customWidth="1"/>
    <col min="5130" max="5130" width="15" style="1" customWidth="1"/>
    <col min="5131" max="5131" width="2.7109375" style="1" customWidth="1"/>
    <col min="5132" max="5132" width="11.7109375" style="1" customWidth="1"/>
    <col min="5133" max="5133" width="11.5703125" style="1" customWidth="1"/>
    <col min="5134" max="5134" width="2.28515625" style="1" customWidth="1"/>
    <col min="5135" max="5135" width="41" style="1" customWidth="1"/>
    <col min="5136" max="5136" width="14.28515625" style="1" customWidth="1"/>
    <col min="5137" max="5138" width="11.5703125" style="1" customWidth="1"/>
    <col min="5139" max="5139" width="21.85546875" style="1" customWidth="1"/>
    <col min="5140" max="5331" width="11.42578125" style="1"/>
    <col min="5332" max="5332" width="21.85546875" style="1" customWidth="1"/>
    <col min="5333" max="5333" width="13.85546875" style="1" customWidth="1"/>
    <col min="5334" max="5334" width="38.7109375" style="1" customWidth="1"/>
    <col min="5335" max="5335" width="3" style="1" bestFit="1" customWidth="1"/>
    <col min="5336" max="5336" width="32.28515625" style="1" customWidth="1"/>
    <col min="5337" max="5337" width="46.28515625" style="1" customWidth="1"/>
    <col min="5338" max="5338" width="19" style="1" customWidth="1"/>
    <col min="5339" max="5339" width="0" style="1" hidden="1" customWidth="1"/>
    <col min="5340" max="5340" width="17.7109375" style="1" customWidth="1"/>
    <col min="5341" max="5341" width="0" style="1" hidden="1" customWidth="1"/>
    <col min="5342" max="5342" width="22.28515625" style="1" customWidth="1"/>
    <col min="5343" max="5343" width="5.28515625" style="1" customWidth="1"/>
    <col min="5344" max="5344" width="36.28515625" style="1" customWidth="1"/>
    <col min="5345" max="5345" width="5.7109375" style="1" customWidth="1"/>
    <col min="5346" max="5346" width="0" style="1" hidden="1" customWidth="1"/>
    <col min="5347" max="5347" width="20.7109375" style="1" customWidth="1"/>
    <col min="5348" max="5348" width="4.85546875" style="1" customWidth="1"/>
    <col min="5349" max="5349" width="0" style="1" hidden="1" customWidth="1"/>
    <col min="5350" max="5350" width="24.7109375" style="1" customWidth="1"/>
    <col min="5351" max="5351" width="12.28515625" style="1" customWidth="1"/>
    <col min="5352" max="5352" width="0" style="1" hidden="1" customWidth="1"/>
    <col min="5353" max="5353" width="3.42578125" style="1" customWidth="1"/>
    <col min="5354" max="5354" width="0" style="1" hidden="1" customWidth="1"/>
    <col min="5355" max="5355" width="17.7109375" style="1" customWidth="1"/>
    <col min="5356" max="5356" width="3.42578125" style="1" customWidth="1"/>
    <col min="5357" max="5357" width="0" style="1" hidden="1" customWidth="1"/>
    <col min="5358" max="5358" width="23.7109375" style="1" customWidth="1"/>
    <col min="5359" max="5359" width="10" style="1" customWidth="1"/>
    <col min="5360" max="5360" width="0" style="1" hidden="1" customWidth="1"/>
    <col min="5361" max="5362" width="14.7109375" style="1" customWidth="1"/>
    <col min="5363" max="5363" width="12.85546875" style="1" customWidth="1"/>
    <col min="5364" max="5364" width="3.28515625" style="1" customWidth="1"/>
    <col min="5365" max="5365" width="30.28515625" style="1" customWidth="1"/>
    <col min="5366" max="5366" width="5" style="1" customWidth="1"/>
    <col min="5367" max="5367" width="0" style="1" hidden="1" customWidth="1"/>
    <col min="5368" max="5368" width="14.28515625" style="1" customWidth="1"/>
    <col min="5369" max="5369" width="5.7109375" style="1" customWidth="1"/>
    <col min="5370" max="5370" width="0" style="1" hidden="1" customWidth="1"/>
    <col min="5371" max="5371" width="17.28515625" style="1" customWidth="1"/>
    <col min="5372" max="5372" width="12.7109375" style="1" customWidth="1"/>
    <col min="5373" max="5373" width="0" style="1" hidden="1" customWidth="1"/>
    <col min="5374" max="5374" width="5.28515625" style="1" customWidth="1"/>
    <col min="5375" max="5375" width="0" style="1" hidden="1" customWidth="1"/>
    <col min="5376" max="5376" width="17" style="1" customWidth="1"/>
    <col min="5377" max="5377" width="6.28515625" style="1" customWidth="1"/>
    <col min="5378" max="5378" width="0" style="1" hidden="1" customWidth="1"/>
    <col min="5379" max="5379" width="14.28515625" style="1" customWidth="1"/>
    <col min="5380" max="5380" width="7.5703125" style="1" customWidth="1"/>
    <col min="5381" max="5381" width="0" style="1" hidden="1" customWidth="1"/>
    <col min="5382" max="5383" width="14.28515625" style="1" customWidth="1"/>
    <col min="5384" max="5384" width="20.85546875" style="1" customWidth="1"/>
    <col min="5385" max="5385" width="14.42578125" style="1" customWidth="1"/>
    <col min="5386" max="5386" width="15" style="1" customWidth="1"/>
    <col min="5387" max="5387" width="2.7109375" style="1" customWidth="1"/>
    <col min="5388" max="5388" width="11.7109375" style="1" customWidth="1"/>
    <col min="5389" max="5389" width="11.5703125" style="1" customWidth="1"/>
    <col min="5390" max="5390" width="2.28515625" style="1" customWidth="1"/>
    <col min="5391" max="5391" width="41" style="1" customWidth="1"/>
    <col min="5392" max="5392" width="14.28515625" style="1" customWidth="1"/>
    <col min="5393" max="5394" width="11.5703125" style="1" customWidth="1"/>
    <col min="5395" max="5395" width="21.85546875" style="1" customWidth="1"/>
    <col min="5396" max="5587" width="11.42578125" style="1"/>
    <col min="5588" max="5588" width="21.85546875" style="1" customWidth="1"/>
    <col min="5589" max="5589" width="13.85546875" style="1" customWidth="1"/>
    <col min="5590" max="5590" width="38.7109375" style="1" customWidth="1"/>
    <col min="5591" max="5591" width="3" style="1" bestFit="1" customWidth="1"/>
    <col min="5592" max="5592" width="32.28515625" style="1" customWidth="1"/>
    <col min="5593" max="5593" width="46.28515625" style="1" customWidth="1"/>
    <col min="5594" max="5594" width="19" style="1" customWidth="1"/>
    <col min="5595" max="5595" width="0" style="1" hidden="1" customWidth="1"/>
    <col min="5596" max="5596" width="17.7109375" style="1" customWidth="1"/>
    <col min="5597" max="5597" width="0" style="1" hidden="1" customWidth="1"/>
    <col min="5598" max="5598" width="22.28515625" style="1" customWidth="1"/>
    <col min="5599" max="5599" width="5.28515625" style="1" customWidth="1"/>
    <col min="5600" max="5600" width="36.28515625" style="1" customWidth="1"/>
    <col min="5601" max="5601" width="5.7109375" style="1" customWidth="1"/>
    <col min="5602" max="5602" width="0" style="1" hidden="1" customWidth="1"/>
    <col min="5603" max="5603" width="20.7109375" style="1" customWidth="1"/>
    <col min="5604" max="5604" width="4.85546875" style="1" customWidth="1"/>
    <col min="5605" max="5605" width="0" style="1" hidden="1" customWidth="1"/>
    <col min="5606" max="5606" width="24.7109375" style="1" customWidth="1"/>
    <col min="5607" max="5607" width="12.28515625" style="1" customWidth="1"/>
    <col min="5608" max="5608" width="0" style="1" hidden="1" customWidth="1"/>
    <col min="5609" max="5609" width="3.42578125" style="1" customWidth="1"/>
    <col min="5610" max="5610" width="0" style="1" hidden="1" customWidth="1"/>
    <col min="5611" max="5611" width="17.7109375" style="1" customWidth="1"/>
    <col min="5612" max="5612" width="3.42578125" style="1" customWidth="1"/>
    <col min="5613" max="5613" width="0" style="1" hidden="1" customWidth="1"/>
    <col min="5614" max="5614" width="23.7109375" style="1" customWidth="1"/>
    <col min="5615" max="5615" width="10" style="1" customWidth="1"/>
    <col min="5616" max="5616" width="0" style="1" hidden="1" customWidth="1"/>
    <col min="5617" max="5618" width="14.7109375" style="1" customWidth="1"/>
    <col min="5619" max="5619" width="12.85546875" style="1" customWidth="1"/>
    <col min="5620" max="5620" width="3.28515625" style="1" customWidth="1"/>
    <col min="5621" max="5621" width="30.28515625" style="1" customWidth="1"/>
    <col min="5622" max="5622" width="5" style="1" customWidth="1"/>
    <col min="5623" max="5623" width="0" style="1" hidden="1" customWidth="1"/>
    <col min="5624" max="5624" width="14.28515625" style="1" customWidth="1"/>
    <col min="5625" max="5625" width="5.7109375" style="1" customWidth="1"/>
    <col min="5626" max="5626" width="0" style="1" hidden="1" customWidth="1"/>
    <col min="5627" max="5627" width="17.28515625" style="1" customWidth="1"/>
    <col min="5628" max="5628" width="12.7109375" style="1" customWidth="1"/>
    <col min="5629" max="5629" width="0" style="1" hidden="1" customWidth="1"/>
    <col min="5630" max="5630" width="5.28515625" style="1" customWidth="1"/>
    <col min="5631" max="5631" width="0" style="1" hidden="1" customWidth="1"/>
    <col min="5632" max="5632" width="17" style="1" customWidth="1"/>
    <col min="5633" max="5633" width="6.28515625" style="1" customWidth="1"/>
    <col min="5634" max="5634" width="0" style="1" hidden="1" customWidth="1"/>
    <col min="5635" max="5635" width="14.28515625" style="1" customWidth="1"/>
    <col min="5636" max="5636" width="7.5703125" style="1" customWidth="1"/>
    <col min="5637" max="5637" width="0" style="1" hidden="1" customWidth="1"/>
    <col min="5638" max="5639" width="14.28515625" style="1" customWidth="1"/>
    <col min="5640" max="5640" width="20.85546875" style="1" customWidth="1"/>
    <col min="5641" max="5641" width="14.42578125" style="1" customWidth="1"/>
    <col min="5642" max="5642" width="15" style="1" customWidth="1"/>
    <col min="5643" max="5643" width="2.7109375" style="1" customWidth="1"/>
    <col min="5644" max="5644" width="11.7109375" style="1" customWidth="1"/>
    <col min="5645" max="5645" width="11.5703125" style="1" customWidth="1"/>
    <col min="5646" max="5646" width="2.28515625" style="1" customWidth="1"/>
    <col min="5647" max="5647" width="41" style="1" customWidth="1"/>
    <col min="5648" max="5648" width="14.28515625" style="1" customWidth="1"/>
    <col min="5649" max="5650" width="11.5703125" style="1" customWidth="1"/>
    <col min="5651" max="5651" width="21.85546875" style="1" customWidth="1"/>
    <col min="5652" max="5843" width="11.42578125" style="1"/>
    <col min="5844" max="5844" width="21.85546875" style="1" customWidth="1"/>
    <col min="5845" max="5845" width="13.85546875" style="1" customWidth="1"/>
    <col min="5846" max="5846" width="38.7109375" style="1" customWidth="1"/>
    <col min="5847" max="5847" width="3" style="1" bestFit="1" customWidth="1"/>
    <col min="5848" max="5848" width="32.28515625" style="1" customWidth="1"/>
    <col min="5849" max="5849" width="46.28515625" style="1" customWidth="1"/>
    <col min="5850" max="5850" width="19" style="1" customWidth="1"/>
    <col min="5851" max="5851" width="0" style="1" hidden="1" customWidth="1"/>
    <col min="5852" max="5852" width="17.7109375" style="1" customWidth="1"/>
    <col min="5853" max="5853" width="0" style="1" hidden="1" customWidth="1"/>
    <col min="5854" max="5854" width="22.28515625" style="1" customWidth="1"/>
    <col min="5855" max="5855" width="5.28515625" style="1" customWidth="1"/>
    <col min="5856" max="5856" width="36.28515625" style="1" customWidth="1"/>
    <col min="5857" max="5857" width="5.7109375" style="1" customWidth="1"/>
    <col min="5858" max="5858" width="0" style="1" hidden="1" customWidth="1"/>
    <col min="5859" max="5859" width="20.7109375" style="1" customWidth="1"/>
    <col min="5860" max="5860" width="4.85546875" style="1" customWidth="1"/>
    <col min="5861" max="5861" width="0" style="1" hidden="1" customWidth="1"/>
    <col min="5862" max="5862" width="24.7109375" style="1" customWidth="1"/>
    <col min="5863" max="5863" width="12.28515625" style="1" customWidth="1"/>
    <col min="5864" max="5864" width="0" style="1" hidden="1" customWidth="1"/>
    <col min="5865" max="5865" width="3.42578125" style="1" customWidth="1"/>
    <col min="5866" max="5866" width="0" style="1" hidden="1" customWidth="1"/>
    <col min="5867" max="5867" width="17.7109375" style="1" customWidth="1"/>
    <col min="5868" max="5868" width="3.42578125" style="1" customWidth="1"/>
    <col min="5869" max="5869" width="0" style="1" hidden="1" customWidth="1"/>
    <col min="5870" max="5870" width="23.7109375" style="1" customWidth="1"/>
    <col min="5871" max="5871" width="10" style="1" customWidth="1"/>
    <col min="5872" max="5872" width="0" style="1" hidden="1" customWidth="1"/>
    <col min="5873" max="5874" width="14.7109375" style="1" customWidth="1"/>
    <col min="5875" max="5875" width="12.85546875" style="1" customWidth="1"/>
    <col min="5876" max="5876" width="3.28515625" style="1" customWidth="1"/>
    <col min="5877" max="5877" width="30.28515625" style="1" customWidth="1"/>
    <col min="5878" max="5878" width="5" style="1" customWidth="1"/>
    <col min="5879" max="5879" width="0" style="1" hidden="1" customWidth="1"/>
    <col min="5880" max="5880" width="14.28515625" style="1" customWidth="1"/>
    <col min="5881" max="5881" width="5.7109375" style="1" customWidth="1"/>
    <col min="5882" max="5882" width="0" style="1" hidden="1" customWidth="1"/>
    <col min="5883" max="5883" width="17.28515625" style="1" customWidth="1"/>
    <col min="5884" max="5884" width="12.7109375" style="1" customWidth="1"/>
    <col min="5885" max="5885" width="0" style="1" hidden="1" customWidth="1"/>
    <col min="5886" max="5886" width="5.28515625" style="1" customWidth="1"/>
    <col min="5887" max="5887" width="0" style="1" hidden="1" customWidth="1"/>
    <col min="5888" max="5888" width="17" style="1" customWidth="1"/>
    <col min="5889" max="5889" width="6.28515625" style="1" customWidth="1"/>
    <col min="5890" max="5890" width="0" style="1" hidden="1" customWidth="1"/>
    <col min="5891" max="5891" width="14.28515625" style="1" customWidth="1"/>
    <col min="5892" max="5892" width="7.5703125" style="1" customWidth="1"/>
    <col min="5893" max="5893" width="0" style="1" hidden="1" customWidth="1"/>
    <col min="5894" max="5895" width="14.28515625" style="1" customWidth="1"/>
    <col min="5896" max="5896" width="20.85546875" style="1" customWidth="1"/>
    <col min="5897" max="5897" width="14.42578125" style="1" customWidth="1"/>
    <col min="5898" max="5898" width="15" style="1" customWidth="1"/>
    <col min="5899" max="5899" width="2.7109375" style="1" customWidth="1"/>
    <col min="5900" max="5900" width="11.7109375" style="1" customWidth="1"/>
    <col min="5901" max="5901" width="11.5703125" style="1" customWidth="1"/>
    <col min="5902" max="5902" width="2.28515625" style="1" customWidth="1"/>
    <col min="5903" max="5903" width="41" style="1" customWidth="1"/>
    <col min="5904" max="5904" width="14.28515625" style="1" customWidth="1"/>
    <col min="5905" max="5906" width="11.5703125" style="1" customWidth="1"/>
    <col min="5907" max="5907" width="21.85546875" style="1" customWidth="1"/>
    <col min="5908" max="6099" width="11.42578125" style="1"/>
    <col min="6100" max="6100" width="21.85546875" style="1" customWidth="1"/>
    <col min="6101" max="6101" width="13.85546875" style="1" customWidth="1"/>
    <col min="6102" max="6102" width="38.7109375" style="1" customWidth="1"/>
    <col min="6103" max="6103" width="3" style="1" bestFit="1" customWidth="1"/>
    <col min="6104" max="6104" width="32.28515625" style="1" customWidth="1"/>
    <col min="6105" max="6105" width="46.28515625" style="1" customWidth="1"/>
    <col min="6106" max="6106" width="19" style="1" customWidth="1"/>
    <col min="6107" max="6107" width="0" style="1" hidden="1" customWidth="1"/>
    <col min="6108" max="6108" width="17.7109375" style="1" customWidth="1"/>
    <col min="6109" max="6109" width="0" style="1" hidden="1" customWidth="1"/>
    <col min="6110" max="6110" width="22.28515625" style="1" customWidth="1"/>
    <col min="6111" max="6111" width="5.28515625" style="1" customWidth="1"/>
    <col min="6112" max="6112" width="36.28515625" style="1" customWidth="1"/>
    <col min="6113" max="6113" width="5.7109375" style="1" customWidth="1"/>
    <col min="6114" max="6114" width="0" style="1" hidden="1" customWidth="1"/>
    <col min="6115" max="6115" width="20.7109375" style="1" customWidth="1"/>
    <col min="6116" max="6116" width="4.85546875" style="1" customWidth="1"/>
    <col min="6117" max="6117" width="0" style="1" hidden="1" customWidth="1"/>
    <col min="6118" max="6118" width="24.7109375" style="1" customWidth="1"/>
    <col min="6119" max="6119" width="12.28515625" style="1" customWidth="1"/>
    <col min="6120" max="6120" width="0" style="1" hidden="1" customWidth="1"/>
    <col min="6121" max="6121" width="3.42578125" style="1" customWidth="1"/>
    <col min="6122" max="6122" width="0" style="1" hidden="1" customWidth="1"/>
    <col min="6123" max="6123" width="17.7109375" style="1" customWidth="1"/>
    <col min="6124" max="6124" width="3.42578125" style="1" customWidth="1"/>
    <col min="6125" max="6125" width="0" style="1" hidden="1" customWidth="1"/>
    <col min="6126" max="6126" width="23.7109375" style="1" customWidth="1"/>
    <col min="6127" max="6127" width="10" style="1" customWidth="1"/>
    <col min="6128" max="6128" width="0" style="1" hidden="1" customWidth="1"/>
    <col min="6129" max="6130" width="14.7109375" style="1" customWidth="1"/>
    <col min="6131" max="6131" width="12.85546875" style="1" customWidth="1"/>
    <col min="6132" max="6132" width="3.28515625" style="1" customWidth="1"/>
    <col min="6133" max="6133" width="30.28515625" style="1" customWidth="1"/>
    <col min="6134" max="6134" width="5" style="1" customWidth="1"/>
    <col min="6135" max="6135" width="0" style="1" hidden="1" customWidth="1"/>
    <col min="6136" max="6136" width="14.28515625" style="1" customWidth="1"/>
    <col min="6137" max="6137" width="5.7109375" style="1" customWidth="1"/>
    <col min="6138" max="6138" width="0" style="1" hidden="1" customWidth="1"/>
    <col min="6139" max="6139" width="17.28515625" style="1" customWidth="1"/>
    <col min="6140" max="6140" width="12.7109375" style="1" customWidth="1"/>
    <col min="6141" max="6141" width="0" style="1" hidden="1" customWidth="1"/>
    <col min="6142" max="6142" width="5.28515625" style="1" customWidth="1"/>
    <col min="6143" max="6143" width="0" style="1" hidden="1" customWidth="1"/>
    <col min="6144" max="6144" width="17" style="1" customWidth="1"/>
    <col min="6145" max="6145" width="6.28515625" style="1" customWidth="1"/>
    <col min="6146" max="6146" width="0" style="1" hidden="1" customWidth="1"/>
    <col min="6147" max="6147" width="14.28515625" style="1" customWidth="1"/>
    <col min="6148" max="6148" width="7.5703125" style="1" customWidth="1"/>
    <col min="6149" max="6149" width="0" style="1" hidden="1" customWidth="1"/>
    <col min="6150" max="6151" width="14.28515625" style="1" customWidth="1"/>
    <col min="6152" max="6152" width="20.85546875" style="1" customWidth="1"/>
    <col min="6153" max="6153" width="14.42578125" style="1" customWidth="1"/>
    <col min="6154" max="6154" width="15" style="1" customWidth="1"/>
    <col min="6155" max="6155" width="2.7109375" style="1" customWidth="1"/>
    <col min="6156" max="6156" width="11.7109375" style="1" customWidth="1"/>
    <col min="6157" max="6157" width="11.5703125" style="1" customWidth="1"/>
    <col min="6158" max="6158" width="2.28515625" style="1" customWidth="1"/>
    <col min="6159" max="6159" width="41" style="1" customWidth="1"/>
    <col min="6160" max="6160" width="14.28515625" style="1" customWidth="1"/>
    <col min="6161" max="6162" width="11.5703125" style="1" customWidth="1"/>
    <col min="6163" max="6163" width="21.85546875" style="1" customWidth="1"/>
    <col min="6164" max="6355" width="11.42578125" style="1"/>
    <col min="6356" max="6356" width="21.85546875" style="1" customWidth="1"/>
    <col min="6357" max="6357" width="13.85546875" style="1" customWidth="1"/>
    <col min="6358" max="6358" width="38.7109375" style="1" customWidth="1"/>
    <col min="6359" max="6359" width="3" style="1" bestFit="1" customWidth="1"/>
    <col min="6360" max="6360" width="32.28515625" style="1" customWidth="1"/>
    <col min="6361" max="6361" width="46.28515625" style="1" customWidth="1"/>
    <col min="6362" max="6362" width="19" style="1" customWidth="1"/>
    <col min="6363" max="6363" width="0" style="1" hidden="1" customWidth="1"/>
    <col min="6364" max="6364" width="17.7109375" style="1" customWidth="1"/>
    <col min="6365" max="6365" width="0" style="1" hidden="1" customWidth="1"/>
    <col min="6366" max="6366" width="22.28515625" style="1" customWidth="1"/>
    <col min="6367" max="6367" width="5.28515625" style="1" customWidth="1"/>
    <col min="6368" max="6368" width="36.28515625" style="1" customWidth="1"/>
    <col min="6369" max="6369" width="5.7109375" style="1" customWidth="1"/>
    <col min="6370" max="6370" width="0" style="1" hidden="1" customWidth="1"/>
    <col min="6371" max="6371" width="20.7109375" style="1" customWidth="1"/>
    <col min="6372" max="6372" width="4.85546875" style="1" customWidth="1"/>
    <col min="6373" max="6373" width="0" style="1" hidden="1" customWidth="1"/>
    <col min="6374" max="6374" width="24.7109375" style="1" customWidth="1"/>
    <col min="6375" max="6375" width="12.28515625" style="1" customWidth="1"/>
    <col min="6376" max="6376" width="0" style="1" hidden="1" customWidth="1"/>
    <col min="6377" max="6377" width="3.42578125" style="1" customWidth="1"/>
    <col min="6378" max="6378" width="0" style="1" hidden="1" customWidth="1"/>
    <col min="6379" max="6379" width="17.7109375" style="1" customWidth="1"/>
    <col min="6380" max="6380" width="3.42578125" style="1" customWidth="1"/>
    <col min="6381" max="6381" width="0" style="1" hidden="1" customWidth="1"/>
    <col min="6382" max="6382" width="23.7109375" style="1" customWidth="1"/>
    <col min="6383" max="6383" width="10" style="1" customWidth="1"/>
    <col min="6384" max="6384" width="0" style="1" hidden="1" customWidth="1"/>
    <col min="6385" max="6386" width="14.7109375" style="1" customWidth="1"/>
    <col min="6387" max="6387" width="12.85546875" style="1" customWidth="1"/>
    <col min="6388" max="6388" width="3.28515625" style="1" customWidth="1"/>
    <col min="6389" max="6389" width="30.28515625" style="1" customWidth="1"/>
    <col min="6390" max="6390" width="5" style="1" customWidth="1"/>
    <col min="6391" max="6391" width="0" style="1" hidden="1" customWidth="1"/>
    <col min="6392" max="6392" width="14.28515625" style="1" customWidth="1"/>
    <col min="6393" max="6393" width="5.7109375" style="1" customWidth="1"/>
    <col min="6394" max="6394" width="0" style="1" hidden="1" customWidth="1"/>
    <col min="6395" max="6395" width="17.28515625" style="1" customWidth="1"/>
    <col min="6396" max="6396" width="12.7109375" style="1" customWidth="1"/>
    <col min="6397" max="6397" width="0" style="1" hidden="1" customWidth="1"/>
    <col min="6398" max="6398" width="5.28515625" style="1" customWidth="1"/>
    <col min="6399" max="6399" width="0" style="1" hidden="1" customWidth="1"/>
    <col min="6400" max="6400" width="17" style="1" customWidth="1"/>
    <col min="6401" max="6401" width="6.28515625" style="1" customWidth="1"/>
    <col min="6402" max="6402" width="0" style="1" hidden="1" customWidth="1"/>
    <col min="6403" max="6403" width="14.28515625" style="1" customWidth="1"/>
    <col min="6404" max="6404" width="7.5703125" style="1" customWidth="1"/>
    <col min="6405" max="6405" width="0" style="1" hidden="1" customWidth="1"/>
    <col min="6406" max="6407" width="14.28515625" style="1" customWidth="1"/>
    <col min="6408" max="6408" width="20.85546875" style="1" customWidth="1"/>
    <col min="6409" max="6409" width="14.42578125" style="1" customWidth="1"/>
    <col min="6410" max="6410" width="15" style="1" customWidth="1"/>
    <col min="6411" max="6411" width="2.7109375" style="1" customWidth="1"/>
    <col min="6412" max="6412" width="11.7109375" style="1" customWidth="1"/>
    <col min="6413" max="6413" width="11.5703125" style="1" customWidth="1"/>
    <col min="6414" max="6414" width="2.28515625" style="1" customWidth="1"/>
    <col min="6415" max="6415" width="41" style="1" customWidth="1"/>
    <col min="6416" max="6416" width="14.28515625" style="1" customWidth="1"/>
    <col min="6417" max="6418" width="11.5703125" style="1" customWidth="1"/>
    <col min="6419" max="6419" width="21.85546875" style="1" customWidth="1"/>
    <col min="6420" max="6611" width="11.42578125" style="1"/>
    <col min="6612" max="6612" width="21.85546875" style="1" customWidth="1"/>
    <col min="6613" max="6613" width="13.85546875" style="1" customWidth="1"/>
    <col min="6614" max="6614" width="38.7109375" style="1" customWidth="1"/>
    <col min="6615" max="6615" width="3" style="1" bestFit="1" customWidth="1"/>
    <col min="6616" max="6616" width="32.28515625" style="1" customWidth="1"/>
    <col min="6617" max="6617" width="46.28515625" style="1" customWidth="1"/>
    <col min="6618" max="6618" width="19" style="1" customWidth="1"/>
    <col min="6619" max="6619" width="0" style="1" hidden="1" customWidth="1"/>
    <col min="6620" max="6620" width="17.7109375" style="1" customWidth="1"/>
    <col min="6621" max="6621" width="0" style="1" hidden="1" customWidth="1"/>
    <col min="6622" max="6622" width="22.28515625" style="1" customWidth="1"/>
    <col min="6623" max="6623" width="5.28515625" style="1" customWidth="1"/>
    <col min="6624" max="6624" width="36.28515625" style="1" customWidth="1"/>
    <col min="6625" max="6625" width="5.7109375" style="1" customWidth="1"/>
    <col min="6626" max="6626" width="0" style="1" hidden="1" customWidth="1"/>
    <col min="6627" max="6627" width="20.7109375" style="1" customWidth="1"/>
    <col min="6628" max="6628" width="4.85546875" style="1" customWidth="1"/>
    <col min="6629" max="6629" width="0" style="1" hidden="1" customWidth="1"/>
    <col min="6630" max="6630" width="24.7109375" style="1" customWidth="1"/>
    <col min="6631" max="6631" width="12.28515625" style="1" customWidth="1"/>
    <col min="6632" max="6632" width="0" style="1" hidden="1" customWidth="1"/>
    <col min="6633" max="6633" width="3.42578125" style="1" customWidth="1"/>
    <col min="6634" max="6634" width="0" style="1" hidden="1" customWidth="1"/>
    <col min="6635" max="6635" width="17.7109375" style="1" customWidth="1"/>
    <col min="6636" max="6636" width="3.42578125" style="1" customWidth="1"/>
    <col min="6637" max="6637" width="0" style="1" hidden="1" customWidth="1"/>
    <col min="6638" max="6638" width="23.7109375" style="1" customWidth="1"/>
    <col min="6639" max="6639" width="10" style="1" customWidth="1"/>
    <col min="6640" max="6640" width="0" style="1" hidden="1" customWidth="1"/>
    <col min="6641" max="6642" width="14.7109375" style="1" customWidth="1"/>
    <col min="6643" max="6643" width="12.85546875" style="1" customWidth="1"/>
    <col min="6644" max="6644" width="3.28515625" style="1" customWidth="1"/>
    <col min="6645" max="6645" width="30.28515625" style="1" customWidth="1"/>
    <col min="6646" max="6646" width="5" style="1" customWidth="1"/>
    <col min="6647" max="6647" width="0" style="1" hidden="1" customWidth="1"/>
    <col min="6648" max="6648" width="14.28515625" style="1" customWidth="1"/>
    <col min="6649" max="6649" width="5.7109375" style="1" customWidth="1"/>
    <col min="6650" max="6650" width="0" style="1" hidden="1" customWidth="1"/>
    <col min="6651" max="6651" width="17.28515625" style="1" customWidth="1"/>
    <col min="6652" max="6652" width="12.7109375" style="1" customWidth="1"/>
    <col min="6653" max="6653" width="0" style="1" hidden="1" customWidth="1"/>
    <col min="6654" max="6654" width="5.28515625" style="1" customWidth="1"/>
    <col min="6655" max="6655" width="0" style="1" hidden="1" customWidth="1"/>
    <col min="6656" max="6656" width="17" style="1" customWidth="1"/>
    <col min="6657" max="6657" width="6.28515625" style="1" customWidth="1"/>
    <col min="6658" max="6658" width="0" style="1" hidden="1" customWidth="1"/>
    <col min="6659" max="6659" width="14.28515625" style="1" customWidth="1"/>
    <col min="6660" max="6660" width="7.5703125" style="1" customWidth="1"/>
    <col min="6661" max="6661" width="0" style="1" hidden="1" customWidth="1"/>
    <col min="6662" max="6663" width="14.28515625" style="1" customWidth="1"/>
    <col min="6664" max="6664" width="20.85546875" style="1" customWidth="1"/>
    <col min="6665" max="6665" width="14.42578125" style="1" customWidth="1"/>
    <col min="6666" max="6666" width="15" style="1" customWidth="1"/>
    <col min="6667" max="6667" width="2.7109375" style="1" customWidth="1"/>
    <col min="6668" max="6668" width="11.7109375" style="1" customWidth="1"/>
    <col min="6669" max="6669" width="11.5703125" style="1" customWidth="1"/>
    <col min="6670" max="6670" width="2.28515625" style="1" customWidth="1"/>
    <col min="6671" max="6671" width="41" style="1" customWidth="1"/>
    <col min="6672" max="6672" width="14.28515625" style="1" customWidth="1"/>
    <col min="6673" max="6674" width="11.5703125" style="1" customWidth="1"/>
    <col min="6675" max="6675" width="21.85546875" style="1" customWidth="1"/>
    <col min="6676" max="6867" width="11.42578125" style="1"/>
    <col min="6868" max="6868" width="21.85546875" style="1" customWidth="1"/>
    <col min="6869" max="6869" width="13.85546875" style="1" customWidth="1"/>
    <col min="6870" max="6870" width="38.7109375" style="1" customWidth="1"/>
    <col min="6871" max="6871" width="3" style="1" bestFit="1" customWidth="1"/>
    <col min="6872" max="6872" width="32.28515625" style="1" customWidth="1"/>
    <col min="6873" max="6873" width="46.28515625" style="1" customWidth="1"/>
    <col min="6874" max="6874" width="19" style="1" customWidth="1"/>
    <col min="6875" max="6875" width="0" style="1" hidden="1" customWidth="1"/>
    <col min="6876" max="6876" width="17.7109375" style="1" customWidth="1"/>
    <col min="6877" max="6877" width="0" style="1" hidden="1" customWidth="1"/>
    <col min="6878" max="6878" width="22.28515625" style="1" customWidth="1"/>
    <col min="6879" max="6879" width="5.28515625" style="1" customWidth="1"/>
    <col min="6880" max="6880" width="36.28515625" style="1" customWidth="1"/>
    <col min="6881" max="6881" width="5.7109375" style="1" customWidth="1"/>
    <col min="6882" max="6882" width="0" style="1" hidden="1" customWidth="1"/>
    <col min="6883" max="6883" width="20.7109375" style="1" customWidth="1"/>
    <col min="6884" max="6884" width="4.85546875" style="1" customWidth="1"/>
    <col min="6885" max="6885" width="0" style="1" hidden="1" customWidth="1"/>
    <col min="6886" max="6886" width="24.7109375" style="1" customWidth="1"/>
    <col min="6887" max="6887" width="12.28515625" style="1" customWidth="1"/>
    <col min="6888" max="6888" width="0" style="1" hidden="1" customWidth="1"/>
    <col min="6889" max="6889" width="3.42578125" style="1" customWidth="1"/>
    <col min="6890" max="6890" width="0" style="1" hidden="1" customWidth="1"/>
    <col min="6891" max="6891" width="17.7109375" style="1" customWidth="1"/>
    <col min="6892" max="6892" width="3.42578125" style="1" customWidth="1"/>
    <col min="6893" max="6893" width="0" style="1" hidden="1" customWidth="1"/>
    <col min="6894" max="6894" width="23.7109375" style="1" customWidth="1"/>
    <col min="6895" max="6895" width="10" style="1" customWidth="1"/>
    <col min="6896" max="6896" width="0" style="1" hidden="1" customWidth="1"/>
    <col min="6897" max="6898" width="14.7109375" style="1" customWidth="1"/>
    <col min="6899" max="6899" width="12.85546875" style="1" customWidth="1"/>
    <col min="6900" max="6900" width="3.28515625" style="1" customWidth="1"/>
    <col min="6901" max="6901" width="30.28515625" style="1" customWidth="1"/>
    <col min="6902" max="6902" width="5" style="1" customWidth="1"/>
    <col min="6903" max="6903" width="0" style="1" hidden="1" customWidth="1"/>
    <col min="6904" max="6904" width="14.28515625" style="1" customWidth="1"/>
    <col min="6905" max="6905" width="5.7109375" style="1" customWidth="1"/>
    <col min="6906" max="6906" width="0" style="1" hidden="1" customWidth="1"/>
    <col min="6907" max="6907" width="17.28515625" style="1" customWidth="1"/>
    <col min="6908" max="6908" width="12.7109375" style="1" customWidth="1"/>
    <col min="6909" max="6909" width="0" style="1" hidden="1" customWidth="1"/>
    <col min="6910" max="6910" width="5.28515625" style="1" customWidth="1"/>
    <col min="6911" max="6911" width="0" style="1" hidden="1" customWidth="1"/>
    <col min="6912" max="6912" width="17" style="1" customWidth="1"/>
    <col min="6913" max="6913" width="6.28515625" style="1" customWidth="1"/>
    <col min="6914" max="6914" width="0" style="1" hidden="1" customWidth="1"/>
    <col min="6915" max="6915" width="14.28515625" style="1" customWidth="1"/>
    <col min="6916" max="6916" width="7.5703125" style="1" customWidth="1"/>
    <col min="6917" max="6917" width="0" style="1" hidden="1" customWidth="1"/>
    <col min="6918" max="6919" width="14.28515625" style="1" customWidth="1"/>
    <col min="6920" max="6920" width="20.85546875" style="1" customWidth="1"/>
    <col min="6921" max="6921" width="14.42578125" style="1" customWidth="1"/>
    <col min="6922" max="6922" width="15" style="1" customWidth="1"/>
    <col min="6923" max="6923" width="2.7109375" style="1" customWidth="1"/>
    <col min="6924" max="6924" width="11.7109375" style="1" customWidth="1"/>
    <col min="6925" max="6925" width="11.5703125" style="1" customWidth="1"/>
    <col min="6926" max="6926" width="2.28515625" style="1" customWidth="1"/>
    <col min="6927" max="6927" width="41" style="1" customWidth="1"/>
    <col min="6928" max="6928" width="14.28515625" style="1" customWidth="1"/>
    <col min="6929" max="6930" width="11.5703125" style="1" customWidth="1"/>
    <col min="6931" max="6931" width="21.85546875" style="1" customWidth="1"/>
    <col min="6932" max="7123" width="11.42578125" style="1"/>
    <col min="7124" max="7124" width="21.85546875" style="1" customWidth="1"/>
    <col min="7125" max="7125" width="13.85546875" style="1" customWidth="1"/>
    <col min="7126" max="7126" width="38.7109375" style="1" customWidth="1"/>
    <col min="7127" max="7127" width="3" style="1" bestFit="1" customWidth="1"/>
    <col min="7128" max="7128" width="32.28515625" style="1" customWidth="1"/>
    <col min="7129" max="7129" width="46.28515625" style="1" customWidth="1"/>
    <col min="7130" max="7130" width="19" style="1" customWidth="1"/>
    <col min="7131" max="7131" width="0" style="1" hidden="1" customWidth="1"/>
    <col min="7132" max="7132" width="17.7109375" style="1" customWidth="1"/>
    <col min="7133" max="7133" width="0" style="1" hidden="1" customWidth="1"/>
    <col min="7134" max="7134" width="22.28515625" style="1" customWidth="1"/>
    <col min="7135" max="7135" width="5.28515625" style="1" customWidth="1"/>
    <col min="7136" max="7136" width="36.28515625" style="1" customWidth="1"/>
    <col min="7137" max="7137" width="5.7109375" style="1" customWidth="1"/>
    <col min="7138" max="7138" width="0" style="1" hidden="1" customWidth="1"/>
    <col min="7139" max="7139" width="20.7109375" style="1" customWidth="1"/>
    <col min="7140" max="7140" width="4.85546875" style="1" customWidth="1"/>
    <col min="7141" max="7141" width="0" style="1" hidden="1" customWidth="1"/>
    <col min="7142" max="7142" width="24.7109375" style="1" customWidth="1"/>
    <col min="7143" max="7143" width="12.28515625" style="1" customWidth="1"/>
    <col min="7144" max="7144" width="0" style="1" hidden="1" customWidth="1"/>
    <col min="7145" max="7145" width="3.42578125" style="1" customWidth="1"/>
    <col min="7146" max="7146" width="0" style="1" hidden="1" customWidth="1"/>
    <col min="7147" max="7147" width="17.7109375" style="1" customWidth="1"/>
    <col min="7148" max="7148" width="3.42578125" style="1" customWidth="1"/>
    <col min="7149" max="7149" width="0" style="1" hidden="1" customWidth="1"/>
    <col min="7150" max="7150" width="23.7109375" style="1" customWidth="1"/>
    <col min="7151" max="7151" width="10" style="1" customWidth="1"/>
    <col min="7152" max="7152" width="0" style="1" hidden="1" customWidth="1"/>
    <col min="7153" max="7154" width="14.7109375" style="1" customWidth="1"/>
    <col min="7155" max="7155" width="12.85546875" style="1" customWidth="1"/>
    <col min="7156" max="7156" width="3.28515625" style="1" customWidth="1"/>
    <col min="7157" max="7157" width="30.28515625" style="1" customWidth="1"/>
    <col min="7158" max="7158" width="5" style="1" customWidth="1"/>
    <col min="7159" max="7159" width="0" style="1" hidden="1" customWidth="1"/>
    <col min="7160" max="7160" width="14.28515625" style="1" customWidth="1"/>
    <col min="7161" max="7161" width="5.7109375" style="1" customWidth="1"/>
    <col min="7162" max="7162" width="0" style="1" hidden="1" customWidth="1"/>
    <col min="7163" max="7163" width="17.28515625" style="1" customWidth="1"/>
    <col min="7164" max="7164" width="12.7109375" style="1" customWidth="1"/>
    <col min="7165" max="7165" width="0" style="1" hidden="1" customWidth="1"/>
    <col min="7166" max="7166" width="5.28515625" style="1" customWidth="1"/>
    <col min="7167" max="7167" width="0" style="1" hidden="1" customWidth="1"/>
    <col min="7168" max="7168" width="17" style="1" customWidth="1"/>
    <col min="7169" max="7169" width="6.28515625" style="1" customWidth="1"/>
    <col min="7170" max="7170" width="0" style="1" hidden="1" customWidth="1"/>
    <col min="7171" max="7171" width="14.28515625" style="1" customWidth="1"/>
    <col min="7172" max="7172" width="7.5703125" style="1" customWidth="1"/>
    <col min="7173" max="7173" width="0" style="1" hidden="1" customWidth="1"/>
    <col min="7174" max="7175" width="14.28515625" style="1" customWidth="1"/>
    <col min="7176" max="7176" width="20.85546875" style="1" customWidth="1"/>
    <col min="7177" max="7177" width="14.42578125" style="1" customWidth="1"/>
    <col min="7178" max="7178" width="15" style="1" customWidth="1"/>
    <col min="7179" max="7179" width="2.7109375" style="1" customWidth="1"/>
    <col min="7180" max="7180" width="11.7109375" style="1" customWidth="1"/>
    <col min="7181" max="7181" width="11.5703125" style="1" customWidth="1"/>
    <col min="7182" max="7182" width="2.28515625" style="1" customWidth="1"/>
    <col min="7183" max="7183" width="41" style="1" customWidth="1"/>
    <col min="7184" max="7184" width="14.28515625" style="1" customWidth="1"/>
    <col min="7185" max="7186" width="11.5703125" style="1" customWidth="1"/>
    <col min="7187" max="7187" width="21.85546875" style="1" customWidth="1"/>
    <col min="7188" max="7379" width="11.42578125" style="1"/>
    <col min="7380" max="7380" width="21.85546875" style="1" customWidth="1"/>
    <col min="7381" max="7381" width="13.85546875" style="1" customWidth="1"/>
    <col min="7382" max="7382" width="38.7109375" style="1" customWidth="1"/>
    <col min="7383" max="7383" width="3" style="1" bestFit="1" customWidth="1"/>
    <col min="7384" max="7384" width="32.28515625" style="1" customWidth="1"/>
    <col min="7385" max="7385" width="46.28515625" style="1" customWidth="1"/>
    <col min="7386" max="7386" width="19" style="1" customWidth="1"/>
    <col min="7387" max="7387" width="0" style="1" hidden="1" customWidth="1"/>
    <col min="7388" max="7388" width="17.7109375" style="1" customWidth="1"/>
    <col min="7389" max="7389" width="0" style="1" hidden="1" customWidth="1"/>
    <col min="7390" max="7390" width="22.28515625" style="1" customWidth="1"/>
    <col min="7391" max="7391" width="5.28515625" style="1" customWidth="1"/>
    <col min="7392" max="7392" width="36.28515625" style="1" customWidth="1"/>
    <col min="7393" max="7393" width="5.7109375" style="1" customWidth="1"/>
    <col min="7394" max="7394" width="0" style="1" hidden="1" customWidth="1"/>
    <col min="7395" max="7395" width="20.7109375" style="1" customWidth="1"/>
    <col min="7396" max="7396" width="4.85546875" style="1" customWidth="1"/>
    <col min="7397" max="7397" width="0" style="1" hidden="1" customWidth="1"/>
    <col min="7398" max="7398" width="24.7109375" style="1" customWidth="1"/>
    <col min="7399" max="7399" width="12.28515625" style="1" customWidth="1"/>
    <col min="7400" max="7400" width="0" style="1" hidden="1" customWidth="1"/>
    <col min="7401" max="7401" width="3.42578125" style="1" customWidth="1"/>
    <col min="7402" max="7402" width="0" style="1" hidden="1" customWidth="1"/>
    <col min="7403" max="7403" width="17.7109375" style="1" customWidth="1"/>
    <col min="7404" max="7404" width="3.42578125" style="1" customWidth="1"/>
    <col min="7405" max="7405" width="0" style="1" hidden="1" customWidth="1"/>
    <col min="7406" max="7406" width="23.7109375" style="1" customWidth="1"/>
    <col min="7407" max="7407" width="10" style="1" customWidth="1"/>
    <col min="7408" max="7408" width="0" style="1" hidden="1" customWidth="1"/>
    <col min="7409" max="7410" width="14.7109375" style="1" customWidth="1"/>
    <col min="7411" max="7411" width="12.85546875" style="1" customWidth="1"/>
    <col min="7412" max="7412" width="3.28515625" style="1" customWidth="1"/>
    <col min="7413" max="7413" width="30.28515625" style="1" customWidth="1"/>
    <col min="7414" max="7414" width="5" style="1" customWidth="1"/>
    <col min="7415" max="7415" width="0" style="1" hidden="1" customWidth="1"/>
    <col min="7416" max="7416" width="14.28515625" style="1" customWidth="1"/>
    <col min="7417" max="7417" width="5.7109375" style="1" customWidth="1"/>
    <col min="7418" max="7418" width="0" style="1" hidden="1" customWidth="1"/>
    <col min="7419" max="7419" width="17.28515625" style="1" customWidth="1"/>
    <col min="7420" max="7420" width="12.7109375" style="1" customWidth="1"/>
    <col min="7421" max="7421" width="0" style="1" hidden="1" customWidth="1"/>
    <col min="7422" max="7422" width="5.28515625" style="1" customWidth="1"/>
    <col min="7423" max="7423" width="0" style="1" hidden="1" customWidth="1"/>
    <col min="7424" max="7424" width="17" style="1" customWidth="1"/>
    <col min="7425" max="7425" width="6.28515625" style="1" customWidth="1"/>
    <col min="7426" max="7426" width="0" style="1" hidden="1" customWidth="1"/>
    <col min="7427" max="7427" width="14.28515625" style="1" customWidth="1"/>
    <col min="7428" max="7428" width="7.5703125" style="1" customWidth="1"/>
    <col min="7429" max="7429" width="0" style="1" hidden="1" customWidth="1"/>
    <col min="7430" max="7431" width="14.28515625" style="1" customWidth="1"/>
    <col min="7432" max="7432" width="20.85546875" style="1" customWidth="1"/>
    <col min="7433" max="7433" width="14.42578125" style="1" customWidth="1"/>
    <col min="7434" max="7434" width="15" style="1" customWidth="1"/>
    <col min="7435" max="7435" width="2.7109375" style="1" customWidth="1"/>
    <col min="7436" max="7436" width="11.7109375" style="1" customWidth="1"/>
    <col min="7437" max="7437" width="11.5703125" style="1" customWidth="1"/>
    <col min="7438" max="7438" width="2.28515625" style="1" customWidth="1"/>
    <col min="7439" max="7439" width="41" style="1" customWidth="1"/>
    <col min="7440" max="7440" width="14.28515625" style="1" customWidth="1"/>
    <col min="7441" max="7442" width="11.5703125" style="1" customWidth="1"/>
    <col min="7443" max="7443" width="21.85546875" style="1" customWidth="1"/>
    <col min="7444" max="7635" width="11.42578125" style="1"/>
    <col min="7636" max="7636" width="21.85546875" style="1" customWidth="1"/>
    <col min="7637" max="7637" width="13.85546875" style="1" customWidth="1"/>
    <col min="7638" max="7638" width="38.7109375" style="1" customWidth="1"/>
    <col min="7639" max="7639" width="3" style="1" bestFit="1" customWidth="1"/>
    <col min="7640" max="7640" width="32.28515625" style="1" customWidth="1"/>
    <col min="7641" max="7641" width="46.28515625" style="1" customWidth="1"/>
    <col min="7642" max="7642" width="19" style="1" customWidth="1"/>
    <col min="7643" max="7643" width="0" style="1" hidden="1" customWidth="1"/>
    <col min="7644" max="7644" width="17.7109375" style="1" customWidth="1"/>
    <col min="7645" max="7645" width="0" style="1" hidden="1" customWidth="1"/>
    <col min="7646" max="7646" width="22.28515625" style="1" customWidth="1"/>
    <col min="7647" max="7647" width="5.28515625" style="1" customWidth="1"/>
    <col min="7648" max="7648" width="36.28515625" style="1" customWidth="1"/>
    <col min="7649" max="7649" width="5.7109375" style="1" customWidth="1"/>
    <col min="7650" max="7650" width="0" style="1" hidden="1" customWidth="1"/>
    <col min="7651" max="7651" width="20.7109375" style="1" customWidth="1"/>
    <col min="7652" max="7652" width="4.85546875" style="1" customWidth="1"/>
    <col min="7653" max="7653" width="0" style="1" hidden="1" customWidth="1"/>
    <col min="7654" max="7654" width="24.7109375" style="1" customWidth="1"/>
    <col min="7655" max="7655" width="12.28515625" style="1" customWidth="1"/>
    <col min="7656" max="7656" width="0" style="1" hidden="1" customWidth="1"/>
    <col min="7657" max="7657" width="3.42578125" style="1" customWidth="1"/>
    <col min="7658" max="7658" width="0" style="1" hidden="1" customWidth="1"/>
    <col min="7659" max="7659" width="17.7109375" style="1" customWidth="1"/>
    <col min="7660" max="7660" width="3.42578125" style="1" customWidth="1"/>
    <col min="7661" max="7661" width="0" style="1" hidden="1" customWidth="1"/>
    <col min="7662" max="7662" width="23.7109375" style="1" customWidth="1"/>
    <col min="7663" max="7663" width="10" style="1" customWidth="1"/>
    <col min="7664" max="7664" width="0" style="1" hidden="1" customWidth="1"/>
    <col min="7665" max="7666" width="14.7109375" style="1" customWidth="1"/>
    <col min="7667" max="7667" width="12.85546875" style="1" customWidth="1"/>
    <col min="7668" max="7668" width="3.28515625" style="1" customWidth="1"/>
    <col min="7669" max="7669" width="30.28515625" style="1" customWidth="1"/>
    <col min="7670" max="7670" width="5" style="1" customWidth="1"/>
    <col min="7671" max="7671" width="0" style="1" hidden="1" customWidth="1"/>
    <col min="7672" max="7672" width="14.28515625" style="1" customWidth="1"/>
    <col min="7673" max="7673" width="5.7109375" style="1" customWidth="1"/>
    <col min="7674" max="7674" width="0" style="1" hidden="1" customWidth="1"/>
    <col min="7675" max="7675" width="17.28515625" style="1" customWidth="1"/>
    <col min="7676" max="7676" width="12.7109375" style="1" customWidth="1"/>
    <col min="7677" max="7677" width="0" style="1" hidden="1" customWidth="1"/>
    <col min="7678" max="7678" width="5.28515625" style="1" customWidth="1"/>
    <col min="7679" max="7679" width="0" style="1" hidden="1" customWidth="1"/>
    <col min="7680" max="7680" width="17" style="1" customWidth="1"/>
    <col min="7681" max="7681" width="6.28515625" style="1" customWidth="1"/>
    <col min="7682" max="7682" width="0" style="1" hidden="1" customWidth="1"/>
    <col min="7683" max="7683" width="14.28515625" style="1" customWidth="1"/>
    <col min="7684" max="7684" width="7.5703125" style="1" customWidth="1"/>
    <col min="7685" max="7685" width="0" style="1" hidden="1" customWidth="1"/>
    <col min="7686" max="7687" width="14.28515625" style="1" customWidth="1"/>
    <col min="7688" max="7688" width="20.85546875" style="1" customWidth="1"/>
    <col min="7689" max="7689" width="14.42578125" style="1" customWidth="1"/>
    <col min="7690" max="7690" width="15" style="1" customWidth="1"/>
    <col min="7691" max="7691" width="2.7109375" style="1" customWidth="1"/>
    <col min="7692" max="7692" width="11.7109375" style="1" customWidth="1"/>
    <col min="7693" max="7693" width="11.5703125" style="1" customWidth="1"/>
    <col min="7694" max="7694" width="2.28515625" style="1" customWidth="1"/>
    <col min="7695" max="7695" width="41" style="1" customWidth="1"/>
    <col min="7696" max="7696" width="14.28515625" style="1" customWidth="1"/>
    <col min="7697" max="7698" width="11.5703125" style="1" customWidth="1"/>
    <col min="7699" max="7699" width="21.85546875" style="1" customWidth="1"/>
    <col min="7700" max="7891" width="11.42578125" style="1"/>
    <col min="7892" max="7892" width="21.85546875" style="1" customWidth="1"/>
    <col min="7893" max="7893" width="13.85546875" style="1" customWidth="1"/>
    <col min="7894" max="7894" width="38.7109375" style="1" customWidth="1"/>
    <col min="7895" max="7895" width="3" style="1" bestFit="1" customWidth="1"/>
    <col min="7896" max="7896" width="32.28515625" style="1" customWidth="1"/>
    <col min="7897" max="7897" width="46.28515625" style="1" customWidth="1"/>
    <col min="7898" max="7898" width="19" style="1" customWidth="1"/>
    <col min="7899" max="7899" width="0" style="1" hidden="1" customWidth="1"/>
    <col min="7900" max="7900" width="17.7109375" style="1" customWidth="1"/>
    <col min="7901" max="7901" width="0" style="1" hidden="1" customWidth="1"/>
    <col min="7902" max="7902" width="22.28515625" style="1" customWidth="1"/>
    <col min="7903" max="7903" width="5.28515625" style="1" customWidth="1"/>
    <col min="7904" max="7904" width="36.28515625" style="1" customWidth="1"/>
    <col min="7905" max="7905" width="5.7109375" style="1" customWidth="1"/>
    <col min="7906" max="7906" width="0" style="1" hidden="1" customWidth="1"/>
    <col min="7907" max="7907" width="20.7109375" style="1" customWidth="1"/>
    <col min="7908" max="7908" width="4.85546875" style="1" customWidth="1"/>
    <col min="7909" max="7909" width="0" style="1" hidden="1" customWidth="1"/>
    <col min="7910" max="7910" width="24.7109375" style="1" customWidth="1"/>
    <col min="7911" max="7911" width="12.28515625" style="1" customWidth="1"/>
    <col min="7912" max="7912" width="0" style="1" hidden="1" customWidth="1"/>
    <col min="7913" max="7913" width="3.42578125" style="1" customWidth="1"/>
    <col min="7914" max="7914" width="0" style="1" hidden="1" customWidth="1"/>
    <col min="7915" max="7915" width="17.7109375" style="1" customWidth="1"/>
    <col min="7916" max="7916" width="3.42578125" style="1" customWidth="1"/>
    <col min="7917" max="7917" width="0" style="1" hidden="1" customWidth="1"/>
    <col min="7918" max="7918" width="23.7109375" style="1" customWidth="1"/>
    <col min="7919" max="7919" width="10" style="1" customWidth="1"/>
    <col min="7920" max="7920" width="0" style="1" hidden="1" customWidth="1"/>
    <col min="7921" max="7922" width="14.7109375" style="1" customWidth="1"/>
    <col min="7923" max="7923" width="12.85546875" style="1" customWidth="1"/>
    <col min="7924" max="7924" width="3.28515625" style="1" customWidth="1"/>
    <col min="7925" max="7925" width="30.28515625" style="1" customWidth="1"/>
    <col min="7926" max="7926" width="5" style="1" customWidth="1"/>
    <col min="7927" max="7927" width="0" style="1" hidden="1" customWidth="1"/>
    <col min="7928" max="7928" width="14.28515625" style="1" customWidth="1"/>
    <col min="7929" max="7929" width="5.7109375" style="1" customWidth="1"/>
    <col min="7930" max="7930" width="0" style="1" hidden="1" customWidth="1"/>
    <col min="7931" max="7931" width="17.28515625" style="1" customWidth="1"/>
    <col min="7932" max="7932" width="12.7109375" style="1" customWidth="1"/>
    <col min="7933" max="7933" width="0" style="1" hidden="1" customWidth="1"/>
    <col min="7934" max="7934" width="5.28515625" style="1" customWidth="1"/>
    <col min="7935" max="7935" width="0" style="1" hidden="1" customWidth="1"/>
    <col min="7936" max="7936" width="17" style="1" customWidth="1"/>
    <col min="7937" max="7937" width="6.28515625" style="1" customWidth="1"/>
    <col min="7938" max="7938" width="0" style="1" hidden="1" customWidth="1"/>
    <col min="7939" max="7939" width="14.28515625" style="1" customWidth="1"/>
    <col min="7940" max="7940" width="7.5703125" style="1" customWidth="1"/>
    <col min="7941" max="7941" width="0" style="1" hidden="1" customWidth="1"/>
    <col min="7942" max="7943" width="14.28515625" style="1" customWidth="1"/>
    <col min="7944" max="7944" width="20.85546875" style="1" customWidth="1"/>
    <col min="7945" max="7945" width="14.42578125" style="1" customWidth="1"/>
    <col min="7946" max="7946" width="15" style="1" customWidth="1"/>
    <col min="7947" max="7947" width="2.7109375" style="1" customWidth="1"/>
    <col min="7948" max="7948" width="11.7109375" style="1" customWidth="1"/>
    <col min="7949" max="7949" width="11.5703125" style="1" customWidth="1"/>
    <col min="7950" max="7950" width="2.28515625" style="1" customWidth="1"/>
    <col min="7951" max="7951" width="41" style="1" customWidth="1"/>
    <col min="7952" max="7952" width="14.28515625" style="1" customWidth="1"/>
    <col min="7953" max="7954" width="11.5703125" style="1" customWidth="1"/>
    <col min="7955" max="7955" width="21.85546875" style="1" customWidth="1"/>
    <col min="7956" max="8147" width="11.42578125" style="1"/>
    <col min="8148" max="8148" width="21.85546875" style="1" customWidth="1"/>
    <col min="8149" max="8149" width="13.85546875" style="1" customWidth="1"/>
    <col min="8150" max="8150" width="38.7109375" style="1" customWidth="1"/>
    <col min="8151" max="8151" width="3" style="1" bestFit="1" customWidth="1"/>
    <col min="8152" max="8152" width="32.28515625" style="1" customWidth="1"/>
    <col min="8153" max="8153" width="46.28515625" style="1" customWidth="1"/>
    <col min="8154" max="8154" width="19" style="1" customWidth="1"/>
    <col min="8155" max="8155" width="0" style="1" hidden="1" customWidth="1"/>
    <col min="8156" max="8156" width="17.7109375" style="1" customWidth="1"/>
    <col min="8157" max="8157" width="0" style="1" hidden="1" customWidth="1"/>
    <col min="8158" max="8158" width="22.28515625" style="1" customWidth="1"/>
    <col min="8159" max="8159" width="5.28515625" style="1" customWidth="1"/>
    <col min="8160" max="8160" width="36.28515625" style="1" customWidth="1"/>
    <col min="8161" max="8161" width="5.7109375" style="1" customWidth="1"/>
    <col min="8162" max="8162" width="0" style="1" hidden="1" customWidth="1"/>
    <col min="8163" max="8163" width="20.7109375" style="1" customWidth="1"/>
    <col min="8164" max="8164" width="4.85546875" style="1" customWidth="1"/>
    <col min="8165" max="8165" width="0" style="1" hidden="1" customWidth="1"/>
    <col min="8166" max="8166" width="24.7109375" style="1" customWidth="1"/>
    <col min="8167" max="8167" width="12.28515625" style="1" customWidth="1"/>
    <col min="8168" max="8168" width="0" style="1" hidden="1" customWidth="1"/>
    <col min="8169" max="8169" width="3.42578125" style="1" customWidth="1"/>
    <col min="8170" max="8170" width="0" style="1" hidden="1" customWidth="1"/>
    <col min="8171" max="8171" width="17.7109375" style="1" customWidth="1"/>
    <col min="8172" max="8172" width="3.42578125" style="1" customWidth="1"/>
    <col min="8173" max="8173" width="0" style="1" hidden="1" customWidth="1"/>
    <col min="8174" max="8174" width="23.7109375" style="1" customWidth="1"/>
    <col min="8175" max="8175" width="10" style="1" customWidth="1"/>
    <col min="8176" max="8176" width="0" style="1" hidden="1" customWidth="1"/>
    <col min="8177" max="8178" width="14.7109375" style="1" customWidth="1"/>
    <col min="8179" max="8179" width="12.85546875" style="1" customWidth="1"/>
    <col min="8180" max="8180" width="3.28515625" style="1" customWidth="1"/>
    <col min="8181" max="8181" width="30.28515625" style="1" customWidth="1"/>
    <col min="8182" max="8182" width="5" style="1" customWidth="1"/>
    <col min="8183" max="8183" width="0" style="1" hidden="1" customWidth="1"/>
    <col min="8184" max="8184" width="14.28515625" style="1" customWidth="1"/>
    <col min="8185" max="8185" width="5.7109375" style="1" customWidth="1"/>
    <col min="8186" max="8186" width="0" style="1" hidden="1" customWidth="1"/>
    <col min="8187" max="8187" width="17.28515625" style="1" customWidth="1"/>
    <col min="8188" max="8188" width="12.7109375" style="1" customWidth="1"/>
    <col min="8189" max="8189" width="0" style="1" hidden="1" customWidth="1"/>
    <col min="8190" max="8190" width="5.28515625" style="1" customWidth="1"/>
    <col min="8191" max="8191" width="0" style="1" hidden="1" customWidth="1"/>
    <col min="8192" max="8192" width="17" style="1" customWidth="1"/>
    <col min="8193" max="8193" width="6.28515625" style="1" customWidth="1"/>
    <col min="8194" max="8194" width="0" style="1" hidden="1" customWidth="1"/>
    <col min="8195" max="8195" width="14.28515625" style="1" customWidth="1"/>
    <col min="8196" max="8196" width="7.5703125" style="1" customWidth="1"/>
    <col min="8197" max="8197" width="0" style="1" hidden="1" customWidth="1"/>
    <col min="8198" max="8199" width="14.28515625" style="1" customWidth="1"/>
    <col min="8200" max="8200" width="20.85546875" style="1" customWidth="1"/>
    <col min="8201" max="8201" width="14.42578125" style="1" customWidth="1"/>
    <col min="8202" max="8202" width="15" style="1" customWidth="1"/>
    <col min="8203" max="8203" width="2.7109375" style="1" customWidth="1"/>
    <col min="8204" max="8204" width="11.7109375" style="1" customWidth="1"/>
    <col min="8205" max="8205" width="11.5703125" style="1" customWidth="1"/>
    <col min="8206" max="8206" width="2.28515625" style="1" customWidth="1"/>
    <col min="8207" max="8207" width="41" style="1" customWidth="1"/>
    <col min="8208" max="8208" width="14.28515625" style="1" customWidth="1"/>
    <col min="8209" max="8210" width="11.5703125" style="1" customWidth="1"/>
    <col min="8211" max="8211" width="21.85546875" style="1" customWidth="1"/>
    <col min="8212" max="8403" width="11.42578125" style="1"/>
    <col min="8404" max="8404" width="21.85546875" style="1" customWidth="1"/>
    <col min="8405" max="8405" width="13.85546875" style="1" customWidth="1"/>
    <col min="8406" max="8406" width="38.7109375" style="1" customWidth="1"/>
    <col min="8407" max="8407" width="3" style="1" bestFit="1" customWidth="1"/>
    <col min="8408" max="8408" width="32.28515625" style="1" customWidth="1"/>
    <col min="8409" max="8409" width="46.28515625" style="1" customWidth="1"/>
    <col min="8410" max="8410" width="19" style="1" customWidth="1"/>
    <col min="8411" max="8411" width="0" style="1" hidden="1" customWidth="1"/>
    <col min="8412" max="8412" width="17.7109375" style="1" customWidth="1"/>
    <col min="8413" max="8413" width="0" style="1" hidden="1" customWidth="1"/>
    <col min="8414" max="8414" width="22.28515625" style="1" customWidth="1"/>
    <col min="8415" max="8415" width="5.28515625" style="1" customWidth="1"/>
    <col min="8416" max="8416" width="36.28515625" style="1" customWidth="1"/>
    <col min="8417" max="8417" width="5.7109375" style="1" customWidth="1"/>
    <col min="8418" max="8418" width="0" style="1" hidden="1" customWidth="1"/>
    <col min="8419" max="8419" width="20.7109375" style="1" customWidth="1"/>
    <col min="8420" max="8420" width="4.85546875" style="1" customWidth="1"/>
    <col min="8421" max="8421" width="0" style="1" hidden="1" customWidth="1"/>
    <col min="8422" max="8422" width="24.7109375" style="1" customWidth="1"/>
    <col min="8423" max="8423" width="12.28515625" style="1" customWidth="1"/>
    <col min="8424" max="8424" width="0" style="1" hidden="1" customWidth="1"/>
    <col min="8425" max="8425" width="3.42578125" style="1" customWidth="1"/>
    <col min="8426" max="8426" width="0" style="1" hidden="1" customWidth="1"/>
    <col min="8427" max="8427" width="17.7109375" style="1" customWidth="1"/>
    <col min="8428" max="8428" width="3.42578125" style="1" customWidth="1"/>
    <col min="8429" max="8429" width="0" style="1" hidden="1" customWidth="1"/>
    <col min="8430" max="8430" width="23.7109375" style="1" customWidth="1"/>
    <col min="8431" max="8431" width="10" style="1" customWidth="1"/>
    <col min="8432" max="8432" width="0" style="1" hidden="1" customWidth="1"/>
    <col min="8433" max="8434" width="14.7109375" style="1" customWidth="1"/>
    <col min="8435" max="8435" width="12.85546875" style="1" customWidth="1"/>
    <col min="8436" max="8436" width="3.28515625" style="1" customWidth="1"/>
    <col min="8437" max="8437" width="30.28515625" style="1" customWidth="1"/>
    <col min="8438" max="8438" width="5" style="1" customWidth="1"/>
    <col min="8439" max="8439" width="0" style="1" hidden="1" customWidth="1"/>
    <col min="8440" max="8440" width="14.28515625" style="1" customWidth="1"/>
    <col min="8441" max="8441" width="5.7109375" style="1" customWidth="1"/>
    <col min="8442" max="8442" width="0" style="1" hidden="1" customWidth="1"/>
    <col min="8443" max="8443" width="17.28515625" style="1" customWidth="1"/>
    <col min="8444" max="8444" width="12.7109375" style="1" customWidth="1"/>
    <col min="8445" max="8445" width="0" style="1" hidden="1" customWidth="1"/>
    <col min="8446" max="8446" width="5.28515625" style="1" customWidth="1"/>
    <col min="8447" max="8447" width="0" style="1" hidden="1" customWidth="1"/>
    <col min="8448" max="8448" width="17" style="1" customWidth="1"/>
    <col min="8449" max="8449" width="6.28515625" style="1" customWidth="1"/>
    <col min="8450" max="8450" width="0" style="1" hidden="1" customWidth="1"/>
    <col min="8451" max="8451" width="14.28515625" style="1" customWidth="1"/>
    <col min="8452" max="8452" width="7.5703125" style="1" customWidth="1"/>
    <col min="8453" max="8453" width="0" style="1" hidden="1" customWidth="1"/>
    <col min="8454" max="8455" width="14.28515625" style="1" customWidth="1"/>
    <col min="8456" max="8456" width="20.85546875" style="1" customWidth="1"/>
    <col min="8457" max="8457" width="14.42578125" style="1" customWidth="1"/>
    <col min="8458" max="8458" width="15" style="1" customWidth="1"/>
    <col min="8459" max="8459" width="2.7109375" style="1" customWidth="1"/>
    <col min="8460" max="8460" width="11.7109375" style="1" customWidth="1"/>
    <col min="8461" max="8461" width="11.5703125" style="1" customWidth="1"/>
    <col min="8462" max="8462" width="2.28515625" style="1" customWidth="1"/>
    <col min="8463" max="8463" width="41" style="1" customWidth="1"/>
    <col min="8464" max="8464" width="14.28515625" style="1" customWidth="1"/>
    <col min="8465" max="8466" width="11.5703125" style="1" customWidth="1"/>
    <col min="8467" max="8467" width="21.85546875" style="1" customWidth="1"/>
    <col min="8468" max="8659" width="11.42578125" style="1"/>
    <col min="8660" max="8660" width="21.85546875" style="1" customWidth="1"/>
    <col min="8661" max="8661" width="13.85546875" style="1" customWidth="1"/>
    <col min="8662" max="8662" width="38.7109375" style="1" customWidth="1"/>
    <col min="8663" max="8663" width="3" style="1" bestFit="1" customWidth="1"/>
    <col min="8664" max="8664" width="32.28515625" style="1" customWidth="1"/>
    <col min="8665" max="8665" width="46.28515625" style="1" customWidth="1"/>
    <col min="8666" max="8666" width="19" style="1" customWidth="1"/>
    <col min="8667" max="8667" width="0" style="1" hidden="1" customWidth="1"/>
    <col min="8668" max="8668" width="17.7109375" style="1" customWidth="1"/>
    <col min="8669" max="8669" width="0" style="1" hidden="1" customWidth="1"/>
    <col min="8670" max="8670" width="22.28515625" style="1" customWidth="1"/>
    <col min="8671" max="8671" width="5.28515625" style="1" customWidth="1"/>
    <col min="8672" max="8672" width="36.28515625" style="1" customWidth="1"/>
    <col min="8673" max="8673" width="5.7109375" style="1" customWidth="1"/>
    <col min="8674" max="8674" width="0" style="1" hidden="1" customWidth="1"/>
    <col min="8675" max="8675" width="20.7109375" style="1" customWidth="1"/>
    <col min="8676" max="8676" width="4.85546875" style="1" customWidth="1"/>
    <col min="8677" max="8677" width="0" style="1" hidden="1" customWidth="1"/>
    <col min="8678" max="8678" width="24.7109375" style="1" customWidth="1"/>
    <col min="8679" max="8679" width="12.28515625" style="1" customWidth="1"/>
    <col min="8680" max="8680" width="0" style="1" hidden="1" customWidth="1"/>
    <col min="8681" max="8681" width="3.42578125" style="1" customWidth="1"/>
    <col min="8682" max="8682" width="0" style="1" hidden="1" customWidth="1"/>
    <col min="8683" max="8683" width="17.7109375" style="1" customWidth="1"/>
    <col min="8684" max="8684" width="3.42578125" style="1" customWidth="1"/>
    <col min="8685" max="8685" width="0" style="1" hidden="1" customWidth="1"/>
    <col min="8686" max="8686" width="23.7109375" style="1" customWidth="1"/>
    <col min="8687" max="8687" width="10" style="1" customWidth="1"/>
    <col min="8688" max="8688" width="0" style="1" hidden="1" customWidth="1"/>
    <col min="8689" max="8690" width="14.7109375" style="1" customWidth="1"/>
    <col min="8691" max="8691" width="12.85546875" style="1" customWidth="1"/>
    <col min="8692" max="8692" width="3.28515625" style="1" customWidth="1"/>
    <col min="8693" max="8693" width="30.28515625" style="1" customWidth="1"/>
    <col min="8694" max="8694" width="5" style="1" customWidth="1"/>
    <col min="8695" max="8695" width="0" style="1" hidden="1" customWidth="1"/>
    <col min="8696" max="8696" width="14.28515625" style="1" customWidth="1"/>
    <col min="8697" max="8697" width="5.7109375" style="1" customWidth="1"/>
    <col min="8698" max="8698" width="0" style="1" hidden="1" customWidth="1"/>
    <col min="8699" max="8699" width="17.28515625" style="1" customWidth="1"/>
    <col min="8700" max="8700" width="12.7109375" style="1" customWidth="1"/>
    <col min="8701" max="8701" width="0" style="1" hidden="1" customWidth="1"/>
    <col min="8702" max="8702" width="5.28515625" style="1" customWidth="1"/>
    <col min="8703" max="8703" width="0" style="1" hidden="1" customWidth="1"/>
    <col min="8704" max="8704" width="17" style="1" customWidth="1"/>
    <col min="8705" max="8705" width="6.28515625" style="1" customWidth="1"/>
    <col min="8706" max="8706" width="0" style="1" hidden="1" customWidth="1"/>
    <col min="8707" max="8707" width="14.28515625" style="1" customWidth="1"/>
    <col min="8708" max="8708" width="7.5703125" style="1" customWidth="1"/>
    <col min="8709" max="8709" width="0" style="1" hidden="1" customWidth="1"/>
    <col min="8710" max="8711" width="14.28515625" style="1" customWidth="1"/>
    <col min="8712" max="8712" width="20.85546875" style="1" customWidth="1"/>
    <col min="8713" max="8713" width="14.42578125" style="1" customWidth="1"/>
    <col min="8714" max="8714" width="15" style="1" customWidth="1"/>
    <col min="8715" max="8715" width="2.7109375" style="1" customWidth="1"/>
    <col min="8716" max="8716" width="11.7109375" style="1" customWidth="1"/>
    <col min="8717" max="8717" width="11.5703125" style="1" customWidth="1"/>
    <col min="8718" max="8718" width="2.28515625" style="1" customWidth="1"/>
    <col min="8719" max="8719" width="41" style="1" customWidth="1"/>
    <col min="8720" max="8720" width="14.28515625" style="1" customWidth="1"/>
    <col min="8721" max="8722" width="11.5703125" style="1" customWidth="1"/>
    <col min="8723" max="8723" width="21.85546875" style="1" customWidth="1"/>
    <col min="8724" max="8915" width="11.42578125" style="1"/>
    <col min="8916" max="8916" width="21.85546875" style="1" customWidth="1"/>
    <col min="8917" max="8917" width="13.85546875" style="1" customWidth="1"/>
    <col min="8918" max="8918" width="38.7109375" style="1" customWidth="1"/>
    <col min="8919" max="8919" width="3" style="1" bestFit="1" customWidth="1"/>
    <col min="8920" max="8920" width="32.28515625" style="1" customWidth="1"/>
    <col min="8921" max="8921" width="46.28515625" style="1" customWidth="1"/>
    <col min="8922" max="8922" width="19" style="1" customWidth="1"/>
    <col min="8923" max="8923" width="0" style="1" hidden="1" customWidth="1"/>
    <col min="8924" max="8924" width="17.7109375" style="1" customWidth="1"/>
    <col min="8925" max="8925" width="0" style="1" hidden="1" customWidth="1"/>
    <col min="8926" max="8926" width="22.28515625" style="1" customWidth="1"/>
    <col min="8927" max="8927" width="5.28515625" style="1" customWidth="1"/>
    <col min="8928" max="8928" width="36.28515625" style="1" customWidth="1"/>
    <col min="8929" max="8929" width="5.7109375" style="1" customWidth="1"/>
    <col min="8930" max="8930" width="0" style="1" hidden="1" customWidth="1"/>
    <col min="8931" max="8931" width="20.7109375" style="1" customWidth="1"/>
    <col min="8932" max="8932" width="4.85546875" style="1" customWidth="1"/>
    <col min="8933" max="8933" width="0" style="1" hidden="1" customWidth="1"/>
    <col min="8934" max="8934" width="24.7109375" style="1" customWidth="1"/>
    <col min="8935" max="8935" width="12.28515625" style="1" customWidth="1"/>
    <col min="8936" max="8936" width="0" style="1" hidden="1" customWidth="1"/>
    <col min="8937" max="8937" width="3.42578125" style="1" customWidth="1"/>
    <col min="8938" max="8938" width="0" style="1" hidden="1" customWidth="1"/>
    <col min="8939" max="8939" width="17.7109375" style="1" customWidth="1"/>
    <col min="8940" max="8940" width="3.42578125" style="1" customWidth="1"/>
    <col min="8941" max="8941" width="0" style="1" hidden="1" customWidth="1"/>
    <col min="8942" max="8942" width="23.7109375" style="1" customWidth="1"/>
    <col min="8943" max="8943" width="10" style="1" customWidth="1"/>
    <col min="8944" max="8944" width="0" style="1" hidden="1" customWidth="1"/>
    <col min="8945" max="8946" width="14.7109375" style="1" customWidth="1"/>
    <col min="8947" max="8947" width="12.85546875" style="1" customWidth="1"/>
    <col min="8948" max="8948" width="3.28515625" style="1" customWidth="1"/>
    <col min="8949" max="8949" width="30.28515625" style="1" customWidth="1"/>
    <col min="8950" max="8950" width="5" style="1" customWidth="1"/>
    <col min="8951" max="8951" width="0" style="1" hidden="1" customWidth="1"/>
    <col min="8952" max="8952" width="14.28515625" style="1" customWidth="1"/>
    <col min="8953" max="8953" width="5.7109375" style="1" customWidth="1"/>
    <col min="8954" max="8954" width="0" style="1" hidden="1" customWidth="1"/>
    <col min="8955" max="8955" width="17.28515625" style="1" customWidth="1"/>
    <col min="8956" max="8956" width="12.7109375" style="1" customWidth="1"/>
    <col min="8957" max="8957" width="0" style="1" hidden="1" customWidth="1"/>
    <col min="8958" max="8958" width="5.28515625" style="1" customWidth="1"/>
    <col min="8959" max="8959" width="0" style="1" hidden="1" customWidth="1"/>
    <col min="8960" max="8960" width="17" style="1" customWidth="1"/>
    <col min="8961" max="8961" width="6.28515625" style="1" customWidth="1"/>
    <col min="8962" max="8962" width="0" style="1" hidden="1" customWidth="1"/>
    <col min="8963" max="8963" width="14.28515625" style="1" customWidth="1"/>
    <col min="8964" max="8964" width="7.5703125" style="1" customWidth="1"/>
    <col min="8965" max="8965" width="0" style="1" hidden="1" customWidth="1"/>
    <col min="8966" max="8967" width="14.28515625" style="1" customWidth="1"/>
    <col min="8968" max="8968" width="20.85546875" style="1" customWidth="1"/>
    <col min="8969" max="8969" width="14.42578125" style="1" customWidth="1"/>
    <col min="8970" max="8970" width="15" style="1" customWidth="1"/>
    <col min="8971" max="8971" width="2.7109375" style="1" customWidth="1"/>
    <col min="8972" max="8972" width="11.7109375" style="1" customWidth="1"/>
    <col min="8973" max="8973" width="11.5703125" style="1" customWidth="1"/>
    <col min="8974" max="8974" width="2.28515625" style="1" customWidth="1"/>
    <col min="8975" max="8975" width="41" style="1" customWidth="1"/>
    <col min="8976" max="8976" width="14.28515625" style="1" customWidth="1"/>
    <col min="8977" max="8978" width="11.5703125" style="1" customWidth="1"/>
    <col min="8979" max="8979" width="21.85546875" style="1" customWidth="1"/>
    <col min="8980" max="9171" width="11.42578125" style="1"/>
    <col min="9172" max="9172" width="21.85546875" style="1" customWidth="1"/>
    <col min="9173" max="9173" width="13.85546875" style="1" customWidth="1"/>
    <col min="9174" max="9174" width="38.7109375" style="1" customWidth="1"/>
    <col min="9175" max="9175" width="3" style="1" bestFit="1" customWidth="1"/>
    <col min="9176" max="9176" width="32.28515625" style="1" customWidth="1"/>
    <col min="9177" max="9177" width="46.28515625" style="1" customWidth="1"/>
    <col min="9178" max="9178" width="19" style="1" customWidth="1"/>
    <col min="9179" max="9179" width="0" style="1" hidden="1" customWidth="1"/>
    <col min="9180" max="9180" width="17.7109375" style="1" customWidth="1"/>
    <col min="9181" max="9181" width="0" style="1" hidden="1" customWidth="1"/>
    <col min="9182" max="9182" width="22.28515625" style="1" customWidth="1"/>
    <col min="9183" max="9183" width="5.28515625" style="1" customWidth="1"/>
    <col min="9184" max="9184" width="36.28515625" style="1" customWidth="1"/>
    <col min="9185" max="9185" width="5.7109375" style="1" customWidth="1"/>
    <col min="9186" max="9186" width="0" style="1" hidden="1" customWidth="1"/>
    <col min="9187" max="9187" width="20.7109375" style="1" customWidth="1"/>
    <col min="9188" max="9188" width="4.85546875" style="1" customWidth="1"/>
    <col min="9189" max="9189" width="0" style="1" hidden="1" customWidth="1"/>
    <col min="9190" max="9190" width="24.7109375" style="1" customWidth="1"/>
    <col min="9191" max="9191" width="12.28515625" style="1" customWidth="1"/>
    <col min="9192" max="9192" width="0" style="1" hidden="1" customWidth="1"/>
    <col min="9193" max="9193" width="3.42578125" style="1" customWidth="1"/>
    <col min="9194" max="9194" width="0" style="1" hidden="1" customWidth="1"/>
    <col min="9195" max="9195" width="17.7109375" style="1" customWidth="1"/>
    <col min="9196" max="9196" width="3.42578125" style="1" customWidth="1"/>
    <col min="9197" max="9197" width="0" style="1" hidden="1" customWidth="1"/>
    <col min="9198" max="9198" width="23.7109375" style="1" customWidth="1"/>
    <col min="9199" max="9199" width="10" style="1" customWidth="1"/>
    <col min="9200" max="9200" width="0" style="1" hidden="1" customWidth="1"/>
    <col min="9201" max="9202" width="14.7109375" style="1" customWidth="1"/>
    <col min="9203" max="9203" width="12.85546875" style="1" customWidth="1"/>
    <col min="9204" max="9204" width="3.28515625" style="1" customWidth="1"/>
    <col min="9205" max="9205" width="30.28515625" style="1" customWidth="1"/>
    <col min="9206" max="9206" width="5" style="1" customWidth="1"/>
    <col min="9207" max="9207" width="0" style="1" hidden="1" customWidth="1"/>
    <col min="9208" max="9208" width="14.28515625" style="1" customWidth="1"/>
    <col min="9209" max="9209" width="5.7109375" style="1" customWidth="1"/>
    <col min="9210" max="9210" width="0" style="1" hidden="1" customWidth="1"/>
    <col min="9211" max="9211" width="17.28515625" style="1" customWidth="1"/>
    <col min="9212" max="9212" width="12.7109375" style="1" customWidth="1"/>
    <col min="9213" max="9213" width="0" style="1" hidden="1" customWidth="1"/>
    <col min="9214" max="9214" width="5.28515625" style="1" customWidth="1"/>
    <col min="9215" max="9215" width="0" style="1" hidden="1" customWidth="1"/>
    <col min="9216" max="9216" width="17" style="1" customWidth="1"/>
    <col min="9217" max="9217" width="6.28515625" style="1" customWidth="1"/>
    <col min="9218" max="9218" width="0" style="1" hidden="1" customWidth="1"/>
    <col min="9219" max="9219" width="14.28515625" style="1" customWidth="1"/>
    <col min="9220" max="9220" width="7.5703125" style="1" customWidth="1"/>
    <col min="9221" max="9221" width="0" style="1" hidden="1" customWidth="1"/>
    <col min="9222" max="9223" width="14.28515625" style="1" customWidth="1"/>
    <col min="9224" max="9224" width="20.85546875" style="1" customWidth="1"/>
    <col min="9225" max="9225" width="14.42578125" style="1" customWidth="1"/>
    <col min="9226" max="9226" width="15" style="1" customWidth="1"/>
    <col min="9227" max="9227" width="2.7109375" style="1" customWidth="1"/>
    <col min="9228" max="9228" width="11.7109375" style="1" customWidth="1"/>
    <col min="9229" max="9229" width="11.5703125" style="1" customWidth="1"/>
    <col min="9230" max="9230" width="2.28515625" style="1" customWidth="1"/>
    <col min="9231" max="9231" width="41" style="1" customWidth="1"/>
    <col min="9232" max="9232" width="14.28515625" style="1" customWidth="1"/>
    <col min="9233" max="9234" width="11.5703125" style="1" customWidth="1"/>
    <col min="9235" max="9235" width="21.85546875" style="1" customWidth="1"/>
    <col min="9236" max="9427" width="11.42578125" style="1"/>
    <col min="9428" max="9428" width="21.85546875" style="1" customWidth="1"/>
    <col min="9429" max="9429" width="13.85546875" style="1" customWidth="1"/>
    <col min="9430" max="9430" width="38.7109375" style="1" customWidth="1"/>
    <col min="9431" max="9431" width="3" style="1" bestFit="1" customWidth="1"/>
    <col min="9432" max="9432" width="32.28515625" style="1" customWidth="1"/>
    <col min="9433" max="9433" width="46.28515625" style="1" customWidth="1"/>
    <col min="9434" max="9434" width="19" style="1" customWidth="1"/>
    <col min="9435" max="9435" width="0" style="1" hidden="1" customWidth="1"/>
    <col min="9436" max="9436" width="17.7109375" style="1" customWidth="1"/>
    <col min="9437" max="9437" width="0" style="1" hidden="1" customWidth="1"/>
    <col min="9438" max="9438" width="22.28515625" style="1" customWidth="1"/>
    <col min="9439" max="9439" width="5.28515625" style="1" customWidth="1"/>
    <col min="9440" max="9440" width="36.28515625" style="1" customWidth="1"/>
    <col min="9441" max="9441" width="5.7109375" style="1" customWidth="1"/>
    <col min="9442" max="9442" width="0" style="1" hidden="1" customWidth="1"/>
    <col min="9443" max="9443" width="20.7109375" style="1" customWidth="1"/>
    <col min="9444" max="9444" width="4.85546875" style="1" customWidth="1"/>
    <col min="9445" max="9445" width="0" style="1" hidden="1" customWidth="1"/>
    <col min="9446" max="9446" width="24.7109375" style="1" customWidth="1"/>
    <col min="9447" max="9447" width="12.28515625" style="1" customWidth="1"/>
    <col min="9448" max="9448" width="0" style="1" hidden="1" customWidth="1"/>
    <col min="9449" max="9449" width="3.42578125" style="1" customWidth="1"/>
    <col min="9450" max="9450" width="0" style="1" hidden="1" customWidth="1"/>
    <col min="9451" max="9451" width="17.7109375" style="1" customWidth="1"/>
    <col min="9452" max="9452" width="3.42578125" style="1" customWidth="1"/>
    <col min="9453" max="9453" width="0" style="1" hidden="1" customWidth="1"/>
    <col min="9454" max="9454" width="23.7109375" style="1" customWidth="1"/>
    <col min="9455" max="9455" width="10" style="1" customWidth="1"/>
    <col min="9456" max="9456" width="0" style="1" hidden="1" customWidth="1"/>
    <col min="9457" max="9458" width="14.7109375" style="1" customWidth="1"/>
    <col min="9459" max="9459" width="12.85546875" style="1" customWidth="1"/>
    <col min="9460" max="9460" width="3.28515625" style="1" customWidth="1"/>
    <col min="9461" max="9461" width="30.28515625" style="1" customWidth="1"/>
    <col min="9462" max="9462" width="5" style="1" customWidth="1"/>
    <col min="9463" max="9463" width="0" style="1" hidden="1" customWidth="1"/>
    <col min="9464" max="9464" width="14.28515625" style="1" customWidth="1"/>
    <col min="9465" max="9465" width="5.7109375" style="1" customWidth="1"/>
    <col min="9466" max="9466" width="0" style="1" hidden="1" customWidth="1"/>
    <col min="9467" max="9467" width="17.28515625" style="1" customWidth="1"/>
    <col min="9468" max="9468" width="12.7109375" style="1" customWidth="1"/>
    <col min="9469" max="9469" width="0" style="1" hidden="1" customWidth="1"/>
    <col min="9470" max="9470" width="5.28515625" style="1" customWidth="1"/>
    <col min="9471" max="9471" width="0" style="1" hidden="1" customWidth="1"/>
    <col min="9472" max="9472" width="17" style="1" customWidth="1"/>
    <col min="9473" max="9473" width="6.28515625" style="1" customWidth="1"/>
    <col min="9474" max="9474" width="0" style="1" hidden="1" customWidth="1"/>
    <col min="9475" max="9475" width="14.28515625" style="1" customWidth="1"/>
    <col min="9476" max="9476" width="7.5703125" style="1" customWidth="1"/>
    <col min="9477" max="9477" width="0" style="1" hidden="1" customWidth="1"/>
    <col min="9478" max="9479" width="14.28515625" style="1" customWidth="1"/>
    <col min="9480" max="9480" width="20.85546875" style="1" customWidth="1"/>
    <col min="9481" max="9481" width="14.42578125" style="1" customWidth="1"/>
    <col min="9482" max="9482" width="15" style="1" customWidth="1"/>
    <col min="9483" max="9483" width="2.7109375" style="1" customWidth="1"/>
    <col min="9484" max="9484" width="11.7109375" style="1" customWidth="1"/>
    <col min="9485" max="9485" width="11.5703125" style="1" customWidth="1"/>
    <col min="9486" max="9486" width="2.28515625" style="1" customWidth="1"/>
    <col min="9487" max="9487" width="41" style="1" customWidth="1"/>
    <col min="9488" max="9488" width="14.28515625" style="1" customWidth="1"/>
    <col min="9489" max="9490" width="11.5703125" style="1" customWidth="1"/>
    <col min="9491" max="9491" width="21.85546875" style="1" customWidth="1"/>
    <col min="9492" max="9683" width="11.42578125" style="1"/>
    <col min="9684" max="9684" width="21.85546875" style="1" customWidth="1"/>
    <col min="9685" max="9685" width="13.85546875" style="1" customWidth="1"/>
    <col min="9686" max="9686" width="38.7109375" style="1" customWidth="1"/>
    <col min="9687" max="9687" width="3" style="1" bestFit="1" customWidth="1"/>
    <col min="9688" max="9688" width="32.28515625" style="1" customWidth="1"/>
    <col min="9689" max="9689" width="46.28515625" style="1" customWidth="1"/>
    <col min="9690" max="9690" width="19" style="1" customWidth="1"/>
    <col min="9691" max="9691" width="0" style="1" hidden="1" customWidth="1"/>
    <col min="9692" max="9692" width="17.7109375" style="1" customWidth="1"/>
    <col min="9693" max="9693" width="0" style="1" hidden="1" customWidth="1"/>
    <col min="9694" max="9694" width="22.28515625" style="1" customWidth="1"/>
    <col min="9695" max="9695" width="5.28515625" style="1" customWidth="1"/>
    <col min="9696" max="9696" width="36.28515625" style="1" customWidth="1"/>
    <col min="9697" max="9697" width="5.7109375" style="1" customWidth="1"/>
    <col min="9698" max="9698" width="0" style="1" hidden="1" customWidth="1"/>
    <col min="9699" max="9699" width="20.7109375" style="1" customWidth="1"/>
    <col min="9700" max="9700" width="4.85546875" style="1" customWidth="1"/>
    <col min="9701" max="9701" width="0" style="1" hidden="1" customWidth="1"/>
    <col min="9702" max="9702" width="24.7109375" style="1" customWidth="1"/>
    <col min="9703" max="9703" width="12.28515625" style="1" customWidth="1"/>
    <col min="9704" max="9704" width="0" style="1" hidden="1" customWidth="1"/>
    <col min="9705" max="9705" width="3.42578125" style="1" customWidth="1"/>
    <col min="9706" max="9706" width="0" style="1" hidden="1" customWidth="1"/>
    <col min="9707" max="9707" width="17.7109375" style="1" customWidth="1"/>
    <col min="9708" max="9708" width="3.42578125" style="1" customWidth="1"/>
    <col min="9709" max="9709" width="0" style="1" hidden="1" customWidth="1"/>
    <col min="9710" max="9710" width="23.7109375" style="1" customWidth="1"/>
    <col min="9711" max="9711" width="10" style="1" customWidth="1"/>
    <col min="9712" max="9712" width="0" style="1" hidden="1" customWidth="1"/>
    <col min="9713" max="9714" width="14.7109375" style="1" customWidth="1"/>
    <col min="9715" max="9715" width="12.85546875" style="1" customWidth="1"/>
    <col min="9716" max="9716" width="3.28515625" style="1" customWidth="1"/>
    <col min="9717" max="9717" width="30.28515625" style="1" customWidth="1"/>
    <col min="9718" max="9718" width="5" style="1" customWidth="1"/>
    <col min="9719" max="9719" width="0" style="1" hidden="1" customWidth="1"/>
    <col min="9720" max="9720" width="14.28515625" style="1" customWidth="1"/>
    <col min="9721" max="9721" width="5.7109375" style="1" customWidth="1"/>
    <col min="9722" max="9722" width="0" style="1" hidden="1" customWidth="1"/>
    <col min="9723" max="9723" width="17.28515625" style="1" customWidth="1"/>
    <col min="9724" max="9724" width="12.7109375" style="1" customWidth="1"/>
    <col min="9725" max="9725" width="0" style="1" hidden="1" customWidth="1"/>
    <col min="9726" max="9726" width="5.28515625" style="1" customWidth="1"/>
    <col min="9727" max="9727" width="0" style="1" hidden="1" customWidth="1"/>
    <col min="9728" max="9728" width="17" style="1" customWidth="1"/>
    <col min="9729" max="9729" width="6.28515625" style="1" customWidth="1"/>
    <col min="9730" max="9730" width="0" style="1" hidden="1" customWidth="1"/>
    <col min="9731" max="9731" width="14.28515625" style="1" customWidth="1"/>
    <col min="9732" max="9732" width="7.5703125" style="1" customWidth="1"/>
    <col min="9733" max="9733" width="0" style="1" hidden="1" customWidth="1"/>
    <col min="9734" max="9735" width="14.28515625" style="1" customWidth="1"/>
    <col min="9736" max="9736" width="20.85546875" style="1" customWidth="1"/>
    <col min="9737" max="9737" width="14.42578125" style="1" customWidth="1"/>
    <col min="9738" max="9738" width="15" style="1" customWidth="1"/>
    <col min="9739" max="9739" width="2.7109375" style="1" customWidth="1"/>
    <col min="9740" max="9740" width="11.7109375" style="1" customWidth="1"/>
    <col min="9741" max="9741" width="11.5703125" style="1" customWidth="1"/>
    <col min="9742" max="9742" width="2.28515625" style="1" customWidth="1"/>
    <col min="9743" max="9743" width="41" style="1" customWidth="1"/>
    <col min="9744" max="9744" width="14.28515625" style="1" customWidth="1"/>
    <col min="9745" max="9746" width="11.5703125" style="1" customWidth="1"/>
    <col min="9747" max="9747" width="21.85546875" style="1" customWidth="1"/>
    <col min="9748" max="9939" width="11.42578125" style="1"/>
    <col min="9940" max="9940" width="21.85546875" style="1" customWidth="1"/>
    <col min="9941" max="9941" width="13.85546875" style="1" customWidth="1"/>
    <col min="9942" max="9942" width="38.7109375" style="1" customWidth="1"/>
    <col min="9943" max="9943" width="3" style="1" bestFit="1" customWidth="1"/>
    <col min="9944" max="9944" width="32.28515625" style="1" customWidth="1"/>
    <col min="9945" max="9945" width="46.28515625" style="1" customWidth="1"/>
    <col min="9946" max="9946" width="19" style="1" customWidth="1"/>
    <col min="9947" max="9947" width="0" style="1" hidden="1" customWidth="1"/>
    <col min="9948" max="9948" width="17.7109375" style="1" customWidth="1"/>
    <col min="9949" max="9949" width="0" style="1" hidden="1" customWidth="1"/>
    <col min="9950" max="9950" width="22.28515625" style="1" customWidth="1"/>
    <col min="9951" max="9951" width="5.28515625" style="1" customWidth="1"/>
    <col min="9952" max="9952" width="36.28515625" style="1" customWidth="1"/>
    <col min="9953" max="9953" width="5.7109375" style="1" customWidth="1"/>
    <col min="9954" max="9954" width="0" style="1" hidden="1" customWidth="1"/>
    <col min="9955" max="9955" width="20.7109375" style="1" customWidth="1"/>
    <col min="9956" max="9956" width="4.85546875" style="1" customWidth="1"/>
    <col min="9957" max="9957" width="0" style="1" hidden="1" customWidth="1"/>
    <col min="9958" max="9958" width="24.7109375" style="1" customWidth="1"/>
    <col min="9959" max="9959" width="12.28515625" style="1" customWidth="1"/>
    <col min="9960" max="9960" width="0" style="1" hidden="1" customWidth="1"/>
    <col min="9961" max="9961" width="3.42578125" style="1" customWidth="1"/>
    <col min="9962" max="9962" width="0" style="1" hidden="1" customWidth="1"/>
    <col min="9963" max="9963" width="17.7109375" style="1" customWidth="1"/>
    <col min="9964" max="9964" width="3.42578125" style="1" customWidth="1"/>
    <col min="9965" max="9965" width="0" style="1" hidden="1" customWidth="1"/>
    <col min="9966" max="9966" width="23.7109375" style="1" customWidth="1"/>
    <col min="9967" max="9967" width="10" style="1" customWidth="1"/>
    <col min="9968" max="9968" width="0" style="1" hidden="1" customWidth="1"/>
    <col min="9969" max="9970" width="14.7109375" style="1" customWidth="1"/>
    <col min="9971" max="9971" width="12.85546875" style="1" customWidth="1"/>
    <col min="9972" max="9972" width="3.28515625" style="1" customWidth="1"/>
    <col min="9973" max="9973" width="30.28515625" style="1" customWidth="1"/>
    <col min="9974" max="9974" width="5" style="1" customWidth="1"/>
    <col min="9975" max="9975" width="0" style="1" hidden="1" customWidth="1"/>
    <col min="9976" max="9976" width="14.28515625" style="1" customWidth="1"/>
    <col min="9977" max="9977" width="5.7109375" style="1" customWidth="1"/>
    <col min="9978" max="9978" width="0" style="1" hidden="1" customWidth="1"/>
    <col min="9979" max="9979" width="17.28515625" style="1" customWidth="1"/>
    <col min="9980" max="9980" width="12.7109375" style="1" customWidth="1"/>
    <col min="9981" max="9981" width="0" style="1" hidden="1" customWidth="1"/>
    <col min="9982" max="9982" width="5.28515625" style="1" customWidth="1"/>
    <col min="9983" max="9983" width="0" style="1" hidden="1" customWidth="1"/>
    <col min="9984" max="9984" width="17" style="1" customWidth="1"/>
    <col min="9985" max="9985" width="6.28515625" style="1" customWidth="1"/>
    <col min="9986" max="9986" width="0" style="1" hidden="1" customWidth="1"/>
    <col min="9987" max="9987" width="14.28515625" style="1" customWidth="1"/>
    <col min="9988" max="9988" width="7.5703125" style="1" customWidth="1"/>
    <col min="9989" max="9989" width="0" style="1" hidden="1" customWidth="1"/>
    <col min="9990" max="9991" width="14.28515625" style="1" customWidth="1"/>
    <col min="9992" max="9992" width="20.85546875" style="1" customWidth="1"/>
    <col min="9993" max="9993" width="14.42578125" style="1" customWidth="1"/>
    <col min="9994" max="9994" width="15" style="1" customWidth="1"/>
    <col min="9995" max="9995" width="2.7109375" style="1" customWidth="1"/>
    <col min="9996" max="9996" width="11.7109375" style="1" customWidth="1"/>
    <col min="9997" max="9997" width="11.5703125" style="1" customWidth="1"/>
    <col min="9998" max="9998" width="2.28515625" style="1" customWidth="1"/>
    <col min="9999" max="9999" width="41" style="1" customWidth="1"/>
    <col min="10000" max="10000" width="14.28515625" style="1" customWidth="1"/>
    <col min="10001" max="10002" width="11.5703125" style="1" customWidth="1"/>
    <col min="10003" max="10003" width="21.85546875" style="1" customWidth="1"/>
    <col min="10004" max="10195" width="11.42578125" style="1"/>
    <col min="10196" max="10196" width="21.85546875" style="1" customWidth="1"/>
    <col min="10197" max="10197" width="13.85546875" style="1" customWidth="1"/>
    <col min="10198" max="10198" width="38.7109375" style="1" customWidth="1"/>
    <col min="10199" max="10199" width="3" style="1" bestFit="1" customWidth="1"/>
    <col min="10200" max="10200" width="32.28515625" style="1" customWidth="1"/>
    <col min="10201" max="10201" width="46.28515625" style="1" customWidth="1"/>
    <col min="10202" max="10202" width="19" style="1" customWidth="1"/>
    <col min="10203" max="10203" width="0" style="1" hidden="1" customWidth="1"/>
    <col min="10204" max="10204" width="17.7109375" style="1" customWidth="1"/>
    <col min="10205" max="10205" width="0" style="1" hidden="1" customWidth="1"/>
    <col min="10206" max="10206" width="22.28515625" style="1" customWidth="1"/>
    <col min="10207" max="10207" width="5.28515625" style="1" customWidth="1"/>
    <col min="10208" max="10208" width="36.28515625" style="1" customWidth="1"/>
    <col min="10209" max="10209" width="5.7109375" style="1" customWidth="1"/>
    <col min="10210" max="10210" width="0" style="1" hidden="1" customWidth="1"/>
    <col min="10211" max="10211" width="20.7109375" style="1" customWidth="1"/>
    <col min="10212" max="10212" width="4.85546875" style="1" customWidth="1"/>
    <col min="10213" max="10213" width="0" style="1" hidden="1" customWidth="1"/>
    <col min="10214" max="10214" width="24.7109375" style="1" customWidth="1"/>
    <col min="10215" max="10215" width="12.28515625" style="1" customWidth="1"/>
    <col min="10216" max="10216" width="0" style="1" hidden="1" customWidth="1"/>
    <col min="10217" max="10217" width="3.42578125" style="1" customWidth="1"/>
    <col min="10218" max="10218" width="0" style="1" hidden="1" customWidth="1"/>
    <col min="10219" max="10219" width="17.7109375" style="1" customWidth="1"/>
    <col min="10220" max="10220" width="3.42578125" style="1" customWidth="1"/>
    <col min="10221" max="10221" width="0" style="1" hidden="1" customWidth="1"/>
    <col min="10222" max="10222" width="23.7109375" style="1" customWidth="1"/>
    <col min="10223" max="10223" width="10" style="1" customWidth="1"/>
    <col min="10224" max="10224" width="0" style="1" hidden="1" customWidth="1"/>
    <col min="10225" max="10226" width="14.7109375" style="1" customWidth="1"/>
    <col min="10227" max="10227" width="12.85546875" style="1" customWidth="1"/>
    <col min="10228" max="10228" width="3.28515625" style="1" customWidth="1"/>
    <col min="10229" max="10229" width="30.28515625" style="1" customWidth="1"/>
    <col min="10230" max="10230" width="5" style="1" customWidth="1"/>
    <col min="10231" max="10231" width="0" style="1" hidden="1" customWidth="1"/>
    <col min="10232" max="10232" width="14.28515625" style="1" customWidth="1"/>
    <col min="10233" max="10233" width="5.7109375" style="1" customWidth="1"/>
    <col min="10234" max="10234" width="0" style="1" hidden="1" customWidth="1"/>
    <col min="10235" max="10235" width="17.28515625" style="1" customWidth="1"/>
    <col min="10236" max="10236" width="12.7109375" style="1" customWidth="1"/>
    <col min="10237" max="10237" width="0" style="1" hidden="1" customWidth="1"/>
    <col min="10238" max="10238" width="5.28515625" style="1" customWidth="1"/>
    <col min="10239" max="10239" width="0" style="1" hidden="1" customWidth="1"/>
    <col min="10240" max="10240" width="17" style="1" customWidth="1"/>
    <col min="10241" max="10241" width="6.28515625" style="1" customWidth="1"/>
    <col min="10242" max="10242" width="0" style="1" hidden="1" customWidth="1"/>
    <col min="10243" max="10243" width="14.28515625" style="1" customWidth="1"/>
    <col min="10244" max="10244" width="7.5703125" style="1" customWidth="1"/>
    <col min="10245" max="10245" width="0" style="1" hidden="1" customWidth="1"/>
    <col min="10246" max="10247" width="14.28515625" style="1" customWidth="1"/>
    <col min="10248" max="10248" width="20.85546875" style="1" customWidth="1"/>
    <col min="10249" max="10249" width="14.42578125" style="1" customWidth="1"/>
    <col min="10250" max="10250" width="15" style="1" customWidth="1"/>
    <col min="10251" max="10251" width="2.7109375" style="1" customWidth="1"/>
    <col min="10252" max="10252" width="11.7109375" style="1" customWidth="1"/>
    <col min="10253" max="10253" width="11.5703125" style="1" customWidth="1"/>
    <col min="10254" max="10254" width="2.28515625" style="1" customWidth="1"/>
    <col min="10255" max="10255" width="41" style="1" customWidth="1"/>
    <col min="10256" max="10256" width="14.28515625" style="1" customWidth="1"/>
    <col min="10257" max="10258" width="11.5703125" style="1" customWidth="1"/>
    <col min="10259" max="10259" width="21.85546875" style="1" customWidth="1"/>
    <col min="10260" max="10451" width="11.42578125" style="1"/>
    <col min="10452" max="10452" width="21.85546875" style="1" customWidth="1"/>
    <col min="10453" max="10453" width="13.85546875" style="1" customWidth="1"/>
    <col min="10454" max="10454" width="38.7109375" style="1" customWidth="1"/>
    <col min="10455" max="10455" width="3" style="1" bestFit="1" customWidth="1"/>
    <col min="10456" max="10456" width="32.28515625" style="1" customWidth="1"/>
    <col min="10457" max="10457" width="46.28515625" style="1" customWidth="1"/>
    <col min="10458" max="10458" width="19" style="1" customWidth="1"/>
    <col min="10459" max="10459" width="0" style="1" hidden="1" customWidth="1"/>
    <col min="10460" max="10460" width="17.7109375" style="1" customWidth="1"/>
    <col min="10461" max="10461" width="0" style="1" hidden="1" customWidth="1"/>
    <col min="10462" max="10462" width="22.28515625" style="1" customWidth="1"/>
    <col min="10463" max="10463" width="5.28515625" style="1" customWidth="1"/>
    <col min="10464" max="10464" width="36.28515625" style="1" customWidth="1"/>
    <col min="10465" max="10465" width="5.7109375" style="1" customWidth="1"/>
    <col min="10466" max="10466" width="0" style="1" hidden="1" customWidth="1"/>
    <col min="10467" max="10467" width="20.7109375" style="1" customWidth="1"/>
    <col min="10468" max="10468" width="4.85546875" style="1" customWidth="1"/>
    <col min="10469" max="10469" width="0" style="1" hidden="1" customWidth="1"/>
    <col min="10470" max="10470" width="24.7109375" style="1" customWidth="1"/>
    <col min="10471" max="10471" width="12.28515625" style="1" customWidth="1"/>
    <col min="10472" max="10472" width="0" style="1" hidden="1" customWidth="1"/>
    <col min="10473" max="10473" width="3.42578125" style="1" customWidth="1"/>
    <col min="10474" max="10474" width="0" style="1" hidden="1" customWidth="1"/>
    <col min="10475" max="10475" width="17.7109375" style="1" customWidth="1"/>
    <col min="10476" max="10476" width="3.42578125" style="1" customWidth="1"/>
    <col min="10477" max="10477" width="0" style="1" hidden="1" customWidth="1"/>
    <col min="10478" max="10478" width="23.7109375" style="1" customWidth="1"/>
    <col min="10479" max="10479" width="10" style="1" customWidth="1"/>
    <col min="10480" max="10480" width="0" style="1" hidden="1" customWidth="1"/>
    <col min="10481" max="10482" width="14.7109375" style="1" customWidth="1"/>
    <col min="10483" max="10483" width="12.85546875" style="1" customWidth="1"/>
    <col min="10484" max="10484" width="3.28515625" style="1" customWidth="1"/>
    <col min="10485" max="10485" width="30.28515625" style="1" customWidth="1"/>
    <col min="10486" max="10486" width="5" style="1" customWidth="1"/>
    <col min="10487" max="10487" width="0" style="1" hidden="1" customWidth="1"/>
    <col min="10488" max="10488" width="14.28515625" style="1" customWidth="1"/>
    <col min="10489" max="10489" width="5.7109375" style="1" customWidth="1"/>
    <col min="10490" max="10490" width="0" style="1" hidden="1" customWidth="1"/>
    <col min="10491" max="10491" width="17.28515625" style="1" customWidth="1"/>
    <col min="10492" max="10492" width="12.7109375" style="1" customWidth="1"/>
    <col min="10493" max="10493" width="0" style="1" hidden="1" customWidth="1"/>
    <col min="10494" max="10494" width="5.28515625" style="1" customWidth="1"/>
    <col min="10495" max="10495" width="0" style="1" hidden="1" customWidth="1"/>
    <col min="10496" max="10496" width="17" style="1" customWidth="1"/>
    <col min="10497" max="10497" width="6.28515625" style="1" customWidth="1"/>
    <col min="10498" max="10498" width="0" style="1" hidden="1" customWidth="1"/>
    <col min="10499" max="10499" width="14.28515625" style="1" customWidth="1"/>
    <col min="10500" max="10500" width="7.5703125" style="1" customWidth="1"/>
    <col min="10501" max="10501" width="0" style="1" hidden="1" customWidth="1"/>
    <col min="10502" max="10503" width="14.28515625" style="1" customWidth="1"/>
    <col min="10504" max="10504" width="20.85546875" style="1" customWidth="1"/>
    <col min="10505" max="10505" width="14.42578125" style="1" customWidth="1"/>
    <col min="10506" max="10506" width="15" style="1" customWidth="1"/>
    <col min="10507" max="10507" width="2.7109375" style="1" customWidth="1"/>
    <col min="10508" max="10508" width="11.7109375" style="1" customWidth="1"/>
    <col min="10509" max="10509" width="11.5703125" style="1" customWidth="1"/>
    <col min="10510" max="10510" width="2.28515625" style="1" customWidth="1"/>
    <col min="10511" max="10511" width="41" style="1" customWidth="1"/>
    <col min="10512" max="10512" width="14.28515625" style="1" customWidth="1"/>
    <col min="10513" max="10514" width="11.5703125" style="1" customWidth="1"/>
    <col min="10515" max="10515" width="21.85546875" style="1" customWidth="1"/>
    <col min="10516" max="10707" width="11.42578125" style="1"/>
    <col min="10708" max="10708" width="21.85546875" style="1" customWidth="1"/>
    <col min="10709" max="10709" width="13.85546875" style="1" customWidth="1"/>
    <col min="10710" max="10710" width="38.7109375" style="1" customWidth="1"/>
    <col min="10711" max="10711" width="3" style="1" bestFit="1" customWidth="1"/>
    <col min="10712" max="10712" width="32.28515625" style="1" customWidth="1"/>
    <col min="10713" max="10713" width="46.28515625" style="1" customWidth="1"/>
    <col min="10714" max="10714" width="19" style="1" customWidth="1"/>
    <col min="10715" max="10715" width="0" style="1" hidden="1" customWidth="1"/>
    <col min="10716" max="10716" width="17.7109375" style="1" customWidth="1"/>
    <col min="10717" max="10717" width="0" style="1" hidden="1" customWidth="1"/>
    <col min="10718" max="10718" width="22.28515625" style="1" customWidth="1"/>
    <col min="10719" max="10719" width="5.28515625" style="1" customWidth="1"/>
    <col min="10720" max="10720" width="36.28515625" style="1" customWidth="1"/>
    <col min="10721" max="10721" width="5.7109375" style="1" customWidth="1"/>
    <col min="10722" max="10722" width="0" style="1" hidden="1" customWidth="1"/>
    <col min="10723" max="10723" width="20.7109375" style="1" customWidth="1"/>
    <col min="10724" max="10724" width="4.85546875" style="1" customWidth="1"/>
    <col min="10725" max="10725" width="0" style="1" hidden="1" customWidth="1"/>
    <col min="10726" max="10726" width="24.7109375" style="1" customWidth="1"/>
    <col min="10727" max="10727" width="12.28515625" style="1" customWidth="1"/>
    <col min="10728" max="10728" width="0" style="1" hidden="1" customWidth="1"/>
    <col min="10729" max="10729" width="3.42578125" style="1" customWidth="1"/>
    <col min="10730" max="10730" width="0" style="1" hidden="1" customWidth="1"/>
    <col min="10731" max="10731" width="17.7109375" style="1" customWidth="1"/>
    <col min="10732" max="10732" width="3.42578125" style="1" customWidth="1"/>
    <col min="10733" max="10733" width="0" style="1" hidden="1" customWidth="1"/>
    <col min="10734" max="10734" width="23.7109375" style="1" customWidth="1"/>
    <col min="10735" max="10735" width="10" style="1" customWidth="1"/>
    <col min="10736" max="10736" width="0" style="1" hidden="1" customWidth="1"/>
    <col min="10737" max="10738" width="14.7109375" style="1" customWidth="1"/>
    <col min="10739" max="10739" width="12.85546875" style="1" customWidth="1"/>
    <col min="10740" max="10740" width="3.28515625" style="1" customWidth="1"/>
    <col min="10741" max="10741" width="30.28515625" style="1" customWidth="1"/>
    <col min="10742" max="10742" width="5" style="1" customWidth="1"/>
    <col min="10743" max="10743" width="0" style="1" hidden="1" customWidth="1"/>
    <col min="10744" max="10744" width="14.28515625" style="1" customWidth="1"/>
    <col min="10745" max="10745" width="5.7109375" style="1" customWidth="1"/>
    <col min="10746" max="10746" width="0" style="1" hidden="1" customWidth="1"/>
    <col min="10747" max="10747" width="17.28515625" style="1" customWidth="1"/>
    <col min="10748" max="10748" width="12.7109375" style="1" customWidth="1"/>
    <col min="10749" max="10749" width="0" style="1" hidden="1" customWidth="1"/>
    <col min="10750" max="10750" width="5.28515625" style="1" customWidth="1"/>
    <col min="10751" max="10751" width="0" style="1" hidden="1" customWidth="1"/>
    <col min="10752" max="10752" width="17" style="1" customWidth="1"/>
    <col min="10753" max="10753" width="6.28515625" style="1" customWidth="1"/>
    <col min="10754" max="10754" width="0" style="1" hidden="1" customWidth="1"/>
    <col min="10755" max="10755" width="14.28515625" style="1" customWidth="1"/>
    <col min="10756" max="10756" width="7.5703125" style="1" customWidth="1"/>
    <col min="10757" max="10757" width="0" style="1" hidden="1" customWidth="1"/>
    <col min="10758" max="10759" width="14.28515625" style="1" customWidth="1"/>
    <col min="10760" max="10760" width="20.85546875" style="1" customWidth="1"/>
    <col min="10761" max="10761" width="14.42578125" style="1" customWidth="1"/>
    <col min="10762" max="10762" width="15" style="1" customWidth="1"/>
    <col min="10763" max="10763" width="2.7109375" style="1" customWidth="1"/>
    <col min="10764" max="10764" width="11.7109375" style="1" customWidth="1"/>
    <col min="10765" max="10765" width="11.5703125" style="1" customWidth="1"/>
    <col min="10766" max="10766" width="2.28515625" style="1" customWidth="1"/>
    <col min="10767" max="10767" width="41" style="1" customWidth="1"/>
    <col min="10768" max="10768" width="14.28515625" style="1" customWidth="1"/>
    <col min="10769" max="10770" width="11.5703125" style="1" customWidth="1"/>
    <col min="10771" max="10771" width="21.85546875" style="1" customWidth="1"/>
    <col min="10772" max="10963" width="11.42578125" style="1"/>
    <col min="10964" max="10964" width="21.85546875" style="1" customWidth="1"/>
    <col min="10965" max="10965" width="13.85546875" style="1" customWidth="1"/>
    <col min="10966" max="10966" width="38.7109375" style="1" customWidth="1"/>
    <col min="10967" max="10967" width="3" style="1" bestFit="1" customWidth="1"/>
    <col min="10968" max="10968" width="32.28515625" style="1" customWidth="1"/>
    <col min="10969" max="10969" width="46.28515625" style="1" customWidth="1"/>
    <col min="10970" max="10970" width="19" style="1" customWidth="1"/>
    <col min="10971" max="10971" width="0" style="1" hidden="1" customWidth="1"/>
    <col min="10972" max="10972" width="17.7109375" style="1" customWidth="1"/>
    <col min="10973" max="10973" width="0" style="1" hidden="1" customWidth="1"/>
    <col min="10974" max="10974" width="22.28515625" style="1" customWidth="1"/>
    <col min="10975" max="10975" width="5.28515625" style="1" customWidth="1"/>
    <col min="10976" max="10976" width="36.28515625" style="1" customWidth="1"/>
    <col min="10977" max="10977" width="5.7109375" style="1" customWidth="1"/>
    <col min="10978" max="10978" width="0" style="1" hidden="1" customWidth="1"/>
    <col min="10979" max="10979" width="20.7109375" style="1" customWidth="1"/>
    <col min="10980" max="10980" width="4.85546875" style="1" customWidth="1"/>
    <col min="10981" max="10981" width="0" style="1" hidden="1" customWidth="1"/>
    <col min="10982" max="10982" width="24.7109375" style="1" customWidth="1"/>
    <col min="10983" max="10983" width="12.28515625" style="1" customWidth="1"/>
    <col min="10984" max="10984" width="0" style="1" hidden="1" customWidth="1"/>
    <col min="10985" max="10985" width="3.42578125" style="1" customWidth="1"/>
    <col min="10986" max="10986" width="0" style="1" hidden="1" customWidth="1"/>
    <col min="10987" max="10987" width="17.7109375" style="1" customWidth="1"/>
    <col min="10988" max="10988" width="3.42578125" style="1" customWidth="1"/>
    <col min="10989" max="10989" width="0" style="1" hidden="1" customWidth="1"/>
    <col min="10990" max="10990" width="23.7109375" style="1" customWidth="1"/>
    <col min="10991" max="10991" width="10" style="1" customWidth="1"/>
    <col min="10992" max="10992" width="0" style="1" hidden="1" customWidth="1"/>
    <col min="10993" max="10994" width="14.7109375" style="1" customWidth="1"/>
    <col min="10995" max="10995" width="12.85546875" style="1" customWidth="1"/>
    <col min="10996" max="10996" width="3.28515625" style="1" customWidth="1"/>
    <col min="10997" max="10997" width="30.28515625" style="1" customWidth="1"/>
    <col min="10998" max="10998" width="5" style="1" customWidth="1"/>
    <col min="10999" max="10999" width="0" style="1" hidden="1" customWidth="1"/>
    <col min="11000" max="11000" width="14.28515625" style="1" customWidth="1"/>
    <col min="11001" max="11001" width="5.7109375" style="1" customWidth="1"/>
    <col min="11002" max="11002" width="0" style="1" hidden="1" customWidth="1"/>
    <col min="11003" max="11003" width="17.28515625" style="1" customWidth="1"/>
    <col min="11004" max="11004" width="12.7109375" style="1" customWidth="1"/>
    <col min="11005" max="11005" width="0" style="1" hidden="1" customWidth="1"/>
    <col min="11006" max="11006" width="5.28515625" style="1" customWidth="1"/>
    <col min="11007" max="11007" width="0" style="1" hidden="1" customWidth="1"/>
    <col min="11008" max="11008" width="17" style="1" customWidth="1"/>
    <col min="11009" max="11009" width="6.28515625" style="1" customWidth="1"/>
    <col min="11010" max="11010" width="0" style="1" hidden="1" customWidth="1"/>
    <col min="11011" max="11011" width="14.28515625" style="1" customWidth="1"/>
    <col min="11012" max="11012" width="7.5703125" style="1" customWidth="1"/>
    <col min="11013" max="11013" width="0" style="1" hidden="1" customWidth="1"/>
    <col min="11014" max="11015" width="14.28515625" style="1" customWidth="1"/>
    <col min="11016" max="11016" width="20.85546875" style="1" customWidth="1"/>
    <col min="11017" max="11017" width="14.42578125" style="1" customWidth="1"/>
    <col min="11018" max="11018" width="15" style="1" customWidth="1"/>
    <col min="11019" max="11019" width="2.7109375" style="1" customWidth="1"/>
    <col min="11020" max="11020" width="11.7109375" style="1" customWidth="1"/>
    <col min="11021" max="11021" width="11.5703125" style="1" customWidth="1"/>
    <col min="11022" max="11022" width="2.28515625" style="1" customWidth="1"/>
    <col min="11023" max="11023" width="41" style="1" customWidth="1"/>
    <col min="11024" max="11024" width="14.28515625" style="1" customWidth="1"/>
    <col min="11025" max="11026" width="11.5703125" style="1" customWidth="1"/>
    <col min="11027" max="11027" width="21.85546875" style="1" customWidth="1"/>
    <col min="11028" max="11219" width="11.42578125" style="1"/>
    <col min="11220" max="11220" width="21.85546875" style="1" customWidth="1"/>
    <col min="11221" max="11221" width="13.85546875" style="1" customWidth="1"/>
    <col min="11222" max="11222" width="38.7109375" style="1" customWidth="1"/>
    <col min="11223" max="11223" width="3" style="1" bestFit="1" customWidth="1"/>
    <col min="11224" max="11224" width="32.28515625" style="1" customWidth="1"/>
    <col min="11225" max="11225" width="46.28515625" style="1" customWidth="1"/>
    <col min="11226" max="11226" width="19" style="1" customWidth="1"/>
    <col min="11227" max="11227" width="0" style="1" hidden="1" customWidth="1"/>
    <col min="11228" max="11228" width="17.7109375" style="1" customWidth="1"/>
    <col min="11229" max="11229" width="0" style="1" hidden="1" customWidth="1"/>
    <col min="11230" max="11230" width="22.28515625" style="1" customWidth="1"/>
    <col min="11231" max="11231" width="5.28515625" style="1" customWidth="1"/>
    <col min="11232" max="11232" width="36.28515625" style="1" customWidth="1"/>
    <col min="11233" max="11233" width="5.7109375" style="1" customWidth="1"/>
    <col min="11234" max="11234" width="0" style="1" hidden="1" customWidth="1"/>
    <col min="11235" max="11235" width="20.7109375" style="1" customWidth="1"/>
    <col min="11236" max="11236" width="4.85546875" style="1" customWidth="1"/>
    <col min="11237" max="11237" width="0" style="1" hidden="1" customWidth="1"/>
    <col min="11238" max="11238" width="24.7109375" style="1" customWidth="1"/>
    <col min="11239" max="11239" width="12.28515625" style="1" customWidth="1"/>
    <col min="11240" max="11240" width="0" style="1" hidden="1" customWidth="1"/>
    <col min="11241" max="11241" width="3.42578125" style="1" customWidth="1"/>
    <col min="11242" max="11242" width="0" style="1" hidden="1" customWidth="1"/>
    <col min="11243" max="11243" width="17.7109375" style="1" customWidth="1"/>
    <col min="11244" max="11244" width="3.42578125" style="1" customWidth="1"/>
    <col min="11245" max="11245" width="0" style="1" hidden="1" customWidth="1"/>
    <col min="11246" max="11246" width="23.7109375" style="1" customWidth="1"/>
    <col min="11247" max="11247" width="10" style="1" customWidth="1"/>
    <col min="11248" max="11248" width="0" style="1" hidden="1" customWidth="1"/>
    <col min="11249" max="11250" width="14.7109375" style="1" customWidth="1"/>
    <col min="11251" max="11251" width="12.85546875" style="1" customWidth="1"/>
    <col min="11252" max="11252" width="3.28515625" style="1" customWidth="1"/>
    <col min="11253" max="11253" width="30.28515625" style="1" customWidth="1"/>
    <col min="11254" max="11254" width="5" style="1" customWidth="1"/>
    <col min="11255" max="11255" width="0" style="1" hidden="1" customWidth="1"/>
    <col min="11256" max="11256" width="14.28515625" style="1" customWidth="1"/>
    <col min="11257" max="11257" width="5.7109375" style="1" customWidth="1"/>
    <col min="11258" max="11258" width="0" style="1" hidden="1" customWidth="1"/>
    <col min="11259" max="11259" width="17.28515625" style="1" customWidth="1"/>
    <col min="11260" max="11260" width="12.7109375" style="1" customWidth="1"/>
    <col min="11261" max="11261" width="0" style="1" hidden="1" customWidth="1"/>
    <col min="11262" max="11262" width="5.28515625" style="1" customWidth="1"/>
    <col min="11263" max="11263" width="0" style="1" hidden="1" customWidth="1"/>
    <col min="11264" max="11264" width="17" style="1" customWidth="1"/>
    <col min="11265" max="11265" width="6.28515625" style="1" customWidth="1"/>
    <col min="11266" max="11266" width="0" style="1" hidden="1" customWidth="1"/>
    <col min="11267" max="11267" width="14.28515625" style="1" customWidth="1"/>
    <col min="11268" max="11268" width="7.5703125" style="1" customWidth="1"/>
    <col min="11269" max="11269" width="0" style="1" hidden="1" customWidth="1"/>
    <col min="11270" max="11271" width="14.28515625" style="1" customWidth="1"/>
    <col min="11272" max="11272" width="20.85546875" style="1" customWidth="1"/>
    <col min="11273" max="11273" width="14.42578125" style="1" customWidth="1"/>
    <col min="11274" max="11274" width="15" style="1" customWidth="1"/>
    <col min="11275" max="11275" width="2.7109375" style="1" customWidth="1"/>
    <col min="11276" max="11276" width="11.7109375" style="1" customWidth="1"/>
    <col min="11277" max="11277" width="11.5703125" style="1" customWidth="1"/>
    <col min="11278" max="11278" width="2.28515625" style="1" customWidth="1"/>
    <col min="11279" max="11279" width="41" style="1" customWidth="1"/>
    <col min="11280" max="11280" width="14.28515625" style="1" customWidth="1"/>
    <col min="11281" max="11282" width="11.5703125" style="1" customWidth="1"/>
    <col min="11283" max="11283" width="21.85546875" style="1" customWidth="1"/>
    <col min="11284" max="11475" width="11.42578125" style="1"/>
    <col min="11476" max="11476" width="21.85546875" style="1" customWidth="1"/>
    <col min="11477" max="11477" width="13.85546875" style="1" customWidth="1"/>
    <col min="11478" max="11478" width="38.7109375" style="1" customWidth="1"/>
    <col min="11479" max="11479" width="3" style="1" bestFit="1" customWidth="1"/>
    <col min="11480" max="11480" width="32.28515625" style="1" customWidth="1"/>
    <col min="11481" max="11481" width="46.28515625" style="1" customWidth="1"/>
    <col min="11482" max="11482" width="19" style="1" customWidth="1"/>
    <col min="11483" max="11483" width="0" style="1" hidden="1" customWidth="1"/>
    <col min="11484" max="11484" width="17.7109375" style="1" customWidth="1"/>
    <col min="11485" max="11485" width="0" style="1" hidden="1" customWidth="1"/>
    <col min="11486" max="11486" width="22.28515625" style="1" customWidth="1"/>
    <col min="11487" max="11487" width="5.28515625" style="1" customWidth="1"/>
    <col min="11488" max="11488" width="36.28515625" style="1" customWidth="1"/>
    <col min="11489" max="11489" width="5.7109375" style="1" customWidth="1"/>
    <col min="11490" max="11490" width="0" style="1" hidden="1" customWidth="1"/>
    <col min="11491" max="11491" width="20.7109375" style="1" customWidth="1"/>
    <col min="11492" max="11492" width="4.85546875" style="1" customWidth="1"/>
    <col min="11493" max="11493" width="0" style="1" hidden="1" customWidth="1"/>
    <col min="11494" max="11494" width="24.7109375" style="1" customWidth="1"/>
    <col min="11495" max="11495" width="12.28515625" style="1" customWidth="1"/>
    <col min="11496" max="11496" width="0" style="1" hidden="1" customWidth="1"/>
    <col min="11497" max="11497" width="3.42578125" style="1" customWidth="1"/>
    <col min="11498" max="11498" width="0" style="1" hidden="1" customWidth="1"/>
    <col min="11499" max="11499" width="17.7109375" style="1" customWidth="1"/>
    <col min="11500" max="11500" width="3.42578125" style="1" customWidth="1"/>
    <col min="11501" max="11501" width="0" style="1" hidden="1" customWidth="1"/>
    <col min="11502" max="11502" width="23.7109375" style="1" customWidth="1"/>
    <col min="11503" max="11503" width="10" style="1" customWidth="1"/>
    <col min="11504" max="11504" width="0" style="1" hidden="1" customWidth="1"/>
    <col min="11505" max="11506" width="14.7109375" style="1" customWidth="1"/>
    <col min="11507" max="11507" width="12.85546875" style="1" customWidth="1"/>
    <col min="11508" max="11508" width="3.28515625" style="1" customWidth="1"/>
    <col min="11509" max="11509" width="30.28515625" style="1" customWidth="1"/>
    <col min="11510" max="11510" width="5" style="1" customWidth="1"/>
    <col min="11511" max="11511" width="0" style="1" hidden="1" customWidth="1"/>
    <col min="11512" max="11512" width="14.28515625" style="1" customWidth="1"/>
    <col min="11513" max="11513" width="5.7109375" style="1" customWidth="1"/>
    <col min="11514" max="11514" width="0" style="1" hidden="1" customWidth="1"/>
    <col min="11515" max="11515" width="17.28515625" style="1" customWidth="1"/>
    <col min="11516" max="11516" width="12.7109375" style="1" customWidth="1"/>
    <col min="11517" max="11517" width="0" style="1" hidden="1" customWidth="1"/>
    <col min="11518" max="11518" width="5.28515625" style="1" customWidth="1"/>
    <col min="11519" max="11519" width="0" style="1" hidden="1" customWidth="1"/>
    <col min="11520" max="11520" width="17" style="1" customWidth="1"/>
    <col min="11521" max="11521" width="6.28515625" style="1" customWidth="1"/>
    <col min="11522" max="11522" width="0" style="1" hidden="1" customWidth="1"/>
    <col min="11523" max="11523" width="14.28515625" style="1" customWidth="1"/>
    <col min="11524" max="11524" width="7.5703125" style="1" customWidth="1"/>
    <col min="11525" max="11525" width="0" style="1" hidden="1" customWidth="1"/>
    <col min="11526" max="11527" width="14.28515625" style="1" customWidth="1"/>
    <col min="11528" max="11528" width="20.85546875" style="1" customWidth="1"/>
    <col min="11529" max="11529" width="14.42578125" style="1" customWidth="1"/>
    <col min="11530" max="11530" width="15" style="1" customWidth="1"/>
    <col min="11531" max="11531" width="2.7109375" style="1" customWidth="1"/>
    <col min="11532" max="11532" width="11.7109375" style="1" customWidth="1"/>
    <col min="11533" max="11533" width="11.5703125" style="1" customWidth="1"/>
    <col min="11534" max="11534" width="2.28515625" style="1" customWidth="1"/>
    <col min="11535" max="11535" width="41" style="1" customWidth="1"/>
    <col min="11536" max="11536" width="14.28515625" style="1" customWidth="1"/>
    <col min="11537" max="11538" width="11.5703125" style="1" customWidth="1"/>
    <col min="11539" max="11539" width="21.85546875" style="1" customWidth="1"/>
    <col min="11540" max="11731" width="11.42578125" style="1"/>
    <col min="11732" max="11732" width="21.85546875" style="1" customWidth="1"/>
    <col min="11733" max="11733" width="13.85546875" style="1" customWidth="1"/>
    <col min="11734" max="11734" width="38.7109375" style="1" customWidth="1"/>
    <col min="11735" max="11735" width="3" style="1" bestFit="1" customWidth="1"/>
    <col min="11736" max="11736" width="32.28515625" style="1" customWidth="1"/>
    <col min="11737" max="11737" width="46.28515625" style="1" customWidth="1"/>
    <col min="11738" max="11738" width="19" style="1" customWidth="1"/>
    <col min="11739" max="11739" width="0" style="1" hidden="1" customWidth="1"/>
    <col min="11740" max="11740" width="17.7109375" style="1" customWidth="1"/>
    <col min="11741" max="11741" width="0" style="1" hidden="1" customWidth="1"/>
    <col min="11742" max="11742" width="22.28515625" style="1" customWidth="1"/>
    <col min="11743" max="11743" width="5.28515625" style="1" customWidth="1"/>
    <col min="11744" max="11744" width="36.28515625" style="1" customWidth="1"/>
    <col min="11745" max="11745" width="5.7109375" style="1" customWidth="1"/>
    <col min="11746" max="11746" width="0" style="1" hidden="1" customWidth="1"/>
    <col min="11747" max="11747" width="20.7109375" style="1" customWidth="1"/>
    <col min="11748" max="11748" width="4.85546875" style="1" customWidth="1"/>
    <col min="11749" max="11749" width="0" style="1" hidden="1" customWidth="1"/>
    <col min="11750" max="11750" width="24.7109375" style="1" customWidth="1"/>
    <col min="11751" max="11751" width="12.28515625" style="1" customWidth="1"/>
    <col min="11752" max="11752" width="0" style="1" hidden="1" customWidth="1"/>
    <col min="11753" max="11753" width="3.42578125" style="1" customWidth="1"/>
    <col min="11754" max="11754" width="0" style="1" hidden="1" customWidth="1"/>
    <col min="11755" max="11755" width="17.7109375" style="1" customWidth="1"/>
    <col min="11756" max="11756" width="3.42578125" style="1" customWidth="1"/>
    <col min="11757" max="11757" width="0" style="1" hidden="1" customWidth="1"/>
    <col min="11758" max="11758" width="23.7109375" style="1" customWidth="1"/>
    <col min="11759" max="11759" width="10" style="1" customWidth="1"/>
    <col min="11760" max="11760" width="0" style="1" hidden="1" customWidth="1"/>
    <col min="11761" max="11762" width="14.7109375" style="1" customWidth="1"/>
    <col min="11763" max="11763" width="12.85546875" style="1" customWidth="1"/>
    <col min="11764" max="11764" width="3.28515625" style="1" customWidth="1"/>
    <col min="11765" max="11765" width="30.28515625" style="1" customWidth="1"/>
    <col min="11766" max="11766" width="5" style="1" customWidth="1"/>
    <col min="11767" max="11767" width="0" style="1" hidden="1" customWidth="1"/>
    <col min="11768" max="11768" width="14.28515625" style="1" customWidth="1"/>
    <col min="11769" max="11769" width="5.7109375" style="1" customWidth="1"/>
    <col min="11770" max="11770" width="0" style="1" hidden="1" customWidth="1"/>
    <col min="11771" max="11771" width="17.28515625" style="1" customWidth="1"/>
    <col min="11772" max="11772" width="12.7109375" style="1" customWidth="1"/>
    <col min="11773" max="11773" width="0" style="1" hidden="1" customWidth="1"/>
    <col min="11774" max="11774" width="5.28515625" style="1" customWidth="1"/>
    <col min="11775" max="11775" width="0" style="1" hidden="1" customWidth="1"/>
    <col min="11776" max="11776" width="17" style="1" customWidth="1"/>
    <col min="11777" max="11777" width="6.28515625" style="1" customWidth="1"/>
    <col min="11778" max="11778" width="0" style="1" hidden="1" customWidth="1"/>
    <col min="11779" max="11779" width="14.28515625" style="1" customWidth="1"/>
    <col min="11780" max="11780" width="7.5703125" style="1" customWidth="1"/>
    <col min="11781" max="11781" width="0" style="1" hidden="1" customWidth="1"/>
    <col min="11782" max="11783" width="14.28515625" style="1" customWidth="1"/>
    <col min="11784" max="11784" width="20.85546875" style="1" customWidth="1"/>
    <col min="11785" max="11785" width="14.42578125" style="1" customWidth="1"/>
    <col min="11786" max="11786" width="15" style="1" customWidth="1"/>
    <col min="11787" max="11787" width="2.7109375" style="1" customWidth="1"/>
    <col min="11788" max="11788" width="11.7109375" style="1" customWidth="1"/>
    <col min="11789" max="11789" width="11.5703125" style="1" customWidth="1"/>
    <col min="11790" max="11790" width="2.28515625" style="1" customWidth="1"/>
    <col min="11791" max="11791" width="41" style="1" customWidth="1"/>
    <col min="11792" max="11792" width="14.28515625" style="1" customWidth="1"/>
    <col min="11793" max="11794" width="11.5703125" style="1" customWidth="1"/>
    <col min="11795" max="11795" width="21.85546875" style="1" customWidth="1"/>
    <col min="11796" max="11987" width="11.42578125" style="1"/>
    <col min="11988" max="11988" width="21.85546875" style="1" customWidth="1"/>
    <col min="11989" max="11989" width="13.85546875" style="1" customWidth="1"/>
    <col min="11990" max="11990" width="38.7109375" style="1" customWidth="1"/>
    <col min="11991" max="11991" width="3" style="1" bestFit="1" customWidth="1"/>
    <col min="11992" max="11992" width="32.28515625" style="1" customWidth="1"/>
    <col min="11993" max="11993" width="46.28515625" style="1" customWidth="1"/>
    <col min="11994" max="11994" width="19" style="1" customWidth="1"/>
    <col min="11995" max="11995" width="0" style="1" hidden="1" customWidth="1"/>
    <col min="11996" max="11996" width="17.7109375" style="1" customWidth="1"/>
    <col min="11997" max="11997" width="0" style="1" hidden="1" customWidth="1"/>
    <col min="11998" max="11998" width="22.28515625" style="1" customWidth="1"/>
    <col min="11999" max="11999" width="5.28515625" style="1" customWidth="1"/>
    <col min="12000" max="12000" width="36.28515625" style="1" customWidth="1"/>
    <col min="12001" max="12001" width="5.7109375" style="1" customWidth="1"/>
    <col min="12002" max="12002" width="0" style="1" hidden="1" customWidth="1"/>
    <col min="12003" max="12003" width="20.7109375" style="1" customWidth="1"/>
    <col min="12004" max="12004" width="4.85546875" style="1" customWidth="1"/>
    <col min="12005" max="12005" width="0" style="1" hidden="1" customWidth="1"/>
    <col min="12006" max="12006" width="24.7109375" style="1" customWidth="1"/>
    <col min="12007" max="12007" width="12.28515625" style="1" customWidth="1"/>
    <col min="12008" max="12008" width="0" style="1" hidden="1" customWidth="1"/>
    <col min="12009" max="12009" width="3.42578125" style="1" customWidth="1"/>
    <col min="12010" max="12010" width="0" style="1" hidden="1" customWidth="1"/>
    <col min="12011" max="12011" width="17.7109375" style="1" customWidth="1"/>
    <col min="12012" max="12012" width="3.42578125" style="1" customWidth="1"/>
    <col min="12013" max="12013" width="0" style="1" hidden="1" customWidth="1"/>
    <col min="12014" max="12014" width="23.7109375" style="1" customWidth="1"/>
    <col min="12015" max="12015" width="10" style="1" customWidth="1"/>
    <col min="12016" max="12016" width="0" style="1" hidden="1" customWidth="1"/>
    <col min="12017" max="12018" width="14.7109375" style="1" customWidth="1"/>
    <col min="12019" max="12019" width="12.85546875" style="1" customWidth="1"/>
    <col min="12020" max="12020" width="3.28515625" style="1" customWidth="1"/>
    <col min="12021" max="12021" width="30.28515625" style="1" customWidth="1"/>
    <col min="12022" max="12022" width="5" style="1" customWidth="1"/>
    <col min="12023" max="12023" width="0" style="1" hidden="1" customWidth="1"/>
    <col min="12024" max="12024" width="14.28515625" style="1" customWidth="1"/>
    <col min="12025" max="12025" width="5.7109375" style="1" customWidth="1"/>
    <col min="12026" max="12026" width="0" style="1" hidden="1" customWidth="1"/>
    <col min="12027" max="12027" width="17.28515625" style="1" customWidth="1"/>
    <col min="12028" max="12028" width="12.7109375" style="1" customWidth="1"/>
    <col min="12029" max="12029" width="0" style="1" hidden="1" customWidth="1"/>
    <col min="12030" max="12030" width="5.28515625" style="1" customWidth="1"/>
    <col min="12031" max="12031" width="0" style="1" hidden="1" customWidth="1"/>
    <col min="12032" max="12032" width="17" style="1" customWidth="1"/>
    <col min="12033" max="12033" width="6.28515625" style="1" customWidth="1"/>
    <col min="12034" max="12034" width="0" style="1" hidden="1" customWidth="1"/>
    <col min="12035" max="12035" width="14.28515625" style="1" customWidth="1"/>
    <col min="12036" max="12036" width="7.5703125" style="1" customWidth="1"/>
    <col min="12037" max="12037" width="0" style="1" hidden="1" customWidth="1"/>
    <col min="12038" max="12039" width="14.28515625" style="1" customWidth="1"/>
    <col min="12040" max="12040" width="20.85546875" style="1" customWidth="1"/>
    <col min="12041" max="12041" width="14.42578125" style="1" customWidth="1"/>
    <col min="12042" max="12042" width="15" style="1" customWidth="1"/>
    <col min="12043" max="12043" width="2.7109375" style="1" customWidth="1"/>
    <col min="12044" max="12044" width="11.7109375" style="1" customWidth="1"/>
    <col min="12045" max="12045" width="11.5703125" style="1" customWidth="1"/>
    <col min="12046" max="12046" width="2.28515625" style="1" customWidth="1"/>
    <col min="12047" max="12047" width="41" style="1" customWidth="1"/>
    <col min="12048" max="12048" width="14.28515625" style="1" customWidth="1"/>
    <col min="12049" max="12050" width="11.5703125" style="1" customWidth="1"/>
    <col min="12051" max="12051" width="21.85546875" style="1" customWidth="1"/>
    <col min="12052" max="12243" width="11.42578125" style="1"/>
    <col min="12244" max="12244" width="21.85546875" style="1" customWidth="1"/>
    <col min="12245" max="12245" width="13.85546875" style="1" customWidth="1"/>
    <col min="12246" max="12246" width="38.7109375" style="1" customWidth="1"/>
    <col min="12247" max="12247" width="3" style="1" bestFit="1" customWidth="1"/>
    <col min="12248" max="12248" width="32.28515625" style="1" customWidth="1"/>
    <col min="12249" max="12249" width="46.28515625" style="1" customWidth="1"/>
    <col min="12250" max="12250" width="19" style="1" customWidth="1"/>
    <col min="12251" max="12251" width="0" style="1" hidden="1" customWidth="1"/>
    <col min="12252" max="12252" width="17.7109375" style="1" customWidth="1"/>
    <col min="12253" max="12253" width="0" style="1" hidden="1" customWidth="1"/>
    <col min="12254" max="12254" width="22.28515625" style="1" customWidth="1"/>
    <col min="12255" max="12255" width="5.28515625" style="1" customWidth="1"/>
    <col min="12256" max="12256" width="36.28515625" style="1" customWidth="1"/>
    <col min="12257" max="12257" width="5.7109375" style="1" customWidth="1"/>
    <col min="12258" max="12258" width="0" style="1" hidden="1" customWidth="1"/>
    <col min="12259" max="12259" width="20.7109375" style="1" customWidth="1"/>
    <col min="12260" max="12260" width="4.85546875" style="1" customWidth="1"/>
    <col min="12261" max="12261" width="0" style="1" hidden="1" customWidth="1"/>
    <col min="12262" max="12262" width="24.7109375" style="1" customWidth="1"/>
    <col min="12263" max="12263" width="12.28515625" style="1" customWidth="1"/>
    <col min="12264" max="12264" width="0" style="1" hidden="1" customWidth="1"/>
    <col min="12265" max="12265" width="3.42578125" style="1" customWidth="1"/>
    <col min="12266" max="12266" width="0" style="1" hidden="1" customWidth="1"/>
    <col min="12267" max="12267" width="17.7109375" style="1" customWidth="1"/>
    <col min="12268" max="12268" width="3.42578125" style="1" customWidth="1"/>
    <col min="12269" max="12269" width="0" style="1" hidden="1" customWidth="1"/>
    <col min="12270" max="12270" width="23.7109375" style="1" customWidth="1"/>
    <col min="12271" max="12271" width="10" style="1" customWidth="1"/>
    <col min="12272" max="12272" width="0" style="1" hidden="1" customWidth="1"/>
    <col min="12273" max="12274" width="14.7109375" style="1" customWidth="1"/>
    <col min="12275" max="12275" width="12.85546875" style="1" customWidth="1"/>
    <col min="12276" max="12276" width="3.28515625" style="1" customWidth="1"/>
    <col min="12277" max="12277" width="30.28515625" style="1" customWidth="1"/>
    <col min="12278" max="12278" width="5" style="1" customWidth="1"/>
    <col min="12279" max="12279" width="0" style="1" hidden="1" customWidth="1"/>
    <col min="12280" max="12280" width="14.28515625" style="1" customWidth="1"/>
    <col min="12281" max="12281" width="5.7109375" style="1" customWidth="1"/>
    <col min="12282" max="12282" width="0" style="1" hidden="1" customWidth="1"/>
    <col min="12283" max="12283" width="17.28515625" style="1" customWidth="1"/>
    <col min="12284" max="12284" width="12.7109375" style="1" customWidth="1"/>
    <col min="12285" max="12285" width="0" style="1" hidden="1" customWidth="1"/>
    <col min="12286" max="12286" width="5.28515625" style="1" customWidth="1"/>
    <col min="12287" max="12287" width="0" style="1" hidden="1" customWidth="1"/>
    <col min="12288" max="12288" width="17" style="1" customWidth="1"/>
    <col min="12289" max="12289" width="6.28515625" style="1" customWidth="1"/>
    <col min="12290" max="12290" width="0" style="1" hidden="1" customWidth="1"/>
    <col min="12291" max="12291" width="14.28515625" style="1" customWidth="1"/>
    <col min="12292" max="12292" width="7.5703125" style="1" customWidth="1"/>
    <col min="12293" max="12293" width="0" style="1" hidden="1" customWidth="1"/>
    <col min="12294" max="12295" width="14.28515625" style="1" customWidth="1"/>
    <col min="12296" max="12296" width="20.85546875" style="1" customWidth="1"/>
    <col min="12297" max="12297" width="14.42578125" style="1" customWidth="1"/>
    <col min="12298" max="12298" width="15" style="1" customWidth="1"/>
    <col min="12299" max="12299" width="2.7109375" style="1" customWidth="1"/>
    <col min="12300" max="12300" width="11.7109375" style="1" customWidth="1"/>
    <col min="12301" max="12301" width="11.5703125" style="1" customWidth="1"/>
    <col min="12302" max="12302" width="2.28515625" style="1" customWidth="1"/>
    <col min="12303" max="12303" width="41" style="1" customWidth="1"/>
    <col min="12304" max="12304" width="14.28515625" style="1" customWidth="1"/>
    <col min="12305" max="12306" width="11.5703125" style="1" customWidth="1"/>
    <col min="12307" max="12307" width="21.85546875" style="1" customWidth="1"/>
    <col min="12308" max="12499" width="11.42578125" style="1"/>
    <col min="12500" max="12500" width="21.85546875" style="1" customWidth="1"/>
    <col min="12501" max="12501" width="13.85546875" style="1" customWidth="1"/>
    <col min="12502" max="12502" width="38.7109375" style="1" customWidth="1"/>
    <col min="12503" max="12503" width="3" style="1" bestFit="1" customWidth="1"/>
    <col min="12504" max="12504" width="32.28515625" style="1" customWidth="1"/>
    <col min="12505" max="12505" width="46.28515625" style="1" customWidth="1"/>
    <col min="12506" max="12506" width="19" style="1" customWidth="1"/>
    <col min="12507" max="12507" width="0" style="1" hidden="1" customWidth="1"/>
    <col min="12508" max="12508" width="17.7109375" style="1" customWidth="1"/>
    <col min="12509" max="12509" width="0" style="1" hidden="1" customWidth="1"/>
    <col min="12510" max="12510" width="22.28515625" style="1" customWidth="1"/>
    <col min="12511" max="12511" width="5.28515625" style="1" customWidth="1"/>
    <col min="12512" max="12512" width="36.28515625" style="1" customWidth="1"/>
    <col min="12513" max="12513" width="5.7109375" style="1" customWidth="1"/>
    <col min="12514" max="12514" width="0" style="1" hidden="1" customWidth="1"/>
    <col min="12515" max="12515" width="20.7109375" style="1" customWidth="1"/>
    <col min="12516" max="12516" width="4.85546875" style="1" customWidth="1"/>
    <col min="12517" max="12517" width="0" style="1" hidden="1" customWidth="1"/>
    <col min="12518" max="12518" width="24.7109375" style="1" customWidth="1"/>
    <col min="12519" max="12519" width="12.28515625" style="1" customWidth="1"/>
    <col min="12520" max="12520" width="0" style="1" hidden="1" customWidth="1"/>
    <col min="12521" max="12521" width="3.42578125" style="1" customWidth="1"/>
    <col min="12522" max="12522" width="0" style="1" hidden="1" customWidth="1"/>
    <col min="12523" max="12523" width="17.7109375" style="1" customWidth="1"/>
    <col min="12524" max="12524" width="3.42578125" style="1" customWidth="1"/>
    <col min="12525" max="12525" width="0" style="1" hidden="1" customWidth="1"/>
    <col min="12526" max="12526" width="23.7109375" style="1" customWidth="1"/>
    <col min="12527" max="12527" width="10" style="1" customWidth="1"/>
    <col min="12528" max="12528" width="0" style="1" hidden="1" customWidth="1"/>
    <col min="12529" max="12530" width="14.7109375" style="1" customWidth="1"/>
    <col min="12531" max="12531" width="12.85546875" style="1" customWidth="1"/>
    <col min="12532" max="12532" width="3.28515625" style="1" customWidth="1"/>
    <col min="12533" max="12533" width="30.28515625" style="1" customWidth="1"/>
    <col min="12534" max="12534" width="5" style="1" customWidth="1"/>
    <col min="12535" max="12535" width="0" style="1" hidden="1" customWidth="1"/>
    <col min="12536" max="12536" width="14.28515625" style="1" customWidth="1"/>
    <col min="12537" max="12537" width="5.7109375" style="1" customWidth="1"/>
    <col min="12538" max="12538" width="0" style="1" hidden="1" customWidth="1"/>
    <col min="12539" max="12539" width="17.28515625" style="1" customWidth="1"/>
    <col min="12540" max="12540" width="12.7109375" style="1" customWidth="1"/>
    <col min="12541" max="12541" width="0" style="1" hidden="1" customWidth="1"/>
    <col min="12542" max="12542" width="5.28515625" style="1" customWidth="1"/>
    <col min="12543" max="12543" width="0" style="1" hidden="1" customWidth="1"/>
    <col min="12544" max="12544" width="17" style="1" customWidth="1"/>
    <col min="12545" max="12545" width="6.28515625" style="1" customWidth="1"/>
    <col min="12546" max="12546" width="0" style="1" hidden="1" customWidth="1"/>
    <col min="12547" max="12547" width="14.28515625" style="1" customWidth="1"/>
    <col min="12548" max="12548" width="7.5703125" style="1" customWidth="1"/>
    <col min="12549" max="12549" width="0" style="1" hidden="1" customWidth="1"/>
    <col min="12550" max="12551" width="14.28515625" style="1" customWidth="1"/>
    <col min="12552" max="12552" width="20.85546875" style="1" customWidth="1"/>
    <col min="12553" max="12553" width="14.42578125" style="1" customWidth="1"/>
    <col min="12554" max="12554" width="15" style="1" customWidth="1"/>
    <col min="12555" max="12555" width="2.7109375" style="1" customWidth="1"/>
    <col min="12556" max="12556" width="11.7109375" style="1" customWidth="1"/>
    <col min="12557" max="12557" width="11.5703125" style="1" customWidth="1"/>
    <col min="12558" max="12558" width="2.28515625" style="1" customWidth="1"/>
    <col min="12559" max="12559" width="41" style="1" customWidth="1"/>
    <col min="12560" max="12560" width="14.28515625" style="1" customWidth="1"/>
    <col min="12561" max="12562" width="11.5703125" style="1" customWidth="1"/>
    <col min="12563" max="12563" width="21.85546875" style="1" customWidth="1"/>
    <col min="12564" max="12755" width="11.42578125" style="1"/>
    <col min="12756" max="12756" width="21.85546875" style="1" customWidth="1"/>
    <col min="12757" max="12757" width="13.85546875" style="1" customWidth="1"/>
    <col min="12758" max="12758" width="38.7109375" style="1" customWidth="1"/>
    <col min="12759" max="12759" width="3" style="1" bestFit="1" customWidth="1"/>
    <col min="12760" max="12760" width="32.28515625" style="1" customWidth="1"/>
    <col min="12761" max="12761" width="46.28515625" style="1" customWidth="1"/>
    <col min="12762" max="12762" width="19" style="1" customWidth="1"/>
    <col min="12763" max="12763" width="0" style="1" hidden="1" customWidth="1"/>
    <col min="12764" max="12764" width="17.7109375" style="1" customWidth="1"/>
    <col min="12765" max="12765" width="0" style="1" hidden="1" customWidth="1"/>
    <col min="12766" max="12766" width="22.28515625" style="1" customWidth="1"/>
    <col min="12767" max="12767" width="5.28515625" style="1" customWidth="1"/>
    <col min="12768" max="12768" width="36.28515625" style="1" customWidth="1"/>
    <col min="12769" max="12769" width="5.7109375" style="1" customWidth="1"/>
    <col min="12770" max="12770" width="0" style="1" hidden="1" customWidth="1"/>
    <col min="12771" max="12771" width="20.7109375" style="1" customWidth="1"/>
    <col min="12772" max="12772" width="4.85546875" style="1" customWidth="1"/>
    <col min="12773" max="12773" width="0" style="1" hidden="1" customWidth="1"/>
    <col min="12774" max="12774" width="24.7109375" style="1" customWidth="1"/>
    <col min="12775" max="12775" width="12.28515625" style="1" customWidth="1"/>
    <col min="12776" max="12776" width="0" style="1" hidden="1" customWidth="1"/>
    <col min="12777" max="12777" width="3.42578125" style="1" customWidth="1"/>
    <col min="12778" max="12778" width="0" style="1" hidden="1" customWidth="1"/>
    <col min="12779" max="12779" width="17.7109375" style="1" customWidth="1"/>
    <col min="12780" max="12780" width="3.42578125" style="1" customWidth="1"/>
    <col min="12781" max="12781" width="0" style="1" hidden="1" customWidth="1"/>
    <col min="12782" max="12782" width="23.7109375" style="1" customWidth="1"/>
    <col min="12783" max="12783" width="10" style="1" customWidth="1"/>
    <col min="12784" max="12784" width="0" style="1" hidden="1" customWidth="1"/>
    <col min="12785" max="12786" width="14.7109375" style="1" customWidth="1"/>
    <col min="12787" max="12787" width="12.85546875" style="1" customWidth="1"/>
    <col min="12788" max="12788" width="3.28515625" style="1" customWidth="1"/>
    <col min="12789" max="12789" width="30.28515625" style="1" customWidth="1"/>
    <col min="12790" max="12790" width="5" style="1" customWidth="1"/>
    <col min="12791" max="12791" width="0" style="1" hidden="1" customWidth="1"/>
    <col min="12792" max="12792" width="14.28515625" style="1" customWidth="1"/>
    <col min="12793" max="12793" width="5.7109375" style="1" customWidth="1"/>
    <col min="12794" max="12794" width="0" style="1" hidden="1" customWidth="1"/>
    <col min="12795" max="12795" width="17.28515625" style="1" customWidth="1"/>
    <col min="12796" max="12796" width="12.7109375" style="1" customWidth="1"/>
    <col min="12797" max="12797" width="0" style="1" hidden="1" customWidth="1"/>
    <col min="12798" max="12798" width="5.28515625" style="1" customWidth="1"/>
    <col min="12799" max="12799" width="0" style="1" hidden="1" customWidth="1"/>
    <col min="12800" max="12800" width="17" style="1" customWidth="1"/>
    <col min="12801" max="12801" width="6.28515625" style="1" customWidth="1"/>
    <col min="12802" max="12802" width="0" style="1" hidden="1" customWidth="1"/>
    <col min="12803" max="12803" width="14.28515625" style="1" customWidth="1"/>
    <col min="12804" max="12804" width="7.5703125" style="1" customWidth="1"/>
    <col min="12805" max="12805" width="0" style="1" hidden="1" customWidth="1"/>
    <col min="12806" max="12807" width="14.28515625" style="1" customWidth="1"/>
    <col min="12808" max="12808" width="20.85546875" style="1" customWidth="1"/>
    <col min="12809" max="12809" width="14.42578125" style="1" customWidth="1"/>
    <col min="12810" max="12810" width="15" style="1" customWidth="1"/>
    <col min="12811" max="12811" width="2.7109375" style="1" customWidth="1"/>
    <col min="12812" max="12812" width="11.7109375" style="1" customWidth="1"/>
    <col min="12813" max="12813" width="11.5703125" style="1" customWidth="1"/>
    <col min="12814" max="12814" width="2.28515625" style="1" customWidth="1"/>
    <col min="12815" max="12815" width="41" style="1" customWidth="1"/>
    <col min="12816" max="12816" width="14.28515625" style="1" customWidth="1"/>
    <col min="12817" max="12818" width="11.5703125" style="1" customWidth="1"/>
    <col min="12819" max="12819" width="21.85546875" style="1" customWidth="1"/>
    <col min="12820" max="13011" width="11.42578125" style="1"/>
    <col min="13012" max="13012" width="21.85546875" style="1" customWidth="1"/>
    <col min="13013" max="13013" width="13.85546875" style="1" customWidth="1"/>
    <col min="13014" max="13014" width="38.7109375" style="1" customWidth="1"/>
    <col min="13015" max="13015" width="3" style="1" bestFit="1" customWidth="1"/>
    <col min="13016" max="13016" width="32.28515625" style="1" customWidth="1"/>
    <col min="13017" max="13017" width="46.28515625" style="1" customWidth="1"/>
    <col min="13018" max="13018" width="19" style="1" customWidth="1"/>
    <col min="13019" max="13019" width="0" style="1" hidden="1" customWidth="1"/>
    <col min="13020" max="13020" width="17.7109375" style="1" customWidth="1"/>
    <col min="13021" max="13021" width="0" style="1" hidden="1" customWidth="1"/>
    <col min="13022" max="13022" width="22.28515625" style="1" customWidth="1"/>
    <col min="13023" max="13023" width="5.28515625" style="1" customWidth="1"/>
    <col min="13024" max="13024" width="36.28515625" style="1" customWidth="1"/>
    <col min="13025" max="13025" width="5.7109375" style="1" customWidth="1"/>
    <col min="13026" max="13026" width="0" style="1" hidden="1" customWidth="1"/>
    <col min="13027" max="13027" width="20.7109375" style="1" customWidth="1"/>
    <col min="13028" max="13028" width="4.85546875" style="1" customWidth="1"/>
    <col min="13029" max="13029" width="0" style="1" hidden="1" customWidth="1"/>
    <col min="13030" max="13030" width="24.7109375" style="1" customWidth="1"/>
    <col min="13031" max="13031" width="12.28515625" style="1" customWidth="1"/>
    <col min="13032" max="13032" width="0" style="1" hidden="1" customWidth="1"/>
    <col min="13033" max="13033" width="3.42578125" style="1" customWidth="1"/>
    <col min="13034" max="13034" width="0" style="1" hidden="1" customWidth="1"/>
    <col min="13035" max="13035" width="17.7109375" style="1" customWidth="1"/>
    <col min="13036" max="13036" width="3.42578125" style="1" customWidth="1"/>
    <col min="13037" max="13037" width="0" style="1" hidden="1" customWidth="1"/>
    <col min="13038" max="13038" width="23.7109375" style="1" customWidth="1"/>
    <col min="13039" max="13039" width="10" style="1" customWidth="1"/>
    <col min="13040" max="13040" width="0" style="1" hidden="1" customWidth="1"/>
    <col min="13041" max="13042" width="14.7109375" style="1" customWidth="1"/>
    <col min="13043" max="13043" width="12.85546875" style="1" customWidth="1"/>
    <col min="13044" max="13044" width="3.28515625" style="1" customWidth="1"/>
    <col min="13045" max="13045" width="30.28515625" style="1" customWidth="1"/>
    <col min="13046" max="13046" width="5" style="1" customWidth="1"/>
    <col min="13047" max="13047" width="0" style="1" hidden="1" customWidth="1"/>
    <col min="13048" max="13048" width="14.28515625" style="1" customWidth="1"/>
    <col min="13049" max="13049" width="5.7109375" style="1" customWidth="1"/>
    <col min="13050" max="13050" width="0" style="1" hidden="1" customWidth="1"/>
    <col min="13051" max="13051" width="17.28515625" style="1" customWidth="1"/>
    <col min="13052" max="13052" width="12.7109375" style="1" customWidth="1"/>
    <col min="13053" max="13053" width="0" style="1" hidden="1" customWidth="1"/>
    <col min="13054" max="13054" width="5.28515625" style="1" customWidth="1"/>
    <col min="13055" max="13055" width="0" style="1" hidden="1" customWidth="1"/>
    <col min="13056" max="13056" width="17" style="1" customWidth="1"/>
    <col min="13057" max="13057" width="6.28515625" style="1" customWidth="1"/>
    <col min="13058" max="13058" width="0" style="1" hidden="1" customWidth="1"/>
    <col min="13059" max="13059" width="14.28515625" style="1" customWidth="1"/>
    <col min="13060" max="13060" width="7.5703125" style="1" customWidth="1"/>
    <col min="13061" max="13061" width="0" style="1" hidden="1" customWidth="1"/>
    <col min="13062" max="13063" width="14.28515625" style="1" customWidth="1"/>
    <col min="13064" max="13064" width="20.85546875" style="1" customWidth="1"/>
    <col min="13065" max="13065" width="14.42578125" style="1" customWidth="1"/>
    <col min="13066" max="13066" width="15" style="1" customWidth="1"/>
    <col min="13067" max="13067" width="2.7109375" style="1" customWidth="1"/>
    <col min="13068" max="13068" width="11.7109375" style="1" customWidth="1"/>
    <col min="13069" max="13069" width="11.5703125" style="1" customWidth="1"/>
    <col min="13070" max="13070" width="2.28515625" style="1" customWidth="1"/>
    <col min="13071" max="13071" width="41" style="1" customWidth="1"/>
    <col min="13072" max="13072" width="14.28515625" style="1" customWidth="1"/>
    <col min="13073" max="13074" width="11.5703125" style="1" customWidth="1"/>
    <col min="13075" max="13075" width="21.85546875" style="1" customWidth="1"/>
    <col min="13076" max="13267" width="11.42578125" style="1"/>
    <col min="13268" max="13268" width="21.85546875" style="1" customWidth="1"/>
    <col min="13269" max="13269" width="13.85546875" style="1" customWidth="1"/>
    <col min="13270" max="13270" width="38.7109375" style="1" customWidth="1"/>
    <col min="13271" max="13271" width="3" style="1" bestFit="1" customWidth="1"/>
    <col min="13272" max="13272" width="32.28515625" style="1" customWidth="1"/>
    <col min="13273" max="13273" width="46.28515625" style="1" customWidth="1"/>
    <col min="13274" max="13274" width="19" style="1" customWidth="1"/>
    <col min="13275" max="13275" width="0" style="1" hidden="1" customWidth="1"/>
    <col min="13276" max="13276" width="17.7109375" style="1" customWidth="1"/>
    <col min="13277" max="13277" width="0" style="1" hidden="1" customWidth="1"/>
    <col min="13278" max="13278" width="22.28515625" style="1" customWidth="1"/>
    <col min="13279" max="13279" width="5.28515625" style="1" customWidth="1"/>
    <col min="13280" max="13280" width="36.28515625" style="1" customWidth="1"/>
    <col min="13281" max="13281" width="5.7109375" style="1" customWidth="1"/>
    <col min="13282" max="13282" width="0" style="1" hidden="1" customWidth="1"/>
    <col min="13283" max="13283" width="20.7109375" style="1" customWidth="1"/>
    <col min="13284" max="13284" width="4.85546875" style="1" customWidth="1"/>
    <col min="13285" max="13285" width="0" style="1" hidden="1" customWidth="1"/>
    <col min="13286" max="13286" width="24.7109375" style="1" customWidth="1"/>
    <col min="13287" max="13287" width="12.28515625" style="1" customWidth="1"/>
    <col min="13288" max="13288" width="0" style="1" hidden="1" customWidth="1"/>
    <col min="13289" max="13289" width="3.42578125" style="1" customWidth="1"/>
    <col min="13290" max="13290" width="0" style="1" hidden="1" customWidth="1"/>
    <col min="13291" max="13291" width="17.7109375" style="1" customWidth="1"/>
    <col min="13292" max="13292" width="3.42578125" style="1" customWidth="1"/>
    <col min="13293" max="13293" width="0" style="1" hidden="1" customWidth="1"/>
    <col min="13294" max="13294" width="23.7109375" style="1" customWidth="1"/>
    <col min="13295" max="13295" width="10" style="1" customWidth="1"/>
    <col min="13296" max="13296" width="0" style="1" hidden="1" customWidth="1"/>
    <col min="13297" max="13298" width="14.7109375" style="1" customWidth="1"/>
    <col min="13299" max="13299" width="12.85546875" style="1" customWidth="1"/>
    <col min="13300" max="13300" width="3.28515625" style="1" customWidth="1"/>
    <col min="13301" max="13301" width="30.28515625" style="1" customWidth="1"/>
    <col min="13302" max="13302" width="5" style="1" customWidth="1"/>
    <col min="13303" max="13303" width="0" style="1" hidden="1" customWidth="1"/>
    <col min="13304" max="13304" width="14.28515625" style="1" customWidth="1"/>
    <col min="13305" max="13305" width="5.7109375" style="1" customWidth="1"/>
    <col min="13306" max="13306" width="0" style="1" hidden="1" customWidth="1"/>
    <col min="13307" max="13307" width="17.28515625" style="1" customWidth="1"/>
    <col min="13308" max="13308" width="12.7109375" style="1" customWidth="1"/>
    <col min="13309" max="13309" width="0" style="1" hidden="1" customWidth="1"/>
    <col min="13310" max="13310" width="5.28515625" style="1" customWidth="1"/>
    <col min="13311" max="13311" width="0" style="1" hidden="1" customWidth="1"/>
    <col min="13312" max="13312" width="17" style="1" customWidth="1"/>
    <col min="13313" max="13313" width="6.28515625" style="1" customWidth="1"/>
    <col min="13314" max="13314" width="0" style="1" hidden="1" customWidth="1"/>
    <col min="13315" max="13315" width="14.28515625" style="1" customWidth="1"/>
    <col min="13316" max="13316" width="7.5703125" style="1" customWidth="1"/>
    <col min="13317" max="13317" width="0" style="1" hidden="1" customWidth="1"/>
    <col min="13318" max="13319" width="14.28515625" style="1" customWidth="1"/>
    <col min="13320" max="13320" width="20.85546875" style="1" customWidth="1"/>
    <col min="13321" max="13321" width="14.42578125" style="1" customWidth="1"/>
    <col min="13322" max="13322" width="15" style="1" customWidth="1"/>
    <col min="13323" max="13323" width="2.7109375" style="1" customWidth="1"/>
    <col min="13324" max="13324" width="11.7109375" style="1" customWidth="1"/>
    <col min="13325" max="13325" width="11.5703125" style="1" customWidth="1"/>
    <col min="13326" max="13326" width="2.28515625" style="1" customWidth="1"/>
    <col min="13327" max="13327" width="41" style="1" customWidth="1"/>
    <col min="13328" max="13328" width="14.28515625" style="1" customWidth="1"/>
    <col min="13329" max="13330" width="11.5703125" style="1" customWidth="1"/>
    <col min="13331" max="13331" width="21.85546875" style="1" customWidth="1"/>
    <col min="13332" max="13523" width="11.42578125" style="1"/>
    <col min="13524" max="13524" width="21.85546875" style="1" customWidth="1"/>
    <col min="13525" max="13525" width="13.85546875" style="1" customWidth="1"/>
    <col min="13526" max="13526" width="38.7109375" style="1" customWidth="1"/>
    <col min="13527" max="13527" width="3" style="1" bestFit="1" customWidth="1"/>
    <col min="13528" max="13528" width="32.28515625" style="1" customWidth="1"/>
    <col min="13529" max="13529" width="46.28515625" style="1" customWidth="1"/>
    <col min="13530" max="13530" width="19" style="1" customWidth="1"/>
    <col min="13531" max="13531" width="0" style="1" hidden="1" customWidth="1"/>
    <col min="13532" max="13532" width="17.7109375" style="1" customWidth="1"/>
    <col min="13533" max="13533" width="0" style="1" hidden="1" customWidth="1"/>
    <col min="13534" max="13534" width="22.28515625" style="1" customWidth="1"/>
    <col min="13535" max="13535" width="5.28515625" style="1" customWidth="1"/>
    <col min="13536" max="13536" width="36.28515625" style="1" customWidth="1"/>
    <col min="13537" max="13537" width="5.7109375" style="1" customWidth="1"/>
    <col min="13538" max="13538" width="0" style="1" hidden="1" customWidth="1"/>
    <col min="13539" max="13539" width="20.7109375" style="1" customWidth="1"/>
    <col min="13540" max="13540" width="4.85546875" style="1" customWidth="1"/>
    <col min="13541" max="13541" width="0" style="1" hidden="1" customWidth="1"/>
    <col min="13542" max="13542" width="24.7109375" style="1" customWidth="1"/>
    <col min="13543" max="13543" width="12.28515625" style="1" customWidth="1"/>
    <col min="13544" max="13544" width="0" style="1" hidden="1" customWidth="1"/>
    <col min="13545" max="13545" width="3.42578125" style="1" customWidth="1"/>
    <col min="13546" max="13546" width="0" style="1" hidden="1" customWidth="1"/>
    <col min="13547" max="13547" width="17.7109375" style="1" customWidth="1"/>
    <col min="13548" max="13548" width="3.42578125" style="1" customWidth="1"/>
    <col min="13549" max="13549" width="0" style="1" hidden="1" customWidth="1"/>
    <col min="13550" max="13550" width="23.7109375" style="1" customWidth="1"/>
    <col min="13551" max="13551" width="10" style="1" customWidth="1"/>
    <col min="13552" max="13552" width="0" style="1" hidden="1" customWidth="1"/>
    <col min="13553" max="13554" width="14.7109375" style="1" customWidth="1"/>
    <col min="13555" max="13555" width="12.85546875" style="1" customWidth="1"/>
    <col min="13556" max="13556" width="3.28515625" style="1" customWidth="1"/>
    <col min="13557" max="13557" width="30.28515625" style="1" customWidth="1"/>
    <col min="13558" max="13558" width="5" style="1" customWidth="1"/>
    <col min="13559" max="13559" width="0" style="1" hidden="1" customWidth="1"/>
    <col min="13560" max="13560" width="14.28515625" style="1" customWidth="1"/>
    <col min="13561" max="13561" width="5.7109375" style="1" customWidth="1"/>
    <col min="13562" max="13562" width="0" style="1" hidden="1" customWidth="1"/>
    <col min="13563" max="13563" width="17.28515625" style="1" customWidth="1"/>
    <col min="13564" max="13564" width="12.7109375" style="1" customWidth="1"/>
    <col min="13565" max="13565" width="0" style="1" hidden="1" customWidth="1"/>
    <col min="13566" max="13566" width="5.28515625" style="1" customWidth="1"/>
    <col min="13567" max="13567" width="0" style="1" hidden="1" customWidth="1"/>
    <col min="13568" max="13568" width="17" style="1" customWidth="1"/>
    <col min="13569" max="13569" width="6.28515625" style="1" customWidth="1"/>
    <col min="13570" max="13570" width="0" style="1" hidden="1" customWidth="1"/>
    <col min="13571" max="13571" width="14.28515625" style="1" customWidth="1"/>
    <col min="13572" max="13572" width="7.5703125" style="1" customWidth="1"/>
    <col min="13573" max="13573" width="0" style="1" hidden="1" customWidth="1"/>
    <col min="13574" max="13575" width="14.28515625" style="1" customWidth="1"/>
    <col min="13576" max="13576" width="20.85546875" style="1" customWidth="1"/>
    <col min="13577" max="13577" width="14.42578125" style="1" customWidth="1"/>
    <col min="13578" max="13578" width="15" style="1" customWidth="1"/>
    <col min="13579" max="13579" width="2.7109375" style="1" customWidth="1"/>
    <col min="13580" max="13580" width="11.7109375" style="1" customWidth="1"/>
    <col min="13581" max="13581" width="11.5703125" style="1" customWidth="1"/>
    <col min="13582" max="13582" width="2.28515625" style="1" customWidth="1"/>
    <col min="13583" max="13583" width="41" style="1" customWidth="1"/>
    <col min="13584" max="13584" width="14.28515625" style="1" customWidth="1"/>
    <col min="13585" max="13586" width="11.5703125" style="1" customWidth="1"/>
    <col min="13587" max="13587" width="21.85546875" style="1" customWidth="1"/>
    <col min="13588" max="13779" width="11.42578125" style="1"/>
    <col min="13780" max="13780" width="21.85546875" style="1" customWidth="1"/>
    <col min="13781" max="13781" width="13.85546875" style="1" customWidth="1"/>
    <col min="13782" max="13782" width="38.7109375" style="1" customWidth="1"/>
    <col min="13783" max="13783" width="3" style="1" bestFit="1" customWidth="1"/>
    <col min="13784" max="13784" width="32.28515625" style="1" customWidth="1"/>
    <col min="13785" max="13785" width="46.28515625" style="1" customWidth="1"/>
    <col min="13786" max="13786" width="19" style="1" customWidth="1"/>
    <col min="13787" max="13787" width="0" style="1" hidden="1" customWidth="1"/>
    <col min="13788" max="13788" width="17.7109375" style="1" customWidth="1"/>
    <col min="13789" max="13789" width="0" style="1" hidden="1" customWidth="1"/>
    <col min="13790" max="13790" width="22.28515625" style="1" customWidth="1"/>
    <col min="13791" max="13791" width="5.28515625" style="1" customWidth="1"/>
    <col min="13792" max="13792" width="36.28515625" style="1" customWidth="1"/>
    <col min="13793" max="13793" width="5.7109375" style="1" customWidth="1"/>
    <col min="13794" max="13794" width="0" style="1" hidden="1" customWidth="1"/>
    <col min="13795" max="13795" width="20.7109375" style="1" customWidth="1"/>
    <col min="13796" max="13796" width="4.85546875" style="1" customWidth="1"/>
    <col min="13797" max="13797" width="0" style="1" hidden="1" customWidth="1"/>
    <col min="13798" max="13798" width="24.7109375" style="1" customWidth="1"/>
    <col min="13799" max="13799" width="12.28515625" style="1" customWidth="1"/>
    <col min="13800" max="13800" width="0" style="1" hidden="1" customWidth="1"/>
    <col min="13801" max="13801" width="3.42578125" style="1" customWidth="1"/>
    <col min="13802" max="13802" width="0" style="1" hidden="1" customWidth="1"/>
    <col min="13803" max="13803" width="17.7109375" style="1" customWidth="1"/>
    <col min="13804" max="13804" width="3.42578125" style="1" customWidth="1"/>
    <col min="13805" max="13805" width="0" style="1" hidden="1" customWidth="1"/>
    <col min="13806" max="13806" width="23.7109375" style="1" customWidth="1"/>
    <col min="13807" max="13807" width="10" style="1" customWidth="1"/>
    <col min="13808" max="13808" width="0" style="1" hidden="1" customWidth="1"/>
    <col min="13809" max="13810" width="14.7109375" style="1" customWidth="1"/>
    <col min="13811" max="13811" width="12.85546875" style="1" customWidth="1"/>
    <col min="13812" max="13812" width="3.28515625" style="1" customWidth="1"/>
    <col min="13813" max="13813" width="30.28515625" style="1" customWidth="1"/>
    <col min="13814" max="13814" width="5" style="1" customWidth="1"/>
    <col min="13815" max="13815" width="0" style="1" hidden="1" customWidth="1"/>
    <col min="13816" max="13816" width="14.28515625" style="1" customWidth="1"/>
    <col min="13817" max="13817" width="5.7109375" style="1" customWidth="1"/>
    <col min="13818" max="13818" width="0" style="1" hidden="1" customWidth="1"/>
    <col min="13819" max="13819" width="17.28515625" style="1" customWidth="1"/>
    <col min="13820" max="13820" width="12.7109375" style="1" customWidth="1"/>
    <col min="13821" max="13821" width="0" style="1" hidden="1" customWidth="1"/>
    <col min="13822" max="13822" width="5.28515625" style="1" customWidth="1"/>
    <col min="13823" max="13823" width="0" style="1" hidden="1" customWidth="1"/>
    <col min="13824" max="13824" width="17" style="1" customWidth="1"/>
    <col min="13825" max="13825" width="6.28515625" style="1" customWidth="1"/>
    <col min="13826" max="13826" width="0" style="1" hidden="1" customWidth="1"/>
    <col min="13827" max="13827" width="14.28515625" style="1" customWidth="1"/>
    <col min="13828" max="13828" width="7.5703125" style="1" customWidth="1"/>
    <col min="13829" max="13829" width="0" style="1" hidden="1" customWidth="1"/>
    <col min="13830" max="13831" width="14.28515625" style="1" customWidth="1"/>
    <col min="13832" max="13832" width="20.85546875" style="1" customWidth="1"/>
    <col min="13833" max="13833" width="14.42578125" style="1" customWidth="1"/>
    <col min="13834" max="13834" width="15" style="1" customWidth="1"/>
    <col min="13835" max="13835" width="2.7109375" style="1" customWidth="1"/>
    <col min="13836" max="13836" width="11.7109375" style="1" customWidth="1"/>
    <col min="13837" max="13837" width="11.5703125" style="1" customWidth="1"/>
    <col min="13838" max="13838" width="2.28515625" style="1" customWidth="1"/>
    <col min="13839" max="13839" width="41" style="1" customWidth="1"/>
    <col min="13840" max="13840" width="14.28515625" style="1" customWidth="1"/>
    <col min="13841" max="13842" width="11.5703125" style="1" customWidth="1"/>
    <col min="13843" max="13843" width="21.85546875" style="1" customWidth="1"/>
    <col min="13844" max="14035" width="11.42578125" style="1"/>
    <col min="14036" max="14036" width="21.85546875" style="1" customWidth="1"/>
    <col min="14037" max="14037" width="13.85546875" style="1" customWidth="1"/>
    <col min="14038" max="14038" width="38.7109375" style="1" customWidth="1"/>
    <col min="14039" max="14039" width="3" style="1" bestFit="1" customWidth="1"/>
    <col min="14040" max="14040" width="32.28515625" style="1" customWidth="1"/>
    <col min="14041" max="14041" width="46.28515625" style="1" customWidth="1"/>
    <col min="14042" max="14042" width="19" style="1" customWidth="1"/>
    <col min="14043" max="14043" width="0" style="1" hidden="1" customWidth="1"/>
    <col min="14044" max="14044" width="17.7109375" style="1" customWidth="1"/>
    <col min="14045" max="14045" width="0" style="1" hidden="1" customWidth="1"/>
    <col min="14046" max="14046" width="22.28515625" style="1" customWidth="1"/>
    <col min="14047" max="14047" width="5.28515625" style="1" customWidth="1"/>
    <col min="14048" max="14048" width="36.28515625" style="1" customWidth="1"/>
    <col min="14049" max="14049" width="5.7109375" style="1" customWidth="1"/>
    <col min="14050" max="14050" width="0" style="1" hidden="1" customWidth="1"/>
    <col min="14051" max="14051" width="20.7109375" style="1" customWidth="1"/>
    <col min="14052" max="14052" width="4.85546875" style="1" customWidth="1"/>
    <col min="14053" max="14053" width="0" style="1" hidden="1" customWidth="1"/>
    <col min="14054" max="14054" width="24.7109375" style="1" customWidth="1"/>
    <col min="14055" max="14055" width="12.28515625" style="1" customWidth="1"/>
    <col min="14056" max="14056" width="0" style="1" hidden="1" customWidth="1"/>
    <col min="14057" max="14057" width="3.42578125" style="1" customWidth="1"/>
    <col min="14058" max="14058" width="0" style="1" hidden="1" customWidth="1"/>
    <col min="14059" max="14059" width="17.7109375" style="1" customWidth="1"/>
    <col min="14060" max="14060" width="3.42578125" style="1" customWidth="1"/>
    <col min="14061" max="14061" width="0" style="1" hidden="1" customWidth="1"/>
    <col min="14062" max="14062" width="23.7109375" style="1" customWidth="1"/>
    <col min="14063" max="14063" width="10" style="1" customWidth="1"/>
    <col min="14064" max="14064" width="0" style="1" hidden="1" customWidth="1"/>
    <col min="14065" max="14066" width="14.7109375" style="1" customWidth="1"/>
    <col min="14067" max="14067" width="12.85546875" style="1" customWidth="1"/>
    <col min="14068" max="14068" width="3.28515625" style="1" customWidth="1"/>
    <col min="14069" max="14069" width="30.28515625" style="1" customWidth="1"/>
    <col min="14070" max="14070" width="5" style="1" customWidth="1"/>
    <col min="14071" max="14071" width="0" style="1" hidden="1" customWidth="1"/>
    <col min="14072" max="14072" width="14.28515625" style="1" customWidth="1"/>
    <col min="14073" max="14073" width="5.7109375" style="1" customWidth="1"/>
    <col min="14074" max="14074" width="0" style="1" hidden="1" customWidth="1"/>
    <col min="14075" max="14075" width="17.28515625" style="1" customWidth="1"/>
    <col min="14076" max="14076" width="12.7109375" style="1" customWidth="1"/>
    <col min="14077" max="14077" width="0" style="1" hidden="1" customWidth="1"/>
    <col min="14078" max="14078" width="5.28515625" style="1" customWidth="1"/>
    <col min="14079" max="14079" width="0" style="1" hidden="1" customWidth="1"/>
    <col min="14080" max="14080" width="17" style="1" customWidth="1"/>
    <col min="14081" max="14081" width="6.28515625" style="1" customWidth="1"/>
    <col min="14082" max="14082" width="0" style="1" hidden="1" customWidth="1"/>
    <col min="14083" max="14083" width="14.28515625" style="1" customWidth="1"/>
    <col min="14084" max="14084" width="7.5703125" style="1" customWidth="1"/>
    <col min="14085" max="14085" width="0" style="1" hidden="1" customWidth="1"/>
    <col min="14086" max="14087" width="14.28515625" style="1" customWidth="1"/>
    <col min="14088" max="14088" width="20.85546875" style="1" customWidth="1"/>
    <col min="14089" max="14089" width="14.42578125" style="1" customWidth="1"/>
    <col min="14090" max="14090" width="15" style="1" customWidth="1"/>
    <col min="14091" max="14091" width="2.7109375" style="1" customWidth="1"/>
    <col min="14092" max="14092" width="11.7109375" style="1" customWidth="1"/>
    <col min="14093" max="14093" width="11.5703125" style="1" customWidth="1"/>
    <col min="14094" max="14094" width="2.28515625" style="1" customWidth="1"/>
    <col min="14095" max="14095" width="41" style="1" customWidth="1"/>
    <col min="14096" max="14096" width="14.28515625" style="1" customWidth="1"/>
    <col min="14097" max="14098" width="11.5703125" style="1" customWidth="1"/>
    <col min="14099" max="14099" width="21.85546875" style="1" customWidth="1"/>
    <col min="14100" max="14291" width="11.42578125" style="1"/>
    <col min="14292" max="14292" width="21.85546875" style="1" customWidth="1"/>
    <col min="14293" max="14293" width="13.85546875" style="1" customWidth="1"/>
    <col min="14294" max="14294" width="38.7109375" style="1" customWidth="1"/>
    <col min="14295" max="14295" width="3" style="1" bestFit="1" customWidth="1"/>
    <col min="14296" max="14296" width="32.28515625" style="1" customWidth="1"/>
    <col min="14297" max="14297" width="46.28515625" style="1" customWidth="1"/>
    <col min="14298" max="14298" width="19" style="1" customWidth="1"/>
    <col min="14299" max="14299" width="0" style="1" hidden="1" customWidth="1"/>
    <col min="14300" max="14300" width="17.7109375" style="1" customWidth="1"/>
    <col min="14301" max="14301" width="0" style="1" hidden="1" customWidth="1"/>
    <col min="14302" max="14302" width="22.28515625" style="1" customWidth="1"/>
    <col min="14303" max="14303" width="5.28515625" style="1" customWidth="1"/>
    <col min="14304" max="14304" width="36.28515625" style="1" customWidth="1"/>
    <col min="14305" max="14305" width="5.7109375" style="1" customWidth="1"/>
    <col min="14306" max="14306" width="0" style="1" hidden="1" customWidth="1"/>
    <col min="14307" max="14307" width="20.7109375" style="1" customWidth="1"/>
    <col min="14308" max="14308" width="4.85546875" style="1" customWidth="1"/>
    <col min="14309" max="14309" width="0" style="1" hidden="1" customWidth="1"/>
    <col min="14310" max="14310" width="24.7109375" style="1" customWidth="1"/>
    <col min="14311" max="14311" width="12.28515625" style="1" customWidth="1"/>
    <col min="14312" max="14312" width="0" style="1" hidden="1" customWidth="1"/>
    <col min="14313" max="14313" width="3.42578125" style="1" customWidth="1"/>
    <col min="14314" max="14314" width="0" style="1" hidden="1" customWidth="1"/>
    <col min="14315" max="14315" width="17.7109375" style="1" customWidth="1"/>
    <col min="14316" max="14316" width="3.42578125" style="1" customWidth="1"/>
    <col min="14317" max="14317" width="0" style="1" hidden="1" customWidth="1"/>
    <col min="14318" max="14318" width="23.7109375" style="1" customWidth="1"/>
    <col min="14319" max="14319" width="10" style="1" customWidth="1"/>
    <col min="14320" max="14320" width="0" style="1" hidden="1" customWidth="1"/>
    <col min="14321" max="14322" width="14.7109375" style="1" customWidth="1"/>
    <col min="14323" max="14323" width="12.85546875" style="1" customWidth="1"/>
    <col min="14324" max="14324" width="3.28515625" style="1" customWidth="1"/>
    <col min="14325" max="14325" width="30.28515625" style="1" customWidth="1"/>
    <col min="14326" max="14326" width="5" style="1" customWidth="1"/>
    <col min="14327" max="14327" width="0" style="1" hidden="1" customWidth="1"/>
    <col min="14328" max="14328" width="14.28515625" style="1" customWidth="1"/>
    <col min="14329" max="14329" width="5.7109375" style="1" customWidth="1"/>
    <col min="14330" max="14330" width="0" style="1" hidden="1" customWidth="1"/>
    <col min="14331" max="14331" width="17.28515625" style="1" customWidth="1"/>
    <col min="14332" max="14332" width="12.7109375" style="1" customWidth="1"/>
    <col min="14333" max="14333" width="0" style="1" hidden="1" customWidth="1"/>
    <col min="14334" max="14334" width="5.28515625" style="1" customWidth="1"/>
    <col min="14335" max="14335" width="0" style="1" hidden="1" customWidth="1"/>
    <col min="14336" max="14336" width="17" style="1" customWidth="1"/>
    <col min="14337" max="14337" width="6.28515625" style="1" customWidth="1"/>
    <col min="14338" max="14338" width="0" style="1" hidden="1" customWidth="1"/>
    <col min="14339" max="14339" width="14.28515625" style="1" customWidth="1"/>
    <col min="14340" max="14340" width="7.5703125" style="1" customWidth="1"/>
    <col min="14341" max="14341" width="0" style="1" hidden="1" customWidth="1"/>
    <col min="14342" max="14343" width="14.28515625" style="1" customWidth="1"/>
    <col min="14344" max="14344" width="20.85546875" style="1" customWidth="1"/>
    <col min="14345" max="14345" width="14.42578125" style="1" customWidth="1"/>
    <col min="14346" max="14346" width="15" style="1" customWidth="1"/>
    <col min="14347" max="14347" width="2.7109375" style="1" customWidth="1"/>
    <col min="14348" max="14348" width="11.7109375" style="1" customWidth="1"/>
    <col min="14349" max="14349" width="11.5703125" style="1" customWidth="1"/>
    <col min="14350" max="14350" width="2.28515625" style="1" customWidth="1"/>
    <col min="14351" max="14351" width="41" style="1" customWidth="1"/>
    <col min="14352" max="14352" width="14.28515625" style="1" customWidth="1"/>
    <col min="14353" max="14354" width="11.5703125" style="1" customWidth="1"/>
    <col min="14355" max="14355" width="21.85546875" style="1" customWidth="1"/>
    <col min="14356" max="14547" width="11.42578125" style="1"/>
    <col min="14548" max="14548" width="21.85546875" style="1" customWidth="1"/>
    <col min="14549" max="14549" width="13.85546875" style="1" customWidth="1"/>
    <col min="14550" max="14550" width="38.7109375" style="1" customWidth="1"/>
    <col min="14551" max="14551" width="3" style="1" bestFit="1" customWidth="1"/>
    <col min="14552" max="14552" width="32.28515625" style="1" customWidth="1"/>
    <col min="14553" max="14553" width="46.28515625" style="1" customWidth="1"/>
    <col min="14554" max="14554" width="19" style="1" customWidth="1"/>
    <col min="14555" max="14555" width="0" style="1" hidden="1" customWidth="1"/>
    <col min="14556" max="14556" width="17.7109375" style="1" customWidth="1"/>
    <col min="14557" max="14557" width="0" style="1" hidden="1" customWidth="1"/>
    <col min="14558" max="14558" width="22.28515625" style="1" customWidth="1"/>
    <col min="14559" max="14559" width="5.28515625" style="1" customWidth="1"/>
    <col min="14560" max="14560" width="36.28515625" style="1" customWidth="1"/>
    <col min="14561" max="14561" width="5.7109375" style="1" customWidth="1"/>
    <col min="14562" max="14562" width="0" style="1" hidden="1" customWidth="1"/>
    <col min="14563" max="14563" width="20.7109375" style="1" customWidth="1"/>
    <col min="14564" max="14564" width="4.85546875" style="1" customWidth="1"/>
    <col min="14565" max="14565" width="0" style="1" hidden="1" customWidth="1"/>
    <col min="14566" max="14566" width="24.7109375" style="1" customWidth="1"/>
    <col min="14567" max="14567" width="12.28515625" style="1" customWidth="1"/>
    <col min="14568" max="14568" width="0" style="1" hidden="1" customWidth="1"/>
    <col min="14569" max="14569" width="3.42578125" style="1" customWidth="1"/>
    <col min="14570" max="14570" width="0" style="1" hidden="1" customWidth="1"/>
    <col min="14571" max="14571" width="17.7109375" style="1" customWidth="1"/>
    <col min="14572" max="14572" width="3.42578125" style="1" customWidth="1"/>
    <col min="14573" max="14573" width="0" style="1" hidden="1" customWidth="1"/>
    <col min="14574" max="14574" width="23.7109375" style="1" customWidth="1"/>
    <col min="14575" max="14575" width="10" style="1" customWidth="1"/>
    <col min="14576" max="14576" width="0" style="1" hidden="1" customWidth="1"/>
    <col min="14577" max="14578" width="14.7109375" style="1" customWidth="1"/>
    <col min="14579" max="14579" width="12.85546875" style="1" customWidth="1"/>
    <col min="14580" max="14580" width="3.28515625" style="1" customWidth="1"/>
    <col min="14581" max="14581" width="30.28515625" style="1" customWidth="1"/>
    <col min="14582" max="14582" width="5" style="1" customWidth="1"/>
    <col min="14583" max="14583" width="0" style="1" hidden="1" customWidth="1"/>
    <col min="14584" max="14584" width="14.28515625" style="1" customWidth="1"/>
    <col min="14585" max="14585" width="5.7109375" style="1" customWidth="1"/>
    <col min="14586" max="14586" width="0" style="1" hidden="1" customWidth="1"/>
    <col min="14587" max="14587" width="17.28515625" style="1" customWidth="1"/>
    <col min="14588" max="14588" width="12.7109375" style="1" customWidth="1"/>
    <col min="14589" max="14589" width="0" style="1" hidden="1" customWidth="1"/>
    <col min="14590" max="14590" width="5.28515625" style="1" customWidth="1"/>
    <col min="14591" max="14591" width="0" style="1" hidden="1" customWidth="1"/>
    <col min="14592" max="14592" width="17" style="1" customWidth="1"/>
    <col min="14593" max="14593" width="6.28515625" style="1" customWidth="1"/>
    <col min="14594" max="14594" width="0" style="1" hidden="1" customWidth="1"/>
    <col min="14595" max="14595" width="14.28515625" style="1" customWidth="1"/>
    <col min="14596" max="14596" width="7.5703125" style="1" customWidth="1"/>
    <col min="14597" max="14597" width="0" style="1" hidden="1" customWidth="1"/>
    <col min="14598" max="14599" width="14.28515625" style="1" customWidth="1"/>
    <col min="14600" max="14600" width="20.85546875" style="1" customWidth="1"/>
    <col min="14601" max="14601" width="14.42578125" style="1" customWidth="1"/>
    <col min="14602" max="14602" width="15" style="1" customWidth="1"/>
    <col min="14603" max="14603" width="2.7109375" style="1" customWidth="1"/>
    <col min="14604" max="14604" width="11.7109375" style="1" customWidth="1"/>
    <col min="14605" max="14605" width="11.5703125" style="1" customWidth="1"/>
    <col min="14606" max="14606" width="2.28515625" style="1" customWidth="1"/>
    <col min="14607" max="14607" width="41" style="1" customWidth="1"/>
    <col min="14608" max="14608" width="14.28515625" style="1" customWidth="1"/>
    <col min="14609" max="14610" width="11.5703125" style="1" customWidth="1"/>
    <col min="14611" max="14611" width="21.85546875" style="1" customWidth="1"/>
    <col min="14612" max="14803" width="11.42578125" style="1"/>
    <col min="14804" max="14804" width="21.85546875" style="1" customWidth="1"/>
    <col min="14805" max="14805" width="13.85546875" style="1" customWidth="1"/>
    <col min="14806" max="14806" width="38.7109375" style="1" customWidth="1"/>
    <col min="14807" max="14807" width="3" style="1" bestFit="1" customWidth="1"/>
    <col min="14808" max="14808" width="32.28515625" style="1" customWidth="1"/>
    <col min="14809" max="14809" width="46.28515625" style="1" customWidth="1"/>
    <col min="14810" max="14810" width="19" style="1" customWidth="1"/>
    <col min="14811" max="14811" width="0" style="1" hidden="1" customWidth="1"/>
    <col min="14812" max="14812" width="17.7109375" style="1" customWidth="1"/>
    <col min="14813" max="14813" width="0" style="1" hidden="1" customWidth="1"/>
    <col min="14814" max="14814" width="22.28515625" style="1" customWidth="1"/>
    <col min="14815" max="14815" width="5.28515625" style="1" customWidth="1"/>
    <col min="14816" max="14816" width="36.28515625" style="1" customWidth="1"/>
    <col min="14817" max="14817" width="5.7109375" style="1" customWidth="1"/>
    <col min="14818" max="14818" width="0" style="1" hidden="1" customWidth="1"/>
    <col min="14819" max="14819" width="20.7109375" style="1" customWidth="1"/>
    <col min="14820" max="14820" width="4.85546875" style="1" customWidth="1"/>
    <col min="14821" max="14821" width="0" style="1" hidden="1" customWidth="1"/>
    <col min="14822" max="14822" width="24.7109375" style="1" customWidth="1"/>
    <col min="14823" max="14823" width="12.28515625" style="1" customWidth="1"/>
    <col min="14824" max="14824" width="0" style="1" hidden="1" customWidth="1"/>
    <col min="14825" max="14825" width="3.42578125" style="1" customWidth="1"/>
    <col min="14826" max="14826" width="0" style="1" hidden="1" customWidth="1"/>
    <col min="14827" max="14827" width="17.7109375" style="1" customWidth="1"/>
    <col min="14828" max="14828" width="3.42578125" style="1" customWidth="1"/>
    <col min="14829" max="14829" width="0" style="1" hidden="1" customWidth="1"/>
    <col min="14830" max="14830" width="23.7109375" style="1" customWidth="1"/>
    <col min="14831" max="14831" width="10" style="1" customWidth="1"/>
    <col min="14832" max="14832" width="0" style="1" hidden="1" customWidth="1"/>
    <col min="14833" max="14834" width="14.7109375" style="1" customWidth="1"/>
    <col min="14835" max="14835" width="12.85546875" style="1" customWidth="1"/>
    <col min="14836" max="14836" width="3.28515625" style="1" customWidth="1"/>
    <col min="14837" max="14837" width="30.28515625" style="1" customWidth="1"/>
    <col min="14838" max="14838" width="5" style="1" customWidth="1"/>
    <col min="14839" max="14839" width="0" style="1" hidden="1" customWidth="1"/>
    <col min="14840" max="14840" width="14.28515625" style="1" customWidth="1"/>
    <col min="14841" max="14841" width="5.7109375" style="1" customWidth="1"/>
    <col min="14842" max="14842" width="0" style="1" hidden="1" customWidth="1"/>
    <col min="14843" max="14843" width="17.28515625" style="1" customWidth="1"/>
    <col min="14844" max="14844" width="12.7109375" style="1" customWidth="1"/>
    <col min="14845" max="14845" width="0" style="1" hidden="1" customWidth="1"/>
    <col min="14846" max="14846" width="5.28515625" style="1" customWidth="1"/>
    <col min="14847" max="14847" width="0" style="1" hidden="1" customWidth="1"/>
    <col min="14848" max="14848" width="17" style="1" customWidth="1"/>
    <col min="14849" max="14849" width="6.28515625" style="1" customWidth="1"/>
    <col min="14850" max="14850" width="0" style="1" hidden="1" customWidth="1"/>
    <col min="14851" max="14851" width="14.28515625" style="1" customWidth="1"/>
    <col min="14852" max="14852" width="7.5703125" style="1" customWidth="1"/>
    <col min="14853" max="14853" width="0" style="1" hidden="1" customWidth="1"/>
    <col min="14854" max="14855" width="14.28515625" style="1" customWidth="1"/>
    <col min="14856" max="14856" width="20.85546875" style="1" customWidth="1"/>
    <col min="14857" max="14857" width="14.42578125" style="1" customWidth="1"/>
    <col min="14858" max="14858" width="15" style="1" customWidth="1"/>
    <col min="14859" max="14859" width="2.7109375" style="1" customWidth="1"/>
    <col min="14860" max="14860" width="11.7109375" style="1" customWidth="1"/>
    <col min="14861" max="14861" width="11.5703125" style="1" customWidth="1"/>
    <col min="14862" max="14862" width="2.28515625" style="1" customWidth="1"/>
    <col min="14863" max="14863" width="41" style="1" customWidth="1"/>
    <col min="14864" max="14864" width="14.28515625" style="1" customWidth="1"/>
    <col min="14865" max="14866" width="11.5703125" style="1" customWidth="1"/>
    <col min="14867" max="14867" width="21.85546875" style="1" customWidth="1"/>
    <col min="14868" max="15059" width="11.42578125" style="1"/>
    <col min="15060" max="15060" width="21.85546875" style="1" customWidth="1"/>
    <col min="15061" max="15061" width="13.85546875" style="1" customWidth="1"/>
    <col min="15062" max="15062" width="38.7109375" style="1" customWidth="1"/>
    <col min="15063" max="15063" width="3" style="1" bestFit="1" customWidth="1"/>
    <col min="15064" max="15064" width="32.28515625" style="1" customWidth="1"/>
    <col min="15065" max="15065" width="46.28515625" style="1" customWidth="1"/>
    <col min="15066" max="15066" width="19" style="1" customWidth="1"/>
    <col min="15067" max="15067" width="0" style="1" hidden="1" customWidth="1"/>
    <col min="15068" max="15068" width="17.7109375" style="1" customWidth="1"/>
    <col min="15069" max="15069" width="0" style="1" hidden="1" customWidth="1"/>
    <col min="15070" max="15070" width="22.28515625" style="1" customWidth="1"/>
    <col min="15071" max="15071" width="5.28515625" style="1" customWidth="1"/>
    <col min="15072" max="15072" width="36.28515625" style="1" customWidth="1"/>
    <col min="15073" max="15073" width="5.7109375" style="1" customWidth="1"/>
    <col min="15074" max="15074" width="0" style="1" hidden="1" customWidth="1"/>
    <col min="15075" max="15075" width="20.7109375" style="1" customWidth="1"/>
    <col min="15076" max="15076" width="4.85546875" style="1" customWidth="1"/>
    <col min="15077" max="15077" width="0" style="1" hidden="1" customWidth="1"/>
    <col min="15078" max="15078" width="24.7109375" style="1" customWidth="1"/>
    <col min="15079" max="15079" width="12.28515625" style="1" customWidth="1"/>
    <col min="15080" max="15080" width="0" style="1" hidden="1" customWidth="1"/>
    <col min="15081" max="15081" width="3.42578125" style="1" customWidth="1"/>
    <col min="15082" max="15082" width="0" style="1" hidden="1" customWidth="1"/>
    <col min="15083" max="15083" width="17.7109375" style="1" customWidth="1"/>
    <col min="15084" max="15084" width="3.42578125" style="1" customWidth="1"/>
    <col min="15085" max="15085" width="0" style="1" hidden="1" customWidth="1"/>
    <col min="15086" max="15086" width="23.7109375" style="1" customWidth="1"/>
    <col min="15087" max="15087" width="10" style="1" customWidth="1"/>
    <col min="15088" max="15088" width="0" style="1" hidden="1" customWidth="1"/>
    <col min="15089" max="15090" width="14.7109375" style="1" customWidth="1"/>
    <col min="15091" max="15091" width="12.85546875" style="1" customWidth="1"/>
    <col min="15092" max="15092" width="3.28515625" style="1" customWidth="1"/>
    <col min="15093" max="15093" width="30.28515625" style="1" customWidth="1"/>
    <col min="15094" max="15094" width="5" style="1" customWidth="1"/>
    <col min="15095" max="15095" width="0" style="1" hidden="1" customWidth="1"/>
    <col min="15096" max="15096" width="14.28515625" style="1" customWidth="1"/>
    <col min="15097" max="15097" width="5.7109375" style="1" customWidth="1"/>
    <col min="15098" max="15098" width="0" style="1" hidden="1" customWidth="1"/>
    <col min="15099" max="15099" width="17.28515625" style="1" customWidth="1"/>
    <col min="15100" max="15100" width="12.7109375" style="1" customWidth="1"/>
    <col min="15101" max="15101" width="0" style="1" hidden="1" customWidth="1"/>
    <col min="15102" max="15102" width="5.28515625" style="1" customWidth="1"/>
    <col min="15103" max="15103" width="0" style="1" hidden="1" customWidth="1"/>
    <col min="15104" max="15104" width="17" style="1" customWidth="1"/>
    <col min="15105" max="15105" width="6.28515625" style="1" customWidth="1"/>
    <col min="15106" max="15106" width="0" style="1" hidden="1" customWidth="1"/>
    <col min="15107" max="15107" width="14.28515625" style="1" customWidth="1"/>
    <col min="15108" max="15108" width="7.5703125" style="1" customWidth="1"/>
    <col min="15109" max="15109" width="0" style="1" hidden="1" customWidth="1"/>
    <col min="15110" max="15111" width="14.28515625" style="1" customWidth="1"/>
    <col min="15112" max="15112" width="20.85546875" style="1" customWidth="1"/>
    <col min="15113" max="15113" width="14.42578125" style="1" customWidth="1"/>
    <col min="15114" max="15114" width="15" style="1" customWidth="1"/>
    <col min="15115" max="15115" width="2.7109375" style="1" customWidth="1"/>
    <col min="15116" max="15116" width="11.7109375" style="1" customWidth="1"/>
    <col min="15117" max="15117" width="11.5703125" style="1" customWidth="1"/>
    <col min="15118" max="15118" width="2.28515625" style="1" customWidth="1"/>
    <col min="15119" max="15119" width="41" style="1" customWidth="1"/>
    <col min="15120" max="15120" width="14.28515625" style="1" customWidth="1"/>
    <col min="15121" max="15122" width="11.5703125" style="1" customWidth="1"/>
    <col min="15123" max="15123" width="21.85546875" style="1" customWidth="1"/>
    <col min="15124" max="15315" width="11.42578125" style="1"/>
    <col min="15316" max="15316" width="21.85546875" style="1" customWidth="1"/>
    <col min="15317" max="15317" width="13.85546875" style="1" customWidth="1"/>
    <col min="15318" max="15318" width="38.7109375" style="1" customWidth="1"/>
    <col min="15319" max="15319" width="3" style="1" bestFit="1" customWidth="1"/>
    <col min="15320" max="15320" width="32.28515625" style="1" customWidth="1"/>
    <col min="15321" max="15321" width="46.28515625" style="1" customWidth="1"/>
    <col min="15322" max="15322" width="19" style="1" customWidth="1"/>
    <col min="15323" max="15323" width="0" style="1" hidden="1" customWidth="1"/>
    <col min="15324" max="15324" width="17.7109375" style="1" customWidth="1"/>
    <col min="15325" max="15325" width="0" style="1" hidden="1" customWidth="1"/>
    <col min="15326" max="15326" width="22.28515625" style="1" customWidth="1"/>
    <col min="15327" max="15327" width="5.28515625" style="1" customWidth="1"/>
    <col min="15328" max="15328" width="36.28515625" style="1" customWidth="1"/>
    <col min="15329" max="15329" width="5.7109375" style="1" customWidth="1"/>
    <col min="15330" max="15330" width="0" style="1" hidden="1" customWidth="1"/>
    <col min="15331" max="15331" width="20.7109375" style="1" customWidth="1"/>
    <col min="15332" max="15332" width="4.85546875" style="1" customWidth="1"/>
    <col min="15333" max="15333" width="0" style="1" hidden="1" customWidth="1"/>
    <col min="15334" max="15334" width="24.7109375" style="1" customWidth="1"/>
    <col min="15335" max="15335" width="12.28515625" style="1" customWidth="1"/>
    <col min="15336" max="15336" width="0" style="1" hidden="1" customWidth="1"/>
    <col min="15337" max="15337" width="3.42578125" style="1" customWidth="1"/>
    <col min="15338" max="15338" width="0" style="1" hidden="1" customWidth="1"/>
    <col min="15339" max="15339" width="17.7109375" style="1" customWidth="1"/>
    <col min="15340" max="15340" width="3.42578125" style="1" customWidth="1"/>
    <col min="15341" max="15341" width="0" style="1" hidden="1" customWidth="1"/>
    <col min="15342" max="15342" width="23.7109375" style="1" customWidth="1"/>
    <col min="15343" max="15343" width="10" style="1" customWidth="1"/>
    <col min="15344" max="15344" width="0" style="1" hidden="1" customWidth="1"/>
    <col min="15345" max="15346" width="14.7109375" style="1" customWidth="1"/>
    <col min="15347" max="15347" width="12.85546875" style="1" customWidth="1"/>
    <col min="15348" max="15348" width="3.28515625" style="1" customWidth="1"/>
    <col min="15349" max="15349" width="30.28515625" style="1" customWidth="1"/>
    <col min="15350" max="15350" width="5" style="1" customWidth="1"/>
    <col min="15351" max="15351" width="0" style="1" hidden="1" customWidth="1"/>
    <col min="15352" max="15352" width="14.28515625" style="1" customWidth="1"/>
    <col min="15353" max="15353" width="5.7109375" style="1" customWidth="1"/>
    <col min="15354" max="15354" width="0" style="1" hidden="1" customWidth="1"/>
    <col min="15355" max="15355" width="17.28515625" style="1" customWidth="1"/>
    <col min="15356" max="15356" width="12.7109375" style="1" customWidth="1"/>
    <col min="15357" max="15357" width="0" style="1" hidden="1" customWidth="1"/>
    <col min="15358" max="15358" width="5.28515625" style="1" customWidth="1"/>
    <col min="15359" max="15359" width="0" style="1" hidden="1" customWidth="1"/>
    <col min="15360" max="15360" width="17" style="1" customWidth="1"/>
    <col min="15361" max="15361" width="6.28515625" style="1" customWidth="1"/>
    <col min="15362" max="15362" width="0" style="1" hidden="1" customWidth="1"/>
    <col min="15363" max="15363" width="14.28515625" style="1" customWidth="1"/>
    <col min="15364" max="15364" width="7.5703125" style="1" customWidth="1"/>
    <col min="15365" max="15365" width="0" style="1" hidden="1" customWidth="1"/>
    <col min="15366" max="15367" width="14.28515625" style="1" customWidth="1"/>
    <col min="15368" max="15368" width="20.85546875" style="1" customWidth="1"/>
    <col min="15369" max="15369" width="14.42578125" style="1" customWidth="1"/>
    <col min="15370" max="15370" width="15" style="1" customWidth="1"/>
    <col min="15371" max="15371" width="2.7109375" style="1" customWidth="1"/>
    <col min="15372" max="15372" width="11.7109375" style="1" customWidth="1"/>
    <col min="15373" max="15373" width="11.5703125" style="1" customWidth="1"/>
    <col min="15374" max="15374" width="2.28515625" style="1" customWidth="1"/>
    <col min="15375" max="15375" width="41" style="1" customWidth="1"/>
    <col min="15376" max="15376" width="14.28515625" style="1" customWidth="1"/>
    <col min="15377" max="15378" width="11.5703125" style="1" customWidth="1"/>
    <col min="15379" max="15379" width="21.85546875" style="1" customWidth="1"/>
    <col min="15380" max="15571" width="11.42578125" style="1"/>
    <col min="15572" max="15572" width="21.85546875" style="1" customWidth="1"/>
    <col min="15573" max="15573" width="13.85546875" style="1" customWidth="1"/>
    <col min="15574" max="15574" width="38.7109375" style="1" customWidth="1"/>
    <col min="15575" max="15575" width="3" style="1" bestFit="1" customWidth="1"/>
    <col min="15576" max="15576" width="32.28515625" style="1" customWidth="1"/>
    <col min="15577" max="15577" width="46.28515625" style="1" customWidth="1"/>
    <col min="15578" max="15578" width="19" style="1" customWidth="1"/>
    <col min="15579" max="15579" width="0" style="1" hidden="1" customWidth="1"/>
    <col min="15580" max="15580" width="17.7109375" style="1" customWidth="1"/>
    <col min="15581" max="15581" width="0" style="1" hidden="1" customWidth="1"/>
    <col min="15582" max="15582" width="22.28515625" style="1" customWidth="1"/>
    <col min="15583" max="15583" width="5.28515625" style="1" customWidth="1"/>
    <col min="15584" max="15584" width="36.28515625" style="1" customWidth="1"/>
    <col min="15585" max="15585" width="5.7109375" style="1" customWidth="1"/>
    <col min="15586" max="15586" width="0" style="1" hidden="1" customWidth="1"/>
    <col min="15587" max="15587" width="20.7109375" style="1" customWidth="1"/>
    <col min="15588" max="15588" width="4.85546875" style="1" customWidth="1"/>
    <col min="15589" max="15589" width="0" style="1" hidden="1" customWidth="1"/>
    <col min="15590" max="15590" width="24.7109375" style="1" customWidth="1"/>
    <col min="15591" max="15591" width="12.28515625" style="1" customWidth="1"/>
    <col min="15592" max="15592" width="0" style="1" hidden="1" customWidth="1"/>
    <col min="15593" max="15593" width="3.42578125" style="1" customWidth="1"/>
    <col min="15594" max="15594" width="0" style="1" hidden="1" customWidth="1"/>
    <col min="15595" max="15595" width="17.7109375" style="1" customWidth="1"/>
    <col min="15596" max="15596" width="3.42578125" style="1" customWidth="1"/>
    <col min="15597" max="15597" width="0" style="1" hidden="1" customWidth="1"/>
    <col min="15598" max="15598" width="23.7109375" style="1" customWidth="1"/>
    <col min="15599" max="15599" width="10" style="1" customWidth="1"/>
    <col min="15600" max="15600" width="0" style="1" hidden="1" customWidth="1"/>
    <col min="15601" max="15602" width="14.7109375" style="1" customWidth="1"/>
    <col min="15603" max="15603" width="12.85546875" style="1" customWidth="1"/>
    <col min="15604" max="15604" width="3.28515625" style="1" customWidth="1"/>
    <col min="15605" max="15605" width="30.28515625" style="1" customWidth="1"/>
    <col min="15606" max="15606" width="5" style="1" customWidth="1"/>
    <col min="15607" max="15607" width="0" style="1" hidden="1" customWidth="1"/>
    <col min="15608" max="15608" width="14.28515625" style="1" customWidth="1"/>
    <col min="15609" max="15609" width="5.7109375" style="1" customWidth="1"/>
    <col min="15610" max="15610" width="0" style="1" hidden="1" customWidth="1"/>
    <col min="15611" max="15611" width="17.28515625" style="1" customWidth="1"/>
    <col min="15612" max="15612" width="12.7109375" style="1" customWidth="1"/>
    <col min="15613" max="15613" width="0" style="1" hidden="1" customWidth="1"/>
    <col min="15614" max="15614" width="5.28515625" style="1" customWidth="1"/>
    <col min="15615" max="15615" width="0" style="1" hidden="1" customWidth="1"/>
    <col min="15616" max="15616" width="17" style="1" customWidth="1"/>
    <col min="15617" max="15617" width="6.28515625" style="1" customWidth="1"/>
    <col min="15618" max="15618" width="0" style="1" hidden="1" customWidth="1"/>
    <col min="15619" max="15619" width="14.28515625" style="1" customWidth="1"/>
    <col min="15620" max="15620" width="7.5703125" style="1" customWidth="1"/>
    <col min="15621" max="15621" width="0" style="1" hidden="1" customWidth="1"/>
    <col min="15622" max="15623" width="14.28515625" style="1" customWidth="1"/>
    <col min="15624" max="15624" width="20.85546875" style="1" customWidth="1"/>
    <col min="15625" max="15625" width="14.42578125" style="1" customWidth="1"/>
    <col min="15626" max="15626" width="15" style="1" customWidth="1"/>
    <col min="15627" max="15627" width="2.7109375" style="1" customWidth="1"/>
    <col min="15628" max="15628" width="11.7109375" style="1" customWidth="1"/>
    <col min="15629" max="15629" width="11.5703125" style="1" customWidth="1"/>
    <col min="15630" max="15630" width="2.28515625" style="1" customWidth="1"/>
    <col min="15631" max="15631" width="41" style="1" customWidth="1"/>
    <col min="15632" max="15632" width="14.28515625" style="1" customWidth="1"/>
    <col min="15633" max="15634" width="11.5703125" style="1" customWidth="1"/>
    <col min="15635" max="15635" width="21.85546875" style="1" customWidth="1"/>
    <col min="15636" max="15827" width="11.42578125" style="1"/>
    <col min="15828" max="15828" width="21.85546875" style="1" customWidth="1"/>
    <col min="15829" max="15829" width="13.85546875" style="1" customWidth="1"/>
    <col min="15830" max="15830" width="38.7109375" style="1" customWidth="1"/>
    <col min="15831" max="15831" width="3" style="1" bestFit="1" customWidth="1"/>
    <col min="15832" max="15832" width="32.28515625" style="1" customWidth="1"/>
    <col min="15833" max="15833" width="46.28515625" style="1" customWidth="1"/>
    <col min="15834" max="15834" width="19" style="1" customWidth="1"/>
    <col min="15835" max="15835" width="0" style="1" hidden="1" customWidth="1"/>
    <col min="15836" max="15836" width="17.7109375" style="1" customWidth="1"/>
    <col min="15837" max="15837" width="0" style="1" hidden="1" customWidth="1"/>
    <col min="15838" max="15838" width="22.28515625" style="1" customWidth="1"/>
    <col min="15839" max="15839" width="5.28515625" style="1" customWidth="1"/>
    <col min="15840" max="15840" width="36.28515625" style="1" customWidth="1"/>
    <col min="15841" max="15841" width="5.7109375" style="1" customWidth="1"/>
    <col min="15842" max="15842" width="0" style="1" hidden="1" customWidth="1"/>
    <col min="15843" max="15843" width="20.7109375" style="1" customWidth="1"/>
    <col min="15844" max="15844" width="4.85546875" style="1" customWidth="1"/>
    <col min="15845" max="15845" width="0" style="1" hidden="1" customWidth="1"/>
    <col min="15846" max="15846" width="24.7109375" style="1" customWidth="1"/>
    <col min="15847" max="15847" width="12.28515625" style="1" customWidth="1"/>
    <col min="15848" max="15848" width="0" style="1" hidden="1" customWidth="1"/>
    <col min="15849" max="15849" width="3.42578125" style="1" customWidth="1"/>
    <col min="15850" max="15850" width="0" style="1" hidden="1" customWidth="1"/>
    <col min="15851" max="15851" width="17.7109375" style="1" customWidth="1"/>
    <col min="15852" max="15852" width="3.42578125" style="1" customWidth="1"/>
    <col min="15853" max="15853" width="0" style="1" hidden="1" customWidth="1"/>
    <col min="15854" max="15854" width="23.7109375" style="1" customWidth="1"/>
    <col min="15855" max="15855" width="10" style="1" customWidth="1"/>
    <col min="15856" max="15856" width="0" style="1" hidden="1" customWidth="1"/>
    <col min="15857" max="15858" width="14.7109375" style="1" customWidth="1"/>
    <col min="15859" max="15859" width="12.85546875" style="1" customWidth="1"/>
    <col min="15860" max="15860" width="3.28515625" style="1" customWidth="1"/>
    <col min="15861" max="15861" width="30.28515625" style="1" customWidth="1"/>
    <col min="15862" max="15862" width="5" style="1" customWidth="1"/>
    <col min="15863" max="15863" width="0" style="1" hidden="1" customWidth="1"/>
    <col min="15864" max="15864" width="14.28515625" style="1" customWidth="1"/>
    <col min="15865" max="15865" width="5.7109375" style="1" customWidth="1"/>
    <col min="15866" max="15866" width="0" style="1" hidden="1" customWidth="1"/>
    <col min="15867" max="15867" width="17.28515625" style="1" customWidth="1"/>
    <col min="15868" max="15868" width="12.7109375" style="1" customWidth="1"/>
    <col min="15869" max="15869" width="0" style="1" hidden="1" customWidth="1"/>
    <col min="15870" max="15870" width="5.28515625" style="1" customWidth="1"/>
    <col min="15871" max="15871" width="0" style="1" hidden="1" customWidth="1"/>
    <col min="15872" max="15872" width="17" style="1" customWidth="1"/>
    <col min="15873" max="15873" width="6.28515625" style="1" customWidth="1"/>
    <col min="15874" max="15874" width="0" style="1" hidden="1" customWidth="1"/>
    <col min="15875" max="15875" width="14.28515625" style="1" customWidth="1"/>
    <col min="15876" max="15876" width="7.5703125" style="1" customWidth="1"/>
    <col min="15877" max="15877" width="0" style="1" hidden="1" customWidth="1"/>
    <col min="15878" max="15879" width="14.28515625" style="1" customWidth="1"/>
    <col min="15880" max="15880" width="20.85546875" style="1" customWidth="1"/>
    <col min="15881" max="15881" width="14.42578125" style="1" customWidth="1"/>
    <col min="15882" max="15882" width="15" style="1" customWidth="1"/>
    <col min="15883" max="15883" width="2.7109375" style="1" customWidth="1"/>
    <col min="15884" max="15884" width="11.7109375" style="1" customWidth="1"/>
    <col min="15885" max="15885" width="11.5703125" style="1" customWidth="1"/>
    <col min="15886" max="15886" width="2.28515625" style="1" customWidth="1"/>
    <col min="15887" max="15887" width="41" style="1" customWidth="1"/>
    <col min="15888" max="15888" width="14.28515625" style="1" customWidth="1"/>
    <col min="15889" max="15890" width="11.5703125" style="1" customWidth="1"/>
    <col min="15891" max="15891" width="21.85546875" style="1" customWidth="1"/>
    <col min="15892" max="16083" width="11.42578125" style="1"/>
    <col min="16084" max="16084" width="21.85546875" style="1" customWidth="1"/>
    <col min="16085" max="16085" width="13.85546875" style="1" customWidth="1"/>
    <col min="16086" max="16086" width="38.7109375" style="1" customWidth="1"/>
    <col min="16087" max="16087" width="3" style="1" bestFit="1" customWidth="1"/>
    <col min="16088" max="16088" width="32.28515625" style="1" customWidth="1"/>
    <col min="16089" max="16089" width="46.28515625" style="1" customWidth="1"/>
    <col min="16090" max="16090" width="19" style="1" customWidth="1"/>
    <col min="16091" max="16091" width="0" style="1" hidden="1" customWidth="1"/>
    <col min="16092" max="16092" width="17.7109375" style="1" customWidth="1"/>
    <col min="16093" max="16093" width="0" style="1" hidden="1" customWidth="1"/>
    <col min="16094" max="16094" width="22.28515625" style="1" customWidth="1"/>
    <col min="16095" max="16095" width="5.28515625" style="1" customWidth="1"/>
    <col min="16096" max="16096" width="36.28515625" style="1" customWidth="1"/>
    <col min="16097" max="16097" width="5.7109375" style="1" customWidth="1"/>
    <col min="16098" max="16098" width="0" style="1" hidden="1" customWidth="1"/>
    <col min="16099" max="16099" width="20.7109375" style="1" customWidth="1"/>
    <col min="16100" max="16100" width="4.85546875" style="1" customWidth="1"/>
    <col min="16101" max="16101" width="0" style="1" hidden="1" customWidth="1"/>
    <col min="16102" max="16102" width="24.7109375" style="1" customWidth="1"/>
    <col min="16103" max="16103" width="12.28515625" style="1" customWidth="1"/>
    <col min="16104" max="16104" width="0" style="1" hidden="1" customWidth="1"/>
    <col min="16105" max="16105" width="3.42578125" style="1" customWidth="1"/>
    <col min="16106" max="16106" width="0" style="1" hidden="1" customWidth="1"/>
    <col min="16107" max="16107" width="17.7109375" style="1" customWidth="1"/>
    <col min="16108" max="16108" width="3.42578125" style="1" customWidth="1"/>
    <col min="16109" max="16109" width="0" style="1" hidden="1" customWidth="1"/>
    <col min="16110" max="16110" width="23.7109375" style="1" customWidth="1"/>
    <col min="16111" max="16111" width="10" style="1" customWidth="1"/>
    <col min="16112" max="16112" width="0" style="1" hidden="1" customWidth="1"/>
    <col min="16113" max="16114" width="14.7109375" style="1" customWidth="1"/>
    <col min="16115" max="16115" width="12.85546875" style="1" customWidth="1"/>
    <col min="16116" max="16116" width="3.28515625" style="1" customWidth="1"/>
    <col min="16117" max="16117" width="30.28515625" style="1" customWidth="1"/>
    <col min="16118" max="16118" width="5" style="1" customWidth="1"/>
    <col min="16119" max="16119" width="0" style="1" hidden="1" customWidth="1"/>
    <col min="16120" max="16120" width="14.28515625" style="1" customWidth="1"/>
    <col min="16121" max="16121" width="5.7109375" style="1" customWidth="1"/>
    <col min="16122" max="16122" width="0" style="1" hidden="1" customWidth="1"/>
    <col min="16123" max="16123" width="17.28515625" style="1" customWidth="1"/>
    <col min="16124" max="16124" width="12.7109375" style="1" customWidth="1"/>
    <col min="16125" max="16125" width="0" style="1" hidden="1" customWidth="1"/>
    <col min="16126" max="16126" width="5.28515625" style="1" customWidth="1"/>
    <col min="16127" max="16127" width="0" style="1" hidden="1" customWidth="1"/>
    <col min="16128" max="16128" width="17" style="1" customWidth="1"/>
    <col min="16129" max="16129" width="6.28515625" style="1" customWidth="1"/>
    <col min="16130" max="16130" width="0" style="1" hidden="1" customWidth="1"/>
    <col min="16131" max="16131" width="14.28515625" style="1" customWidth="1"/>
    <col min="16132" max="16132" width="7.5703125" style="1" customWidth="1"/>
    <col min="16133" max="16133" width="0" style="1" hidden="1" customWidth="1"/>
    <col min="16134" max="16135" width="14.28515625" style="1" customWidth="1"/>
    <col min="16136" max="16136" width="20.85546875" style="1" customWidth="1"/>
    <col min="16137" max="16137" width="14.42578125" style="1" customWidth="1"/>
    <col min="16138" max="16138" width="15" style="1" customWidth="1"/>
    <col min="16139" max="16139" width="2.7109375" style="1" customWidth="1"/>
    <col min="16140" max="16140" width="11.7109375" style="1" customWidth="1"/>
    <col min="16141" max="16141" width="11.5703125" style="1" customWidth="1"/>
    <col min="16142" max="16142" width="2.28515625" style="1" customWidth="1"/>
    <col min="16143" max="16143" width="41" style="1" customWidth="1"/>
    <col min="16144" max="16144" width="14.28515625" style="1" customWidth="1"/>
    <col min="16145" max="16146" width="11.5703125" style="1" customWidth="1"/>
    <col min="16147" max="16147" width="21.85546875" style="1" customWidth="1"/>
    <col min="16148" max="16384" width="11.42578125" style="1"/>
  </cols>
  <sheetData>
    <row r="1" spans="1:46"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641" t="s">
        <v>1331</v>
      </c>
      <c r="AT1" s="641" t="s">
        <v>1332</v>
      </c>
    </row>
    <row r="2" spans="1:46"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row>
    <row r="3" spans="1:46"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row>
    <row r="4" spans="1:46"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row>
    <row r="5" spans="1:46" s="69" customFormat="1" ht="321.75" customHeight="1" x14ac:dyDescent="0.25">
      <c r="A5" s="826" t="s">
        <v>51</v>
      </c>
      <c r="B5" s="816" t="s">
        <v>98</v>
      </c>
      <c r="C5" s="816" t="s">
        <v>92</v>
      </c>
      <c r="D5" s="816" t="s">
        <v>79</v>
      </c>
      <c r="E5" s="816" t="s">
        <v>96</v>
      </c>
      <c r="F5" s="816" t="s">
        <v>620</v>
      </c>
      <c r="G5" s="817" t="s">
        <v>1282</v>
      </c>
      <c r="H5" s="817" t="s">
        <v>622</v>
      </c>
      <c r="I5" s="816" t="s">
        <v>623</v>
      </c>
      <c r="J5" s="816" t="s">
        <v>99</v>
      </c>
      <c r="K5" s="816">
        <v>0</v>
      </c>
      <c r="L5" s="825">
        <v>0</v>
      </c>
      <c r="M5" s="816" t="s">
        <v>47</v>
      </c>
      <c r="N5" s="81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816" t="s">
        <v>87</v>
      </c>
      <c r="P5" s="828"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16" t="s">
        <v>73</v>
      </c>
      <c r="R5" s="82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28" t="s">
        <v>60</v>
      </c>
      <c r="T5" s="828" t="s">
        <v>61</v>
      </c>
      <c r="U5" s="820">
        <f>+MAX(N5,P5,R5)</f>
        <v>0.4</v>
      </c>
      <c r="V5" s="820" t="str">
        <f>IF(L5&lt;=20%,"Muy baja",IF(L5&lt;=40%,"Baja",IF(L5&lt;=60%,"Media",IF(L5&lt;=80%,"Alta",IF(L5&lt;=100%,"Muy alta",IF(L5&gt;=100%,"Muy alta",""))))))</f>
        <v>Muy baja</v>
      </c>
      <c r="W5" s="821"/>
      <c r="X5" s="723" t="str">
        <f>+IFERROR(VLOOKUP(V5,[2]Fórmula!$H$1:$I$6,2,FALSE),"")</f>
        <v/>
      </c>
      <c r="Y5" s="822" t="str">
        <f>IF(U5=20%,"Leve",IF(U5=40%,"Menor",IF(U5=60%,"Moderado",IF(U5=80%,"Mayor",IF(U5=100%,"Catastrófico","")))))</f>
        <v>Menor</v>
      </c>
      <c r="Z5" s="822" t="str">
        <f>+IFERROR(VLOOKUP(Y5,[2]Fórmula!$H$1:$I$6,2,FALSE),"")</f>
        <v/>
      </c>
      <c r="AA5" s="808" t="str">
        <f>+IFERROR(VLOOKUP(V5&amp;Y5,[2]Fórmula!$C$2:$D$26,2,FALSE),"")</f>
        <v/>
      </c>
      <c r="AB5" s="824" t="str">
        <f>IF(AA5="Bajo",25%,IF(AA5="Moderado",50%,IF(AA5="Alto",75%,IF(AA5="Extremo",100%,""))))</f>
        <v/>
      </c>
      <c r="AC5" s="823" t="s">
        <v>624</v>
      </c>
      <c r="AD5" s="329" t="s">
        <v>625</v>
      </c>
      <c r="AE5" s="329" t="s">
        <v>57</v>
      </c>
      <c r="AF5" s="333">
        <v>0.25</v>
      </c>
      <c r="AG5" s="329" t="s">
        <v>216</v>
      </c>
      <c r="AH5" s="333">
        <v>0.15</v>
      </c>
      <c r="AI5" s="333">
        <v>0.4</v>
      </c>
      <c r="AJ5" s="329" t="s">
        <v>217</v>
      </c>
      <c r="AK5" s="329" t="s">
        <v>24</v>
      </c>
      <c r="AL5" s="329" t="s">
        <v>626</v>
      </c>
      <c r="AM5" s="329" t="s">
        <v>627</v>
      </c>
      <c r="AN5" s="71">
        <v>0.15</v>
      </c>
      <c r="AO5" s="818" t="s">
        <v>170</v>
      </c>
      <c r="AP5" s="819" t="s">
        <v>59</v>
      </c>
      <c r="AQ5" s="143">
        <v>1</v>
      </c>
      <c r="AR5" s="87" t="s">
        <v>628</v>
      </c>
    </row>
    <row r="6" spans="1:46" s="69" customFormat="1" ht="335.25" customHeight="1" x14ac:dyDescent="0.25">
      <c r="A6" s="826"/>
      <c r="B6" s="816"/>
      <c r="C6" s="816"/>
      <c r="D6" s="816"/>
      <c r="E6" s="816"/>
      <c r="F6" s="816"/>
      <c r="G6" s="817"/>
      <c r="H6" s="817"/>
      <c r="I6" s="816"/>
      <c r="J6" s="816"/>
      <c r="K6" s="816"/>
      <c r="L6" s="816"/>
      <c r="M6" s="816"/>
      <c r="N6" s="816"/>
      <c r="O6" s="816"/>
      <c r="P6" s="828"/>
      <c r="Q6" s="816"/>
      <c r="R6" s="827"/>
      <c r="S6" s="828"/>
      <c r="T6" s="828"/>
      <c r="U6" s="820"/>
      <c r="V6" s="820"/>
      <c r="W6" s="821"/>
      <c r="X6" s="723"/>
      <c r="Y6" s="822"/>
      <c r="Z6" s="822"/>
      <c r="AA6" s="808"/>
      <c r="AB6" s="824"/>
      <c r="AC6" s="823"/>
      <c r="AD6" s="595" t="s">
        <v>1253</v>
      </c>
      <c r="AE6" s="329" t="s">
        <v>57</v>
      </c>
      <c r="AF6" s="333">
        <v>0.25</v>
      </c>
      <c r="AG6" s="329" t="s">
        <v>216</v>
      </c>
      <c r="AH6" s="333">
        <v>0.15</v>
      </c>
      <c r="AI6" s="333">
        <v>0.4</v>
      </c>
      <c r="AJ6" s="329" t="s">
        <v>217</v>
      </c>
      <c r="AK6" s="329" t="s">
        <v>24</v>
      </c>
      <c r="AL6" s="329" t="s">
        <v>631</v>
      </c>
      <c r="AM6" s="329" t="s">
        <v>632</v>
      </c>
      <c r="AN6" s="71">
        <v>0.09</v>
      </c>
      <c r="AO6" s="818"/>
      <c r="AP6" s="819"/>
      <c r="AQ6" s="143">
        <v>2</v>
      </c>
      <c r="AR6" s="329" t="s">
        <v>633</v>
      </c>
    </row>
    <row r="7" spans="1:46" s="69" customFormat="1" ht="260.25" customHeight="1" x14ac:dyDescent="0.25">
      <c r="A7" s="826"/>
      <c r="B7" s="816"/>
      <c r="C7" s="816"/>
      <c r="D7" s="816"/>
      <c r="E7" s="816"/>
      <c r="F7" s="816"/>
      <c r="G7" s="817"/>
      <c r="H7" s="817"/>
      <c r="I7" s="816"/>
      <c r="J7" s="816"/>
      <c r="K7" s="816"/>
      <c r="L7" s="816"/>
      <c r="M7" s="816"/>
      <c r="N7" s="816"/>
      <c r="O7" s="816"/>
      <c r="P7" s="828"/>
      <c r="Q7" s="816"/>
      <c r="R7" s="827"/>
      <c r="S7" s="828"/>
      <c r="T7" s="828"/>
      <c r="U7" s="820"/>
      <c r="V7" s="820"/>
      <c r="W7" s="821"/>
      <c r="X7" s="723"/>
      <c r="Y7" s="822"/>
      <c r="Z7" s="822"/>
      <c r="AA7" s="808"/>
      <c r="AB7" s="824"/>
      <c r="AC7" s="823"/>
      <c r="AD7" s="595" t="s">
        <v>1254</v>
      </c>
      <c r="AE7" s="329" t="s">
        <v>39</v>
      </c>
      <c r="AF7" s="333">
        <v>0.15</v>
      </c>
      <c r="AG7" s="329" t="s">
        <v>216</v>
      </c>
      <c r="AH7" s="333">
        <v>0.15</v>
      </c>
      <c r="AI7" s="333">
        <v>0.3</v>
      </c>
      <c r="AJ7" s="329" t="s">
        <v>217</v>
      </c>
      <c r="AK7" s="329" t="s">
        <v>24</v>
      </c>
      <c r="AL7" s="327" t="s">
        <v>634</v>
      </c>
      <c r="AM7" s="329" t="s">
        <v>635</v>
      </c>
      <c r="AN7" s="71">
        <v>0.06</v>
      </c>
      <c r="AO7" s="818"/>
      <c r="AP7" s="819"/>
      <c r="AQ7" s="143">
        <v>3</v>
      </c>
      <c r="AR7" s="329" t="s">
        <v>636</v>
      </c>
    </row>
    <row r="8" spans="1:46" s="69" customFormat="1" ht="240.75" customHeight="1" thickBot="1" x14ac:dyDescent="0.3">
      <c r="A8" s="331" t="s">
        <v>51</v>
      </c>
      <c r="B8" s="329" t="s">
        <v>98</v>
      </c>
      <c r="C8" s="329" t="s">
        <v>92</v>
      </c>
      <c r="D8" s="329" t="s">
        <v>12</v>
      </c>
      <c r="E8" s="329" t="s">
        <v>36</v>
      </c>
      <c r="F8" s="329" t="s">
        <v>637</v>
      </c>
      <c r="G8" s="332" t="s">
        <v>621</v>
      </c>
      <c r="H8" s="332" t="s">
        <v>639</v>
      </c>
      <c r="I8" s="329" t="s">
        <v>640</v>
      </c>
      <c r="J8" s="329" t="s">
        <v>99</v>
      </c>
      <c r="K8" s="329">
        <v>0</v>
      </c>
      <c r="L8" s="333">
        <v>0</v>
      </c>
      <c r="M8" s="329" t="s">
        <v>73</v>
      </c>
      <c r="N8" s="32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329" t="s">
        <v>87</v>
      </c>
      <c r="P8" s="330"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329" t="s">
        <v>73</v>
      </c>
      <c r="R8" s="330" t="e">
        <f>IF(Q8="Interrupción de la operación por menos de un día",20%,IF(Q8="Interrupción de la operación por un día completo",40%,IF(Q8="Interrupción de la operación mayor a 1 día y menor a 2 días",60%,IF(Q8="Interrupción de la operación por dos días completos",80%,IF(#REF!="Interrupción de la operación por más de dos días",100%,IF(Q8="NA",0%,""))))))</f>
        <v>#REF!</v>
      </c>
      <c r="S8" s="330" t="s">
        <v>60</v>
      </c>
      <c r="T8" s="330" t="s">
        <v>61</v>
      </c>
      <c r="U8" s="330" t="e">
        <f>+MAX(N8,P8,R8)</f>
        <v>#REF!</v>
      </c>
      <c r="V8" s="325" t="s">
        <v>20</v>
      </c>
      <c r="W8" s="209">
        <v>0.2</v>
      </c>
      <c r="X8" s="270" t="str">
        <f>+IFERROR(VLOOKUP(V8,[2]Fórmula!$H$1:$I$6,2,FALSE),"")</f>
        <v/>
      </c>
      <c r="Y8" s="326" t="s">
        <v>38</v>
      </c>
      <c r="Z8" s="326" t="str">
        <f>+IFERROR(VLOOKUP(Y8,[2]Fórmula!$H$1:$I$6,2,FALSE),"")</f>
        <v/>
      </c>
      <c r="AA8" s="269" t="str">
        <f>+IFERROR(VLOOKUP(V8&amp;Y8,[4]Fórmula!$C$2:$D$26,2,FALSE),"")</f>
        <v>Bajo</v>
      </c>
      <c r="AB8" s="328">
        <f>IF(AA8="Bajo",25%,IF(AA8="Moderado",50%,IF(AA8="Alto",75%,IF(AA8="Extremo",100%,""))))</f>
        <v>0.25</v>
      </c>
      <c r="AC8" s="221" t="s">
        <v>624</v>
      </c>
      <c r="AD8" s="596" t="s">
        <v>1255</v>
      </c>
      <c r="AE8" s="332" t="s">
        <v>57</v>
      </c>
      <c r="AF8" s="328">
        <v>0.25</v>
      </c>
      <c r="AG8" s="332" t="s">
        <v>216</v>
      </c>
      <c r="AH8" s="328">
        <v>0.15</v>
      </c>
      <c r="AI8" s="328">
        <v>0.4</v>
      </c>
      <c r="AJ8" s="332" t="s">
        <v>217</v>
      </c>
      <c r="AK8" s="332" t="s">
        <v>24</v>
      </c>
      <c r="AL8" s="332" t="s">
        <v>641</v>
      </c>
      <c r="AM8" s="332" t="s">
        <v>627</v>
      </c>
      <c r="AN8" s="411">
        <v>0.15</v>
      </c>
      <c r="AO8" s="412" t="s">
        <v>170</v>
      </c>
      <c r="AP8" s="413" t="s">
        <v>59</v>
      </c>
      <c r="AQ8" s="143">
        <v>1</v>
      </c>
      <c r="AR8" s="87" t="s">
        <v>642</v>
      </c>
    </row>
    <row r="9" spans="1:46" ht="145.5" customHeight="1" thickBot="1" x14ac:dyDescent="0.3">
      <c r="A9" s="777" t="s">
        <v>218</v>
      </c>
      <c r="B9" s="780" t="s">
        <v>98</v>
      </c>
      <c r="C9" s="780" t="s">
        <v>109</v>
      </c>
      <c r="D9" s="780" t="s">
        <v>645</v>
      </c>
      <c r="E9" s="780" t="s">
        <v>36</v>
      </c>
      <c r="F9" s="829" t="s">
        <v>646</v>
      </c>
      <c r="G9" s="725" t="s">
        <v>647</v>
      </c>
      <c r="H9" s="831" t="s">
        <v>648</v>
      </c>
      <c r="I9" s="829" t="s">
        <v>649</v>
      </c>
      <c r="J9" s="780" t="s">
        <v>89</v>
      </c>
      <c r="K9" s="780"/>
      <c r="L9" s="833">
        <f t="shared" ref="L9" si="0">IF(J9="Diaria",+(K9/360),IF(J9="Mensual",+(K9/12),IF(J9="Bimestral",+(K9/6),IF(J9="Trimestral",+(K9/4),IF(J9="Semestral",+(K9/2),IF(J9="Anual",+(K9/1),""))))))</f>
        <v>0</v>
      </c>
      <c r="M9" s="829" t="s">
        <v>30</v>
      </c>
      <c r="N9" s="285">
        <f t="shared" ref="N9:N11" si="1">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829" t="s">
        <v>73</v>
      </c>
      <c r="P9" s="285">
        <f t="shared" ref="P9:P11" si="2">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829" t="s">
        <v>73</v>
      </c>
      <c r="R9" s="285">
        <f t="shared" ref="R9:R10" si="3">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93" t="s">
        <v>72</v>
      </c>
      <c r="T9" s="793" t="s">
        <v>61</v>
      </c>
      <c r="U9" s="281">
        <f t="shared" ref="U9:U10" si="4">+MAX(N9,P9,R9)</f>
        <v>0.2</v>
      </c>
      <c r="V9" s="835" t="str">
        <f t="shared" ref="V9" si="5">IF(L9&lt;=20%,"Muy baja",IF(L9&lt;=40%,"Baja",IF(L9&lt;=60%,"Media",IF(L9&lt;=80%,"Alta",IF(L9&lt;=100%,"Muy alta",IF(L9&gt;=100%,"Muy alta",""))))))</f>
        <v>Muy baja</v>
      </c>
      <c r="W9" s="453">
        <f>+IFERROR(VLOOKUP(V9,[5]Fórmula!$F$1:$G$6,2,FALSE),"")</f>
        <v>0.2</v>
      </c>
      <c r="X9" s="835" t="str">
        <f t="shared" ref="X9" si="6">IF(U9=20%,"Leve",IF(U9=40%,"Menor",IF(U9=60%,"Moderado",IF(U9=80%,"Mayor",IF(U9=100%,"Catastrófico","")))))</f>
        <v>Leve</v>
      </c>
      <c r="Y9" s="835" t="s">
        <v>21</v>
      </c>
      <c r="Z9" s="453">
        <f>+IFERROR(VLOOKUP(Y9,[5]Fórmula!$H$1:$I$6,2,FALSE),"")</f>
        <v>0.2</v>
      </c>
      <c r="AA9" s="837" t="s">
        <v>170</v>
      </c>
      <c r="AB9" s="841" t="s">
        <v>650</v>
      </c>
      <c r="AC9" s="780"/>
      <c r="AD9" s="366" t="s">
        <v>1321</v>
      </c>
      <c r="AE9" s="50" t="s">
        <v>57</v>
      </c>
      <c r="AF9" s="455">
        <f t="shared" ref="AF9:AF10" si="7">IF(AE9="Preventivo",25%,IF(AE9="Detectivo",15%,IF(AE9="Correctivo",10%,"")))</f>
        <v>0.25</v>
      </c>
      <c r="AG9" s="307" t="s">
        <v>216</v>
      </c>
      <c r="AH9" s="455">
        <f t="shared" ref="AH9:AH10" si="8">IF(AG9="Manual",15%,IF(AG9="Automático",25%,""))</f>
        <v>0.15</v>
      </c>
      <c r="AI9" s="455">
        <f t="shared" ref="AI9:AI10" si="9">+AH9+AF9</f>
        <v>0.4</v>
      </c>
      <c r="AJ9" s="458" t="s">
        <v>217</v>
      </c>
      <c r="AK9" s="285" t="s">
        <v>41</v>
      </c>
      <c r="AL9" s="307" t="s">
        <v>305</v>
      </c>
      <c r="AN9" s="456">
        <v>0.15</v>
      </c>
      <c r="AO9" s="278" t="str">
        <f t="shared" ref="AO9:AO10" si="10">+IF(D9="Corrupción","Moderado",IF(AN9&lt;=25%,"Bajo",IF(AN9&lt;=50%,"Moderado",IF(AN9&lt;=75%,"Alto",IF(AN9&gt;75%,"Extremo","")))))</f>
        <v>Bajo</v>
      </c>
      <c r="AP9" s="788" t="s">
        <v>59</v>
      </c>
      <c r="AQ9" s="84"/>
      <c r="AR9" s="84" t="s">
        <v>651</v>
      </c>
    </row>
    <row r="10" spans="1:46" ht="169.5" customHeight="1" thickBot="1" x14ac:dyDescent="0.3">
      <c r="A10" s="779"/>
      <c r="B10" s="782"/>
      <c r="C10" s="782"/>
      <c r="D10" s="782"/>
      <c r="E10" s="782"/>
      <c r="F10" s="830"/>
      <c r="G10" s="725"/>
      <c r="H10" s="832"/>
      <c r="I10" s="830"/>
      <c r="J10" s="782"/>
      <c r="K10" s="782"/>
      <c r="L10" s="834"/>
      <c r="M10" s="830"/>
      <c r="N10" s="285" t="str">
        <f t="shared" si="1"/>
        <v/>
      </c>
      <c r="O10" s="830"/>
      <c r="P10" s="285" t="str">
        <f t="shared" si="2"/>
        <v/>
      </c>
      <c r="Q10" s="830"/>
      <c r="R10" s="285" t="str">
        <f t="shared" si="3"/>
        <v/>
      </c>
      <c r="S10" s="795"/>
      <c r="T10" s="795"/>
      <c r="U10" s="281">
        <f t="shared" si="4"/>
        <v>0</v>
      </c>
      <c r="V10" s="836"/>
      <c r="W10" s="453" t="str">
        <f>+IFERROR(VLOOKUP(V10,[5]Fórmula!$F$1:$G$6,2,FALSE),"")</f>
        <v/>
      </c>
      <c r="X10" s="836"/>
      <c r="Y10" s="836"/>
      <c r="Z10" s="453" t="str">
        <f>+IFERROR(VLOOKUP(Y10,[5]Fórmula!$H$1:$I$6,2,FALSE),"")</f>
        <v/>
      </c>
      <c r="AA10" s="838"/>
      <c r="AB10" s="842"/>
      <c r="AC10" s="840"/>
      <c r="AD10" s="366" t="s">
        <v>1256</v>
      </c>
      <c r="AE10" s="50" t="s">
        <v>22</v>
      </c>
      <c r="AF10" s="455">
        <f t="shared" si="7"/>
        <v>0.1</v>
      </c>
      <c r="AG10" s="307" t="s">
        <v>216</v>
      </c>
      <c r="AH10" s="455">
        <f t="shared" si="8"/>
        <v>0.15</v>
      </c>
      <c r="AI10" s="455">
        <f t="shared" si="9"/>
        <v>0.25</v>
      </c>
      <c r="AJ10" s="458" t="s">
        <v>217</v>
      </c>
      <c r="AK10" s="285" t="s">
        <v>41</v>
      </c>
      <c r="AL10" s="307" t="s">
        <v>305</v>
      </c>
      <c r="AN10" s="456">
        <f t="shared" ref="AN10" si="11">+AB10-AM10</f>
        <v>0</v>
      </c>
      <c r="AO10" s="278" t="str">
        <f t="shared" si="10"/>
        <v>Bajo</v>
      </c>
      <c r="AP10" s="839"/>
      <c r="AQ10" s="84"/>
      <c r="AR10" s="84" t="s">
        <v>652</v>
      </c>
    </row>
    <row r="11" spans="1:46" s="621" customFormat="1" ht="409.5" x14ac:dyDescent="0.2">
      <c r="A11" s="606" t="s">
        <v>51</v>
      </c>
      <c r="B11" s="29" t="s">
        <v>1281</v>
      </c>
      <c r="C11" s="29" t="s">
        <v>58</v>
      </c>
      <c r="D11" s="29" t="s">
        <v>79</v>
      </c>
      <c r="E11" s="29" t="s">
        <v>80</v>
      </c>
      <c r="F11" s="41" t="s">
        <v>1278</v>
      </c>
      <c r="G11" s="185" t="s">
        <v>534</v>
      </c>
      <c r="H11" s="626" t="s">
        <v>1279</v>
      </c>
      <c r="I11" s="41" t="s">
        <v>1280</v>
      </c>
      <c r="J11" s="607" t="s">
        <v>95</v>
      </c>
      <c r="K11" s="608">
        <v>1</v>
      </c>
      <c r="L11" s="609">
        <f>IF(J11="Diaria",+(K11/360),IF(J11="Mensual",+(K11/12),IF(J11="Bimestral",+(K11/6),IF(J11="Trimestral",+(K11/4),IF(J11="Semestral",+(K11/2),IF(J11="Anual",+(K11/1),""))))))</f>
        <v>0.5</v>
      </c>
      <c r="M11" s="608" t="s">
        <v>47</v>
      </c>
      <c r="N11" s="592">
        <f t="shared" si="1"/>
        <v>0.4</v>
      </c>
      <c r="O11" s="610" t="s">
        <v>76</v>
      </c>
      <c r="P11" s="592" t="str">
        <f t="shared" si="2"/>
        <v/>
      </c>
      <c r="Q11" s="608" t="s">
        <v>73</v>
      </c>
      <c r="R11" s="592">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11" t="s">
        <v>60</v>
      </c>
      <c r="T11" s="611" t="s">
        <v>73</v>
      </c>
      <c r="U11" s="612">
        <f>+MAX(N11,P11,R11)</f>
        <v>0.4</v>
      </c>
      <c r="V11" s="613" t="str">
        <f>IF(L11&lt;=20%,"Muy baja",IF(L11&lt;=40%,"Baja",IF(L11&lt;=60%,"Media",IF(L11&lt;=80%,"Alta",IF(L11&lt;=100%,"Muy alta",IF(L11&gt;=100%,"Muy alta",""))))))</f>
        <v>Media</v>
      </c>
      <c r="W11" s="614">
        <f>+IFERROR(VLOOKUP(V11,[3]Fórmula!$F$1:$G$6,2,FALSE),"")</f>
        <v>0.6</v>
      </c>
      <c r="X11" s="615" t="s">
        <v>56</v>
      </c>
      <c r="Y11" s="614">
        <f>+IFERROR(VLOOKUP(X11,[3]Fórmula!$H$1:$I$6,2,FALSE),"")</f>
        <v>0.6</v>
      </c>
      <c r="Z11" s="615" t="str">
        <f>+IFERROR(VLOOKUP(V11&amp;X11,[3]Fórmula!$C$2:$D$26,2,FALSE),"")</f>
        <v>Moderado</v>
      </c>
      <c r="AA11" s="616">
        <f>IF(Z11="Bajo",25%,IF(Z11="Moderado",50%,IF(Z11="Alto",75%,IF(Z11="Extremo",100%,""))))</f>
        <v>0.5</v>
      </c>
      <c r="AB11" s="617"/>
      <c r="AC11" s="607" t="s">
        <v>1328</v>
      </c>
      <c r="AD11" s="41" t="s">
        <v>57</v>
      </c>
      <c r="AE11" s="593">
        <f t="shared" ref="AE11" si="12">IF(AD11="Preventivo",25%,IF(AD11="Detectivo",15%,IF(AD11="Correctivo",10%,"")))</f>
        <v>0.25</v>
      </c>
      <c r="AF11" s="41" t="s">
        <v>216</v>
      </c>
      <c r="AG11" s="593">
        <f t="shared" ref="AG11" si="13">IF(AF11="Manual",15%,IF(AF11="Automático",25%,""))</f>
        <v>0.15</v>
      </c>
      <c r="AH11" s="593">
        <f t="shared" ref="AH11" si="14">+AG11+AE11</f>
        <v>0.4</v>
      </c>
      <c r="AI11" s="41" t="s">
        <v>217</v>
      </c>
      <c r="AJ11" s="41" t="s">
        <v>24</v>
      </c>
      <c r="AK11" s="41" t="s">
        <v>1329</v>
      </c>
      <c r="AL11" s="29">
        <f>+AA11*AH11</f>
        <v>0.2</v>
      </c>
      <c r="AM11" s="618">
        <f>+AA11-AL11</f>
        <v>0.3</v>
      </c>
      <c r="AN11" s="619" t="str">
        <f>IF(AM11&lt;=25%,"Bajo",IF(AM11&lt;=50%,"Moderado",IF(AM11&lt;=75%,"Alto",IF(AM11&gt;75%,"Extremo",""))))</f>
        <v>Moderado</v>
      </c>
      <c r="AO11" s="620" t="s">
        <v>59</v>
      </c>
      <c r="AP11" s="185"/>
      <c r="AQ11" s="47"/>
      <c r="AR11" s="622"/>
    </row>
  </sheetData>
  <sheetProtection formatCells="0" formatColumns="0" formatRows="0"/>
  <mergeCells count="71">
    <mergeCell ref="Y9:Y10"/>
    <mergeCell ref="AA9:AA10"/>
    <mergeCell ref="AP9:AP10"/>
    <mergeCell ref="S9:S10"/>
    <mergeCell ref="T9:T10"/>
    <mergeCell ref="V9:V10"/>
    <mergeCell ref="X9:X10"/>
    <mergeCell ref="AC9:AC10"/>
    <mergeCell ref="AB9:AB10"/>
    <mergeCell ref="T5:T7"/>
    <mergeCell ref="A9:A10"/>
    <mergeCell ref="B9:B10"/>
    <mergeCell ref="C9:C10"/>
    <mergeCell ref="D9:D10"/>
    <mergeCell ref="E9:E10"/>
    <mergeCell ref="F9:F10"/>
    <mergeCell ref="G9:G10"/>
    <mergeCell ref="H9:H10"/>
    <mergeCell ref="I9:I10"/>
    <mergeCell ref="J9:J10"/>
    <mergeCell ref="K9:K10"/>
    <mergeCell ref="L9:L10"/>
    <mergeCell ref="M9:M10"/>
    <mergeCell ref="O9:O10"/>
    <mergeCell ref="Q9:Q10"/>
    <mergeCell ref="M5:M7"/>
    <mergeCell ref="I5:I7"/>
    <mergeCell ref="J5:J7"/>
    <mergeCell ref="R5:R7"/>
    <mergeCell ref="S5:S7"/>
    <mergeCell ref="Q5:Q7"/>
    <mergeCell ref="N5:N7"/>
    <mergeCell ref="O5:O7"/>
    <mergeCell ref="P5:P7"/>
    <mergeCell ref="A5:A7"/>
    <mergeCell ref="B5:B7"/>
    <mergeCell ref="C5:C7"/>
    <mergeCell ref="D5:D7"/>
    <mergeCell ref="E5:E7"/>
    <mergeCell ref="F5:F7"/>
    <mergeCell ref="G5:G7"/>
    <mergeCell ref="H5:H7"/>
    <mergeCell ref="AO5:AO7"/>
    <mergeCell ref="AP5:AP7"/>
    <mergeCell ref="V5:V7"/>
    <mergeCell ref="W5:W7"/>
    <mergeCell ref="Y5:Y7"/>
    <mergeCell ref="AC5:AC7"/>
    <mergeCell ref="Z5:Z7"/>
    <mergeCell ref="X5:X7"/>
    <mergeCell ref="AB5:AB7"/>
    <mergeCell ref="AA5:AA7"/>
    <mergeCell ref="U5:U7"/>
    <mergeCell ref="K5:K7"/>
    <mergeCell ref="L5:L7"/>
    <mergeCell ref="A1:AR1"/>
    <mergeCell ref="A2:T3"/>
    <mergeCell ref="U2:AB3"/>
    <mergeCell ref="AC2:AK2"/>
    <mergeCell ref="AM2:AO2"/>
    <mergeCell ref="AP2:AR2"/>
    <mergeCell ref="AD3:AG3"/>
    <mergeCell ref="AH3:AH4"/>
    <mergeCell ref="AI3:AK3"/>
    <mergeCell ref="AL3:AN4"/>
    <mergeCell ref="G4:H4"/>
    <mergeCell ref="AJ4:AK4"/>
    <mergeCell ref="AO3:AO4"/>
    <mergeCell ref="AP3:AQ4"/>
    <mergeCell ref="AR3:AR4"/>
    <mergeCell ref="AC3:AC4"/>
  </mergeCells>
  <conditionalFormatting sqref="AI11">
    <cfRule type="containsText" dxfId="872" priority="1" operator="containsText" text="BAJA">
      <formula>NOT(ISERROR(SEARCH("BAJA",AI11)))</formula>
    </cfRule>
    <cfRule type="containsText" dxfId="871" priority="2" operator="containsText" text="MEDIA">
      <formula>NOT(ISERROR(SEARCH("MEDIA",AI11)))</formula>
    </cfRule>
    <cfRule type="containsText" dxfId="870" priority="3" operator="containsText" text="ALTA">
      <formula>NOT(ISERROR(SEARCH("ALTA",AI11)))</formula>
    </cfRule>
  </conditionalFormatting>
  <conditionalFormatting sqref="AJ9:AJ10">
    <cfRule type="containsText" dxfId="869" priority="27" operator="containsText" text="BAJA">
      <formula>NOT(ISERROR(SEARCH("BAJA",AJ9)))</formula>
    </cfRule>
    <cfRule type="containsText" dxfId="868" priority="28" operator="containsText" text="MEDIA">
      <formula>NOT(ISERROR(SEARCH("MEDIA",AJ9)))</formula>
    </cfRule>
    <cfRule type="containsText" dxfId="867" priority="29" operator="containsText" text="ALTA">
      <formula>NOT(ISERROR(SEARCH("ALTA",AJ9)))</formula>
    </cfRule>
  </conditionalFormatting>
  <conditionalFormatting sqref="AL11:AM11">
    <cfRule type="cellIs" dxfId="866" priority="4" operator="greaterThan">
      <formula>75%</formula>
    </cfRule>
    <cfRule type="cellIs" dxfId="865" priority="5" operator="between">
      <formula>51%</formula>
      <formula>75%</formula>
    </cfRule>
    <cfRule type="cellIs" dxfId="864" priority="6" operator="between">
      <formula>26%</formula>
      <formula>50%</formula>
    </cfRule>
    <cfRule type="cellIs" dxfId="863" priority="7" operator="between">
      <formula>0%</formula>
      <formula>25%</formula>
    </cfRule>
    <cfRule type="containsText" dxfId="862" priority="8" operator="containsText" text="BAJA">
      <formula>NOT(ISERROR(SEARCH("BAJA",AL11)))</formula>
    </cfRule>
    <cfRule type="containsText" dxfId="861" priority="9" operator="containsText" text="MEDIA">
      <formula>NOT(ISERROR(SEARCH("MEDIA",AL11)))</formula>
    </cfRule>
    <cfRule type="containsText" dxfId="860" priority="10" operator="containsText" text="ALTA">
      <formula>NOT(ISERROR(SEARCH("ALTA",AL11)))</formula>
    </cfRule>
  </conditionalFormatting>
  <conditionalFormatting sqref="AN9:AN10">
    <cfRule type="containsText" dxfId="859" priority="11" operator="containsText" text="BAJA">
      <formula>NOT(ISERROR(SEARCH("BAJA",AN9)))</formula>
    </cfRule>
    <cfRule type="containsText" dxfId="858" priority="12" operator="containsText" text="MEDIA">
      <formula>NOT(ISERROR(SEARCH("MEDIA",AN9)))</formula>
    </cfRule>
    <cfRule type="containsText" dxfId="857" priority="13" operator="containsText" text="ALTA">
      <formula>NOT(ISERROR(SEARCH("ALTA",AN9)))</formula>
    </cfRule>
    <cfRule type="cellIs" dxfId="856" priority="14" operator="greaterThan">
      <formula>75%</formula>
    </cfRule>
    <cfRule type="cellIs" dxfId="855" priority="15" operator="between">
      <formula>51%</formula>
      <formula>75%</formula>
    </cfRule>
    <cfRule type="cellIs" dxfId="854" priority="16" operator="between">
      <formula>26%</formula>
      <formula>50%</formula>
    </cfRule>
    <cfRule type="cellIs" dxfId="853" priority="17" operator="between">
      <formula>0%</formula>
      <formula>25%</formula>
    </cfRule>
  </conditionalFormatting>
  <dataValidations disablePrompts="1" count="17">
    <dataValidation type="list" allowBlank="1" showInputMessage="1" showErrorMessage="1" sqref="AE9:AE10" xr:uid="{3ED75C77-7DE3-417A-81B4-9032845C3DC2}">
      <formula1>INDIRECT("CONT[CONTROL]")</formula1>
    </dataValidation>
    <dataValidation type="list" allowBlank="1" showInputMessage="1" showErrorMessage="1" sqref="AJ9:AJ10" xr:uid="{E19917E2-2DE4-44E5-87D0-639C347F928B}">
      <formula1>INDIRECT("CONF[CONFIABLE]")</formula1>
    </dataValidation>
    <dataValidation type="list" allowBlank="1" showInputMessage="1" showErrorMessage="1" sqref="AG9:AG10" xr:uid="{17D57BDA-7213-462D-829D-142529487284}">
      <formula1>INDIRECT("IMPL[IMPLEMENTACION]")</formula1>
    </dataValidation>
    <dataValidation type="list" allowBlank="1" showInputMessage="1" showErrorMessage="1" sqref="T9" xr:uid="{6F93095D-317B-44C2-95C5-2F7C4C7183A0}">
      <formula1>INDIRECT("CRIT[CRITERIO]")</formula1>
    </dataValidation>
    <dataValidation type="list" allowBlank="1" showInputMessage="1" showErrorMessage="1" sqref="S9" xr:uid="{1A61B5F8-BBE5-43BA-833C-5F001C2881AD}">
      <formula1>INDIRECT("ACTI[ACTIVO]")</formula1>
    </dataValidation>
    <dataValidation type="list" allowBlank="1" showInputMessage="1" showErrorMessage="1" sqref="Q9" xr:uid="{94219334-61C8-4EF2-BC93-F1D4DD96DE83}">
      <formula1>INDIRECT("OPER[OPER]")</formula1>
    </dataValidation>
    <dataValidation type="list" allowBlank="1" showInputMessage="1" showErrorMessage="1" sqref="O9" xr:uid="{A81CDAB4-F8DE-461B-82F7-ACE60A028190}">
      <formula1>INDIRECT("REPU[REPUT]")</formula1>
    </dataValidation>
    <dataValidation type="list" allowBlank="1" showInputMessage="1" showErrorMessage="1" sqref="M9" xr:uid="{13D53C36-DDA1-4555-BFAE-3BBB4826F1E9}">
      <formula1>INDIRECT("ECON[ECONO]")</formula1>
    </dataValidation>
    <dataValidation type="list" allowBlank="1" showInputMessage="1" showErrorMessage="1" sqref="J9" xr:uid="{079CED92-2E6C-4A52-982A-2BF47B731769}">
      <formula1>INDIRECT("PERI[PERIODICIDAD]")</formula1>
    </dataValidation>
    <dataValidation type="list" allowBlank="1" showInputMessage="1" showErrorMessage="1" sqref="E9" xr:uid="{5723F578-3551-4860-9822-411816CC3B18}">
      <formula1>INDIRECT("CLAS[CLASIFICACION]")</formula1>
    </dataValidation>
    <dataValidation type="list" allowBlank="1" showInputMessage="1" showErrorMessage="1" sqref="D9" xr:uid="{70229C3E-7132-4AE8-BE4C-4DCD4BF6E15D}">
      <formula1>INDIRECT("FACT[FACTOR]")</formula1>
    </dataValidation>
    <dataValidation type="list" allowBlank="1" showInputMessage="1" showErrorMessage="1" sqref="B9" xr:uid="{4C4FF14C-4833-4C09-8B5D-8129B9EBEF6B}">
      <formula1>INDIRECT("PROC[PROCESOS]")</formula1>
    </dataValidation>
    <dataValidation type="list" allowBlank="1" showInputMessage="1" showErrorMessage="1" sqref="AK9:AK10" xr:uid="{988B46D9-3BF1-468E-A4E3-0E278A224DB9}">
      <formula1>INDIRECT("DOCU[DOCUMENTADO]")</formula1>
    </dataValidation>
    <dataValidation type="list" allowBlank="1" showInputMessage="1" showErrorMessage="1" sqref="AP9" xr:uid="{4894D4C7-6C7D-46DD-92DA-D927EAFB8AF3}">
      <formula1>INDIRECT("TRAT[TRATAMIENTO]")</formula1>
    </dataValidation>
    <dataValidation type="list" allowBlank="1" showInputMessage="1" showErrorMessage="1" sqref="A9 A11" xr:uid="{3E72814D-55F4-4C47-A2A8-6CE5CABBE704}">
      <formula1>"SI,NO"</formula1>
    </dataValidation>
    <dataValidation type="list" allowBlank="1" showInputMessage="1" showErrorMessage="1" sqref="AF11" xr:uid="{1C9CBF50-6B52-4E77-B9CA-111D530C22C2}">
      <formula1>"Manual,Automático"</formula1>
    </dataValidation>
    <dataValidation type="list" allowBlank="1" showInputMessage="1" showErrorMessage="1" sqref="AI11" xr:uid="{D39B7D7F-B129-4B89-8F51-0BAC88D188B7}">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EE1E7A4-F69A-4BA9-BED4-CBB7006E44E9}">
          <x14:formula1>
            <xm:f>Listas!$G$2:$G$13</xm:f>
          </x14:formula1>
          <xm:sqref>C9:C10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75-9246-4856-8788-7EDA3C07B4CA}">
  <dimension ref="A1:WUV16"/>
  <sheetViews>
    <sheetView topLeftCell="AJ1" zoomScale="80" zoomScaleNormal="70" workbookViewId="0">
      <pane ySplit="3" topLeftCell="A4" activePane="bottomLeft" state="frozen"/>
      <selection activeCell="G4" sqref="G4:G13"/>
      <selection pane="bottomLeft" activeCell="AS1" sqref="AS1:AT1"/>
    </sheetView>
  </sheetViews>
  <sheetFormatPr baseColWidth="10" defaultColWidth="11.42578125" defaultRowHeight="15" customHeight="1" x14ac:dyDescent="0.25"/>
  <cols>
    <col min="1" max="1" width="14.140625" style="222" customWidth="1"/>
    <col min="2" max="2" width="14" style="228" customWidth="1"/>
    <col min="3" max="3" width="17.28515625" style="228" customWidth="1"/>
    <col min="4" max="4" width="19.42578125" style="228" customWidth="1"/>
    <col min="5" max="5" width="19.5703125" style="228" customWidth="1"/>
    <col min="6" max="6" width="59.7109375" style="223" customWidth="1"/>
    <col min="7" max="7" width="9.7109375" style="223" customWidth="1"/>
    <col min="8" max="8" width="26.28515625" style="223" customWidth="1"/>
    <col min="9" max="9" width="44.28515625" style="223" customWidth="1"/>
    <col min="10" max="10" width="14.7109375" style="223" bestFit="1" customWidth="1"/>
    <col min="11" max="11" width="16.7109375" style="223" customWidth="1"/>
    <col min="12" max="12" width="19.28515625" style="223" customWidth="1"/>
    <col min="13" max="13" width="35" style="223" customWidth="1"/>
    <col min="14" max="14" width="3.42578125" style="2" hidden="1" customWidth="1"/>
    <col min="15" max="15" width="36.28515625" style="223" customWidth="1"/>
    <col min="16" max="16" width="3" style="2" hidden="1" customWidth="1"/>
    <col min="17" max="17" width="32.42578125" style="223" customWidth="1"/>
    <col min="18" max="18" width="3.42578125" style="2" hidden="1" customWidth="1"/>
    <col min="19" max="19" width="20" style="223" customWidth="1"/>
    <col min="20" max="20" width="21.85546875" style="223" customWidth="1"/>
    <col min="21" max="21" width="21.85546875" style="2" hidden="1" customWidth="1"/>
    <col min="22" max="22" width="15" style="223" customWidth="1"/>
    <col min="23" max="23" width="5.7109375" style="21" hidden="1" customWidth="1"/>
    <col min="24" max="24" width="13.7109375" style="223" customWidth="1"/>
    <col min="25" max="25" width="5.7109375" style="21" hidden="1" customWidth="1"/>
    <col min="26" max="26" width="16.85546875" style="223" bestFit="1" customWidth="1"/>
    <col min="27" max="27" width="5.42578125" style="2" hidden="1" customWidth="1"/>
    <col min="28" max="28" width="42.140625" style="223" customWidth="1"/>
    <col min="29" max="29" width="70.42578125" style="223" customWidth="1"/>
    <col min="30" max="30" width="12.7109375" style="223" customWidth="1"/>
    <col min="31" max="31" width="8.42578125" style="229" customWidth="1"/>
    <col min="32" max="32" width="20.28515625" style="229" customWidth="1"/>
    <col min="33" max="33" width="9" style="229" customWidth="1"/>
    <col min="34" max="34" width="14.140625" style="229" customWidth="1"/>
    <col min="35" max="35" width="16.42578125" style="223" customWidth="1"/>
    <col min="36" max="36" width="14.7109375" style="228" customWidth="1"/>
    <col min="37" max="37" width="36.5703125" style="223" customWidth="1"/>
    <col min="38" max="38" width="13.7109375" style="2" hidden="1" customWidth="1"/>
    <col min="39" max="39" width="13.7109375" style="24" hidden="1" customWidth="1"/>
    <col min="40" max="40" width="13.7109375" style="223" customWidth="1"/>
    <col min="41" max="41" width="18.28515625" style="223" customWidth="1"/>
    <col min="42" max="42" width="2.28515625" style="226" customWidth="1"/>
    <col min="43" max="43" width="49.28515625" style="226" customWidth="1"/>
    <col min="44" max="44" width="17" style="225" customWidth="1"/>
    <col min="45" max="45" width="9.5703125" style="222" bestFit="1" customWidth="1"/>
    <col min="46" max="194" width="11.42578125" style="222"/>
    <col min="195" max="195" width="21.85546875" style="222" customWidth="1"/>
    <col min="196" max="196" width="13.85546875" style="222" customWidth="1"/>
    <col min="197" max="197" width="38.7109375" style="222" customWidth="1"/>
    <col min="198" max="198" width="3" style="222" bestFit="1" customWidth="1"/>
    <col min="199" max="199" width="32.28515625" style="222" customWidth="1"/>
    <col min="200" max="200" width="46.28515625" style="222" customWidth="1"/>
    <col min="201" max="201" width="19" style="222" customWidth="1"/>
    <col min="202" max="202" width="0" style="1" hidden="1" customWidth="1"/>
    <col min="203" max="203" width="17.7109375" style="222" customWidth="1"/>
    <col min="204" max="204" width="0" style="1" hidden="1" customWidth="1"/>
    <col min="205" max="205" width="22.28515625" style="222" customWidth="1"/>
    <col min="206" max="206" width="5.28515625" style="222" customWidth="1"/>
    <col min="207" max="207" width="36.28515625" style="222" customWidth="1"/>
    <col min="208" max="208" width="5.7109375" style="222" customWidth="1"/>
    <col min="209" max="209" width="0" style="1" hidden="1" customWidth="1"/>
    <col min="210" max="210" width="20.7109375" style="222" customWidth="1"/>
    <col min="211" max="211" width="4.85546875" style="222" customWidth="1"/>
    <col min="212" max="212" width="0" style="1" hidden="1" customWidth="1"/>
    <col min="213" max="213" width="24.7109375" style="222" customWidth="1"/>
    <col min="214" max="214" width="12.28515625" style="222" customWidth="1"/>
    <col min="215" max="215" width="0" style="1" hidden="1" customWidth="1"/>
    <col min="216" max="216" width="3.42578125" style="222" customWidth="1"/>
    <col min="217" max="217" width="0" style="1" hidden="1" customWidth="1"/>
    <col min="218" max="218" width="17.7109375" style="222" customWidth="1"/>
    <col min="219" max="219" width="3.42578125" style="222" customWidth="1"/>
    <col min="220" max="220" width="0" style="1" hidden="1" customWidth="1"/>
    <col min="221" max="221" width="23.7109375" style="222" customWidth="1"/>
    <col min="222" max="222" width="10" style="222" customWidth="1"/>
    <col min="223" max="223" width="0" style="1" hidden="1" customWidth="1"/>
    <col min="224" max="225" width="14.7109375" style="222" customWidth="1"/>
    <col min="226" max="226" width="12.85546875" style="222" customWidth="1"/>
    <col min="227" max="227" width="3.28515625" style="222" customWidth="1"/>
    <col min="228" max="228" width="30.28515625" style="222" customWidth="1"/>
    <col min="229" max="229" width="5" style="222" customWidth="1"/>
    <col min="230" max="230" width="0" style="1" hidden="1" customWidth="1"/>
    <col min="231" max="231" width="14.28515625" style="222" customWidth="1"/>
    <col min="232" max="232" width="5.7109375" style="222" customWidth="1"/>
    <col min="233" max="233" width="0" style="1" hidden="1" customWidth="1"/>
    <col min="234" max="234" width="17.28515625" style="222" customWidth="1"/>
    <col min="235" max="235" width="12.7109375" style="222" customWidth="1"/>
    <col min="236" max="236" width="0" style="1" hidden="1" customWidth="1"/>
    <col min="237" max="237" width="5.28515625" style="222" customWidth="1"/>
    <col min="238" max="238" width="0" style="1" hidden="1" customWidth="1"/>
    <col min="239" max="239" width="17" style="222" customWidth="1"/>
    <col min="240" max="240" width="6.28515625" style="222" customWidth="1"/>
    <col min="241" max="241" width="0" style="1" hidden="1" customWidth="1"/>
    <col min="242" max="242" width="14.28515625" style="222" customWidth="1"/>
    <col min="243" max="243" width="7.5703125" style="222" customWidth="1"/>
    <col min="244" max="244" width="0" style="1" hidden="1" customWidth="1"/>
    <col min="245" max="246" width="14.28515625" style="222" customWidth="1"/>
    <col min="247" max="247" width="20.85546875" style="222" customWidth="1"/>
    <col min="248" max="248" width="14.42578125" style="222" customWidth="1"/>
    <col min="249" max="249" width="15" style="222" customWidth="1"/>
    <col min="250" max="250" width="2.7109375" style="222" customWidth="1"/>
    <col min="251" max="251" width="11.7109375" style="222" customWidth="1"/>
    <col min="252" max="252" width="11.5703125" style="222" customWidth="1"/>
    <col min="253" max="253" width="2.28515625" style="222" customWidth="1"/>
    <col min="254" max="254" width="41" style="222" customWidth="1"/>
    <col min="255" max="255" width="14.28515625" style="222" customWidth="1"/>
    <col min="256" max="257" width="11.5703125" style="222" customWidth="1"/>
    <col min="258" max="258" width="21.85546875" style="222" customWidth="1"/>
    <col min="259" max="450" width="11.42578125" style="222"/>
    <col min="451" max="451" width="21.85546875" style="222" customWidth="1"/>
    <col min="452" max="452" width="13.85546875" style="222" customWidth="1"/>
    <col min="453" max="453" width="38.7109375" style="222" customWidth="1"/>
    <col min="454" max="454" width="3" style="222" bestFit="1" customWidth="1"/>
    <col min="455" max="455" width="32.28515625" style="222" customWidth="1"/>
    <col min="456" max="456" width="46.28515625" style="222" customWidth="1"/>
    <col min="457" max="457" width="19" style="222" customWidth="1"/>
    <col min="458" max="458" width="0" style="1" hidden="1" customWidth="1"/>
    <col min="459" max="459" width="17.7109375" style="222" customWidth="1"/>
    <col min="460" max="460" width="0" style="1" hidden="1" customWidth="1"/>
    <col min="461" max="461" width="22.28515625" style="222" customWidth="1"/>
    <col min="462" max="462" width="5.28515625" style="222" customWidth="1"/>
    <col min="463" max="463" width="36.28515625" style="222" customWidth="1"/>
    <col min="464" max="464" width="5.7109375" style="222" customWidth="1"/>
    <col min="465" max="465" width="0" style="1" hidden="1" customWidth="1"/>
    <col min="466" max="466" width="20.7109375" style="222" customWidth="1"/>
    <col min="467" max="467" width="4.85546875" style="222" customWidth="1"/>
    <col min="468" max="468" width="0" style="1" hidden="1" customWidth="1"/>
    <col min="469" max="469" width="24.7109375" style="222" customWidth="1"/>
    <col min="470" max="470" width="12.28515625" style="222" customWidth="1"/>
    <col min="471" max="471" width="0" style="1" hidden="1" customWidth="1"/>
    <col min="472" max="472" width="3.42578125" style="222" customWidth="1"/>
    <col min="473" max="473" width="0" style="1" hidden="1" customWidth="1"/>
    <col min="474" max="474" width="17.7109375" style="222" customWidth="1"/>
    <col min="475" max="475" width="3.42578125" style="222" customWidth="1"/>
    <col min="476" max="476" width="0" style="1" hidden="1" customWidth="1"/>
    <col min="477" max="477" width="23.7109375" style="222" customWidth="1"/>
    <col min="478" max="478" width="10" style="222" customWidth="1"/>
    <col min="479" max="479" width="0" style="1" hidden="1" customWidth="1"/>
    <col min="480" max="481" width="14.7109375" style="222" customWidth="1"/>
    <col min="482" max="482" width="12.85546875" style="222" customWidth="1"/>
    <col min="483" max="483" width="3.28515625" style="222" customWidth="1"/>
    <col min="484" max="484" width="30.28515625" style="222" customWidth="1"/>
    <col min="485" max="485" width="5" style="222" customWidth="1"/>
    <col min="486" max="486" width="0" style="1" hidden="1" customWidth="1"/>
    <col min="487" max="487" width="14.28515625" style="222" customWidth="1"/>
    <col min="488" max="488" width="5.7109375" style="222" customWidth="1"/>
    <col min="489" max="489" width="0" style="1" hidden="1" customWidth="1"/>
    <col min="490" max="490" width="17.28515625" style="222" customWidth="1"/>
    <col min="491" max="491" width="12.7109375" style="222" customWidth="1"/>
    <col min="492" max="492" width="0" style="1" hidden="1" customWidth="1"/>
    <col min="493" max="493" width="5.28515625" style="222" customWidth="1"/>
    <col min="494" max="494" width="0" style="1" hidden="1" customWidth="1"/>
    <col min="495" max="495" width="17" style="222" customWidth="1"/>
    <col min="496" max="496" width="6.28515625" style="222" customWidth="1"/>
    <col min="497" max="497" width="0" style="1" hidden="1" customWidth="1"/>
    <col min="498" max="498" width="14.28515625" style="222" customWidth="1"/>
    <col min="499" max="499" width="7.5703125" style="222" customWidth="1"/>
    <col min="500" max="500" width="0" style="1" hidden="1" customWidth="1"/>
    <col min="501" max="502" width="14.28515625" style="222" customWidth="1"/>
    <col min="503" max="503" width="20.85546875" style="222" customWidth="1"/>
    <col min="504" max="504" width="14.42578125" style="222" customWidth="1"/>
    <col min="505" max="505" width="15" style="222" customWidth="1"/>
    <col min="506" max="506" width="2.7109375" style="222" customWidth="1"/>
    <col min="507" max="507" width="11.7109375" style="222" customWidth="1"/>
    <col min="508" max="508" width="11.5703125" style="222" customWidth="1"/>
    <col min="509" max="509" width="2.28515625" style="222" customWidth="1"/>
    <col min="510" max="510" width="41" style="222" customWidth="1"/>
    <col min="511" max="511" width="14.28515625" style="222" customWidth="1"/>
    <col min="512" max="513" width="11.5703125" style="222" customWidth="1"/>
    <col min="514" max="514" width="21.85546875" style="222" customWidth="1"/>
    <col min="515" max="706" width="11.42578125" style="222"/>
    <col min="707" max="707" width="21.85546875" style="222" customWidth="1"/>
    <col min="708" max="708" width="13.85546875" style="222" customWidth="1"/>
    <col min="709" max="709" width="38.7109375" style="222" customWidth="1"/>
    <col min="710" max="710" width="3" style="222" bestFit="1" customWidth="1"/>
    <col min="711" max="711" width="32.28515625" style="222" customWidth="1"/>
    <col min="712" max="712" width="46.28515625" style="222" customWidth="1"/>
    <col min="713" max="713" width="19" style="222" customWidth="1"/>
    <col min="714" max="714" width="0" style="1" hidden="1" customWidth="1"/>
    <col min="715" max="715" width="17.7109375" style="222" customWidth="1"/>
    <col min="716" max="716" width="0" style="1" hidden="1" customWidth="1"/>
    <col min="717" max="717" width="22.28515625" style="222" customWidth="1"/>
    <col min="718" max="718" width="5.28515625" style="222" customWidth="1"/>
    <col min="719" max="719" width="36.28515625" style="222" customWidth="1"/>
    <col min="720" max="720" width="5.7109375" style="222" customWidth="1"/>
    <col min="721" max="721" width="0" style="1" hidden="1" customWidth="1"/>
    <col min="722" max="722" width="20.7109375" style="222" customWidth="1"/>
    <col min="723" max="723" width="4.85546875" style="222" customWidth="1"/>
    <col min="724" max="724" width="0" style="1" hidden="1" customWidth="1"/>
    <col min="725" max="725" width="24.7109375" style="222" customWidth="1"/>
    <col min="726" max="726" width="12.28515625" style="222" customWidth="1"/>
    <col min="727" max="727" width="0" style="1" hidden="1" customWidth="1"/>
    <col min="728" max="728" width="3.42578125" style="222" customWidth="1"/>
    <col min="729" max="729" width="0" style="1" hidden="1" customWidth="1"/>
    <col min="730" max="730" width="17.7109375" style="222" customWidth="1"/>
    <col min="731" max="731" width="3.42578125" style="222" customWidth="1"/>
    <col min="732" max="732" width="0" style="1" hidden="1" customWidth="1"/>
    <col min="733" max="733" width="23.7109375" style="222" customWidth="1"/>
    <col min="734" max="734" width="10" style="222" customWidth="1"/>
    <col min="735" max="735" width="0" style="1" hidden="1" customWidth="1"/>
    <col min="736" max="737" width="14.7109375" style="222" customWidth="1"/>
    <col min="738" max="738" width="12.85546875" style="222" customWidth="1"/>
    <col min="739" max="739" width="3.28515625" style="222" customWidth="1"/>
    <col min="740" max="740" width="30.28515625" style="222" customWidth="1"/>
    <col min="741" max="741" width="5" style="222" customWidth="1"/>
    <col min="742" max="742" width="0" style="1" hidden="1" customWidth="1"/>
    <col min="743" max="743" width="14.28515625" style="222" customWidth="1"/>
    <col min="744" max="744" width="5.7109375" style="222" customWidth="1"/>
    <col min="745" max="745" width="0" style="1" hidden="1" customWidth="1"/>
    <col min="746" max="746" width="17.28515625" style="222" customWidth="1"/>
    <col min="747" max="747" width="12.7109375" style="222" customWidth="1"/>
    <col min="748" max="748" width="0" style="1" hidden="1" customWidth="1"/>
    <col min="749" max="749" width="5.28515625" style="222" customWidth="1"/>
    <col min="750" max="750" width="0" style="1" hidden="1" customWidth="1"/>
    <col min="751" max="751" width="17" style="222" customWidth="1"/>
    <col min="752" max="752" width="6.28515625" style="222" customWidth="1"/>
    <col min="753" max="753" width="0" style="1" hidden="1" customWidth="1"/>
    <col min="754" max="754" width="14.28515625" style="222" customWidth="1"/>
    <col min="755" max="755" width="7.5703125" style="222" customWidth="1"/>
    <col min="756" max="756" width="0" style="1" hidden="1" customWidth="1"/>
    <col min="757" max="758" width="14.28515625" style="222" customWidth="1"/>
    <col min="759" max="759" width="20.85546875" style="222" customWidth="1"/>
    <col min="760" max="760" width="14.42578125" style="222" customWidth="1"/>
    <col min="761" max="761" width="15" style="222" customWidth="1"/>
    <col min="762" max="762" width="2.7109375" style="222" customWidth="1"/>
    <col min="763" max="763" width="11.7109375" style="222" customWidth="1"/>
    <col min="764" max="764" width="11.5703125" style="222" customWidth="1"/>
    <col min="765" max="765" width="2.28515625" style="222" customWidth="1"/>
    <col min="766" max="766" width="41" style="222" customWidth="1"/>
    <col min="767" max="767" width="14.28515625" style="222" customWidth="1"/>
    <col min="768" max="769" width="11.5703125" style="222" customWidth="1"/>
    <col min="770" max="770" width="21.85546875" style="222" customWidth="1"/>
    <col min="771" max="962" width="11.42578125" style="222"/>
    <col min="963" max="963" width="21.85546875" style="222" customWidth="1"/>
    <col min="964" max="964" width="13.85546875" style="222" customWidth="1"/>
    <col min="965" max="965" width="38.7109375" style="222" customWidth="1"/>
    <col min="966" max="966" width="3" style="222" bestFit="1" customWidth="1"/>
    <col min="967" max="967" width="32.28515625" style="222" customWidth="1"/>
    <col min="968" max="968" width="46.28515625" style="222" customWidth="1"/>
    <col min="969" max="969" width="19" style="222" customWidth="1"/>
    <col min="970" max="970" width="0" style="1" hidden="1" customWidth="1"/>
    <col min="971" max="971" width="17.7109375" style="222" customWidth="1"/>
    <col min="972" max="972" width="0" style="1" hidden="1" customWidth="1"/>
    <col min="973" max="973" width="22.28515625" style="222" customWidth="1"/>
    <col min="974" max="974" width="5.28515625" style="222" customWidth="1"/>
    <col min="975" max="975" width="36.28515625" style="222" customWidth="1"/>
    <col min="976" max="976" width="5.7109375" style="222" customWidth="1"/>
    <col min="977" max="977" width="0" style="1" hidden="1" customWidth="1"/>
    <col min="978" max="978" width="20.7109375" style="222" customWidth="1"/>
    <col min="979" max="979" width="4.85546875" style="222" customWidth="1"/>
    <col min="980" max="980" width="0" style="1" hidden="1" customWidth="1"/>
    <col min="981" max="981" width="24.7109375" style="222" customWidth="1"/>
    <col min="982" max="982" width="12.28515625" style="222" customWidth="1"/>
    <col min="983" max="983" width="0" style="1" hidden="1" customWidth="1"/>
    <col min="984" max="984" width="3.42578125" style="222" customWidth="1"/>
    <col min="985" max="985" width="0" style="1" hidden="1" customWidth="1"/>
    <col min="986" max="986" width="17.7109375" style="222" customWidth="1"/>
    <col min="987" max="987" width="3.42578125" style="222" customWidth="1"/>
    <col min="988" max="988" width="0" style="1" hidden="1" customWidth="1"/>
    <col min="989" max="989" width="23.7109375" style="222" customWidth="1"/>
    <col min="990" max="990" width="10" style="222" customWidth="1"/>
    <col min="991" max="991" width="0" style="1" hidden="1" customWidth="1"/>
    <col min="992" max="993" width="14.7109375" style="222" customWidth="1"/>
    <col min="994" max="994" width="12.85546875" style="222" customWidth="1"/>
    <col min="995" max="995" width="3.28515625" style="222" customWidth="1"/>
    <col min="996" max="996" width="30.28515625" style="222" customWidth="1"/>
    <col min="997" max="997" width="5" style="222" customWidth="1"/>
    <col min="998" max="998" width="0" style="1" hidden="1" customWidth="1"/>
    <col min="999" max="999" width="14.28515625" style="222" customWidth="1"/>
    <col min="1000" max="1000" width="5.7109375" style="222" customWidth="1"/>
    <col min="1001" max="1001" width="0" style="1" hidden="1" customWidth="1"/>
    <col min="1002" max="1002" width="17.28515625" style="222" customWidth="1"/>
    <col min="1003" max="1003" width="12.7109375" style="222" customWidth="1"/>
    <col min="1004" max="1004" width="0" style="1" hidden="1" customWidth="1"/>
    <col min="1005" max="1005" width="5.28515625" style="222" customWidth="1"/>
    <col min="1006" max="1006" width="0" style="1" hidden="1" customWidth="1"/>
    <col min="1007" max="1007" width="17" style="222" customWidth="1"/>
    <col min="1008" max="1008" width="6.28515625" style="222" customWidth="1"/>
    <col min="1009" max="1009" width="0" style="1" hidden="1" customWidth="1"/>
    <col min="1010" max="1010" width="14.28515625" style="222" customWidth="1"/>
    <col min="1011" max="1011" width="7.5703125" style="222" customWidth="1"/>
    <col min="1012" max="1012" width="0" style="1" hidden="1" customWidth="1"/>
    <col min="1013" max="1014" width="14.28515625" style="222" customWidth="1"/>
    <col min="1015" max="1015" width="20.85546875" style="222" customWidth="1"/>
    <col min="1016" max="1016" width="14.42578125" style="222" customWidth="1"/>
    <col min="1017" max="1017" width="15" style="222" customWidth="1"/>
    <col min="1018" max="1018" width="2.7109375" style="222" customWidth="1"/>
    <col min="1019" max="1019" width="11.7109375" style="222" customWidth="1"/>
    <col min="1020" max="1020" width="11.5703125" style="222" customWidth="1"/>
    <col min="1021" max="1021" width="2.28515625" style="222" customWidth="1"/>
    <col min="1022" max="1022" width="41" style="222" customWidth="1"/>
    <col min="1023" max="1023" width="14.28515625" style="222" customWidth="1"/>
    <col min="1024" max="1025" width="11.5703125" style="222" customWidth="1"/>
    <col min="1026" max="1026" width="21.85546875" style="222" customWidth="1"/>
    <col min="1027" max="1218" width="11.42578125" style="222"/>
    <col min="1219" max="1219" width="21.85546875" style="222" customWidth="1"/>
    <col min="1220" max="1220" width="13.85546875" style="222" customWidth="1"/>
    <col min="1221" max="1221" width="38.7109375" style="222" customWidth="1"/>
    <col min="1222" max="1222" width="3" style="222" bestFit="1" customWidth="1"/>
    <col min="1223" max="1223" width="32.28515625" style="222" customWidth="1"/>
    <col min="1224" max="1224" width="46.28515625" style="222" customWidth="1"/>
    <col min="1225" max="1225" width="19" style="222" customWidth="1"/>
    <col min="1226" max="1226" width="0" style="1" hidden="1" customWidth="1"/>
    <col min="1227" max="1227" width="17.7109375" style="222" customWidth="1"/>
    <col min="1228" max="1228" width="0" style="1" hidden="1" customWidth="1"/>
    <col min="1229" max="1229" width="22.28515625" style="222" customWidth="1"/>
    <col min="1230" max="1230" width="5.28515625" style="222" customWidth="1"/>
    <col min="1231" max="1231" width="36.28515625" style="222" customWidth="1"/>
    <col min="1232" max="1232" width="5.7109375" style="222" customWidth="1"/>
    <col min="1233" max="1233" width="0" style="1" hidden="1" customWidth="1"/>
    <col min="1234" max="1234" width="20.7109375" style="222" customWidth="1"/>
    <col min="1235" max="1235" width="4.85546875" style="222" customWidth="1"/>
    <col min="1236" max="1236" width="0" style="1" hidden="1" customWidth="1"/>
    <col min="1237" max="1237" width="24.7109375" style="222" customWidth="1"/>
    <col min="1238" max="1238" width="12.28515625" style="222" customWidth="1"/>
    <col min="1239" max="1239" width="0" style="1" hidden="1" customWidth="1"/>
    <col min="1240" max="1240" width="3.42578125" style="222" customWidth="1"/>
    <col min="1241" max="1241" width="0" style="1" hidden="1" customWidth="1"/>
    <col min="1242" max="1242" width="17.7109375" style="222" customWidth="1"/>
    <col min="1243" max="1243" width="3.42578125" style="222" customWidth="1"/>
    <col min="1244" max="1244" width="0" style="1" hidden="1" customWidth="1"/>
    <col min="1245" max="1245" width="23.7109375" style="222" customWidth="1"/>
    <col min="1246" max="1246" width="10" style="222" customWidth="1"/>
    <col min="1247" max="1247" width="0" style="1" hidden="1" customWidth="1"/>
    <col min="1248" max="1249" width="14.7109375" style="222" customWidth="1"/>
    <col min="1250" max="1250" width="12.85546875" style="222" customWidth="1"/>
    <col min="1251" max="1251" width="3.28515625" style="222" customWidth="1"/>
    <col min="1252" max="1252" width="30.28515625" style="222" customWidth="1"/>
    <col min="1253" max="1253" width="5" style="222" customWidth="1"/>
    <col min="1254" max="1254" width="0" style="1" hidden="1" customWidth="1"/>
    <col min="1255" max="1255" width="14.28515625" style="222" customWidth="1"/>
    <col min="1256" max="1256" width="5.7109375" style="222" customWidth="1"/>
    <col min="1257" max="1257" width="0" style="1" hidden="1" customWidth="1"/>
    <col min="1258" max="1258" width="17.28515625" style="222" customWidth="1"/>
    <col min="1259" max="1259" width="12.7109375" style="222" customWidth="1"/>
    <col min="1260" max="1260" width="0" style="1" hidden="1" customWidth="1"/>
    <col min="1261" max="1261" width="5.28515625" style="222" customWidth="1"/>
    <col min="1262" max="1262" width="0" style="1" hidden="1" customWidth="1"/>
    <col min="1263" max="1263" width="17" style="222" customWidth="1"/>
    <col min="1264" max="1264" width="6.28515625" style="222" customWidth="1"/>
    <col min="1265" max="1265" width="0" style="1" hidden="1" customWidth="1"/>
    <col min="1266" max="1266" width="14.28515625" style="222" customWidth="1"/>
    <col min="1267" max="1267" width="7.5703125" style="222" customWidth="1"/>
    <col min="1268" max="1268" width="0" style="1" hidden="1" customWidth="1"/>
    <col min="1269" max="1270" width="14.28515625" style="222" customWidth="1"/>
    <col min="1271" max="1271" width="20.85546875" style="222" customWidth="1"/>
    <col min="1272" max="1272" width="14.42578125" style="222" customWidth="1"/>
    <col min="1273" max="1273" width="15" style="222" customWidth="1"/>
    <col min="1274" max="1274" width="2.7109375" style="222" customWidth="1"/>
    <col min="1275" max="1275" width="11.7109375" style="222" customWidth="1"/>
    <col min="1276" max="1276" width="11.5703125" style="222" customWidth="1"/>
    <col min="1277" max="1277" width="2.28515625" style="222" customWidth="1"/>
    <col min="1278" max="1278" width="41" style="222" customWidth="1"/>
    <col min="1279" max="1279" width="14.28515625" style="222" customWidth="1"/>
    <col min="1280" max="1281" width="11.5703125" style="222" customWidth="1"/>
    <col min="1282" max="1282" width="21.85546875" style="222" customWidth="1"/>
    <col min="1283" max="1474" width="11.42578125" style="222"/>
    <col min="1475" max="1475" width="21.85546875" style="222" customWidth="1"/>
    <col min="1476" max="1476" width="13.85546875" style="222" customWidth="1"/>
    <col min="1477" max="1477" width="38.7109375" style="222" customWidth="1"/>
    <col min="1478" max="1478" width="3" style="222" bestFit="1" customWidth="1"/>
    <col min="1479" max="1479" width="32.28515625" style="222" customWidth="1"/>
    <col min="1480" max="1480" width="46.28515625" style="222" customWidth="1"/>
    <col min="1481" max="1481" width="19" style="222" customWidth="1"/>
    <col min="1482" max="1482" width="0" style="1" hidden="1" customWidth="1"/>
    <col min="1483" max="1483" width="17.7109375" style="222" customWidth="1"/>
    <col min="1484" max="1484" width="0" style="1" hidden="1" customWidth="1"/>
    <col min="1485" max="1485" width="22.28515625" style="222" customWidth="1"/>
    <col min="1486" max="1486" width="5.28515625" style="222" customWidth="1"/>
    <col min="1487" max="1487" width="36.28515625" style="222" customWidth="1"/>
    <col min="1488" max="1488" width="5.7109375" style="222" customWidth="1"/>
    <col min="1489" max="1489" width="0" style="1" hidden="1" customWidth="1"/>
    <col min="1490" max="1490" width="20.7109375" style="222" customWidth="1"/>
    <col min="1491" max="1491" width="4.85546875" style="222" customWidth="1"/>
    <col min="1492" max="1492" width="0" style="1" hidden="1" customWidth="1"/>
    <col min="1493" max="1493" width="24.7109375" style="222" customWidth="1"/>
    <col min="1494" max="1494" width="12.28515625" style="222" customWidth="1"/>
    <col min="1495" max="1495" width="0" style="1" hidden="1" customWidth="1"/>
    <col min="1496" max="1496" width="3.42578125" style="222" customWidth="1"/>
    <col min="1497" max="1497" width="0" style="1" hidden="1" customWidth="1"/>
    <col min="1498" max="1498" width="17.7109375" style="222" customWidth="1"/>
    <col min="1499" max="1499" width="3.42578125" style="222" customWidth="1"/>
    <col min="1500" max="1500" width="0" style="1" hidden="1" customWidth="1"/>
    <col min="1501" max="1501" width="23.7109375" style="222" customWidth="1"/>
    <col min="1502" max="1502" width="10" style="222" customWidth="1"/>
    <col min="1503" max="1503" width="0" style="1" hidden="1" customWidth="1"/>
    <col min="1504" max="1505" width="14.7109375" style="222" customWidth="1"/>
    <col min="1506" max="1506" width="12.85546875" style="222" customWidth="1"/>
    <col min="1507" max="1507" width="3.28515625" style="222" customWidth="1"/>
    <col min="1508" max="1508" width="30.28515625" style="222" customWidth="1"/>
    <col min="1509" max="1509" width="5" style="222" customWidth="1"/>
    <col min="1510" max="1510" width="0" style="1" hidden="1" customWidth="1"/>
    <col min="1511" max="1511" width="14.28515625" style="222" customWidth="1"/>
    <col min="1512" max="1512" width="5.7109375" style="222" customWidth="1"/>
    <col min="1513" max="1513" width="0" style="1" hidden="1" customWidth="1"/>
    <col min="1514" max="1514" width="17.28515625" style="222" customWidth="1"/>
    <col min="1515" max="1515" width="12.7109375" style="222" customWidth="1"/>
    <col min="1516" max="1516" width="0" style="1" hidden="1" customWidth="1"/>
    <col min="1517" max="1517" width="5.28515625" style="222" customWidth="1"/>
    <col min="1518" max="1518" width="0" style="1" hidden="1" customWidth="1"/>
    <col min="1519" max="1519" width="17" style="222" customWidth="1"/>
    <col min="1520" max="1520" width="6.28515625" style="222" customWidth="1"/>
    <col min="1521" max="1521" width="0" style="1" hidden="1" customWidth="1"/>
    <col min="1522" max="1522" width="14.28515625" style="222" customWidth="1"/>
    <col min="1523" max="1523" width="7.5703125" style="222" customWidth="1"/>
    <col min="1524" max="1524" width="0" style="1" hidden="1" customWidth="1"/>
    <col min="1525" max="1526" width="14.28515625" style="222" customWidth="1"/>
    <col min="1527" max="1527" width="20.85546875" style="222" customWidth="1"/>
    <col min="1528" max="1528" width="14.42578125" style="222" customWidth="1"/>
    <col min="1529" max="1529" width="15" style="222" customWidth="1"/>
    <col min="1530" max="1530" width="2.7109375" style="222" customWidth="1"/>
    <col min="1531" max="1531" width="11.7109375" style="222" customWidth="1"/>
    <col min="1532" max="1532" width="11.5703125" style="222" customWidth="1"/>
    <col min="1533" max="1533" width="2.28515625" style="222" customWidth="1"/>
    <col min="1534" max="1534" width="41" style="222" customWidth="1"/>
    <col min="1535" max="1535" width="14.28515625" style="222" customWidth="1"/>
    <col min="1536" max="1537" width="11.5703125" style="222" customWidth="1"/>
    <col min="1538" max="1538" width="21.85546875" style="222" customWidth="1"/>
    <col min="1539" max="1730" width="11.42578125" style="222"/>
    <col min="1731" max="1731" width="21.85546875" style="222" customWidth="1"/>
    <col min="1732" max="1732" width="13.85546875" style="222" customWidth="1"/>
    <col min="1733" max="1733" width="38.7109375" style="222" customWidth="1"/>
    <col min="1734" max="1734" width="3" style="222" bestFit="1" customWidth="1"/>
    <col min="1735" max="1735" width="32.28515625" style="222" customWidth="1"/>
    <col min="1736" max="1736" width="46.28515625" style="222" customWidth="1"/>
    <col min="1737" max="1737" width="19" style="222" customWidth="1"/>
    <col min="1738" max="1738" width="0" style="1" hidden="1" customWidth="1"/>
    <col min="1739" max="1739" width="17.7109375" style="222" customWidth="1"/>
    <col min="1740" max="1740" width="0" style="1" hidden="1" customWidth="1"/>
    <col min="1741" max="1741" width="22.28515625" style="222" customWidth="1"/>
    <col min="1742" max="1742" width="5.28515625" style="222" customWidth="1"/>
    <col min="1743" max="1743" width="36.28515625" style="222" customWidth="1"/>
    <col min="1744" max="1744" width="5.7109375" style="222" customWidth="1"/>
    <col min="1745" max="1745" width="0" style="1" hidden="1" customWidth="1"/>
    <col min="1746" max="1746" width="20.7109375" style="222" customWidth="1"/>
    <col min="1747" max="1747" width="4.85546875" style="222" customWidth="1"/>
    <col min="1748" max="1748" width="0" style="1" hidden="1" customWidth="1"/>
    <col min="1749" max="1749" width="24.7109375" style="222" customWidth="1"/>
    <col min="1750" max="1750" width="12.28515625" style="222" customWidth="1"/>
    <col min="1751" max="1751" width="0" style="1" hidden="1" customWidth="1"/>
    <col min="1752" max="1752" width="3.42578125" style="222" customWidth="1"/>
    <col min="1753" max="1753" width="0" style="1" hidden="1" customWidth="1"/>
    <col min="1754" max="1754" width="17.7109375" style="222" customWidth="1"/>
    <col min="1755" max="1755" width="3.42578125" style="222" customWidth="1"/>
    <col min="1756" max="1756" width="0" style="1" hidden="1" customWidth="1"/>
    <col min="1757" max="1757" width="23.7109375" style="222" customWidth="1"/>
    <col min="1758" max="1758" width="10" style="222" customWidth="1"/>
    <col min="1759" max="1759" width="0" style="1" hidden="1" customWidth="1"/>
    <col min="1760" max="1761" width="14.7109375" style="222" customWidth="1"/>
    <col min="1762" max="1762" width="12.85546875" style="222" customWidth="1"/>
    <col min="1763" max="1763" width="3.28515625" style="222" customWidth="1"/>
    <col min="1764" max="1764" width="30.28515625" style="222" customWidth="1"/>
    <col min="1765" max="1765" width="5" style="222" customWidth="1"/>
    <col min="1766" max="1766" width="0" style="1" hidden="1" customWidth="1"/>
    <col min="1767" max="1767" width="14.28515625" style="222" customWidth="1"/>
    <col min="1768" max="1768" width="5.7109375" style="222" customWidth="1"/>
    <col min="1769" max="1769" width="0" style="1" hidden="1" customWidth="1"/>
    <col min="1770" max="1770" width="17.28515625" style="222" customWidth="1"/>
    <col min="1771" max="1771" width="12.7109375" style="222" customWidth="1"/>
    <col min="1772" max="1772" width="0" style="1" hidden="1" customWidth="1"/>
    <col min="1773" max="1773" width="5.28515625" style="222" customWidth="1"/>
    <col min="1774" max="1774" width="0" style="1" hidden="1" customWidth="1"/>
    <col min="1775" max="1775" width="17" style="222" customWidth="1"/>
    <col min="1776" max="1776" width="6.28515625" style="222" customWidth="1"/>
    <col min="1777" max="1777" width="0" style="1" hidden="1" customWidth="1"/>
    <col min="1778" max="1778" width="14.28515625" style="222" customWidth="1"/>
    <col min="1779" max="1779" width="7.5703125" style="222" customWidth="1"/>
    <col min="1780" max="1780" width="0" style="1" hidden="1" customWidth="1"/>
    <col min="1781" max="1782" width="14.28515625" style="222" customWidth="1"/>
    <col min="1783" max="1783" width="20.85546875" style="222" customWidth="1"/>
    <col min="1784" max="1784" width="14.42578125" style="222" customWidth="1"/>
    <col min="1785" max="1785" width="15" style="222" customWidth="1"/>
    <col min="1786" max="1786" width="2.7109375" style="222" customWidth="1"/>
    <col min="1787" max="1787" width="11.7109375" style="222" customWidth="1"/>
    <col min="1788" max="1788" width="11.5703125" style="222" customWidth="1"/>
    <col min="1789" max="1789" width="2.28515625" style="222" customWidth="1"/>
    <col min="1790" max="1790" width="41" style="222" customWidth="1"/>
    <col min="1791" max="1791" width="14.28515625" style="222" customWidth="1"/>
    <col min="1792" max="1793" width="11.5703125" style="222" customWidth="1"/>
    <col min="1794" max="1794" width="21.85546875" style="222" customWidth="1"/>
    <col min="1795" max="1986" width="11.42578125" style="222"/>
    <col min="1987" max="1987" width="21.85546875" style="222" customWidth="1"/>
    <col min="1988" max="1988" width="13.85546875" style="222" customWidth="1"/>
    <col min="1989" max="1989" width="38.7109375" style="222" customWidth="1"/>
    <col min="1990" max="1990" width="3" style="222" bestFit="1" customWidth="1"/>
    <col min="1991" max="1991" width="32.28515625" style="222" customWidth="1"/>
    <col min="1992" max="1992" width="46.28515625" style="222" customWidth="1"/>
    <col min="1993" max="1993" width="19" style="222" customWidth="1"/>
    <col min="1994" max="1994" width="0" style="1" hidden="1" customWidth="1"/>
    <col min="1995" max="1995" width="17.7109375" style="222" customWidth="1"/>
    <col min="1996" max="1996" width="0" style="1" hidden="1" customWidth="1"/>
    <col min="1997" max="1997" width="22.28515625" style="222" customWidth="1"/>
    <col min="1998" max="1998" width="5.28515625" style="222" customWidth="1"/>
    <col min="1999" max="1999" width="36.28515625" style="222" customWidth="1"/>
    <col min="2000" max="2000" width="5.7109375" style="222" customWidth="1"/>
    <col min="2001" max="2001" width="0" style="1" hidden="1" customWidth="1"/>
    <col min="2002" max="2002" width="20.7109375" style="222" customWidth="1"/>
    <col min="2003" max="2003" width="4.85546875" style="222" customWidth="1"/>
    <col min="2004" max="2004" width="0" style="1" hidden="1" customWidth="1"/>
    <col min="2005" max="2005" width="24.7109375" style="222" customWidth="1"/>
    <col min="2006" max="2006" width="12.28515625" style="222" customWidth="1"/>
    <col min="2007" max="2007" width="0" style="1" hidden="1" customWidth="1"/>
    <col min="2008" max="2008" width="3.42578125" style="222" customWidth="1"/>
    <col min="2009" max="2009" width="0" style="1" hidden="1" customWidth="1"/>
    <col min="2010" max="2010" width="17.7109375" style="222" customWidth="1"/>
    <col min="2011" max="2011" width="3.42578125" style="222" customWidth="1"/>
    <col min="2012" max="2012" width="0" style="1" hidden="1" customWidth="1"/>
    <col min="2013" max="2013" width="23.7109375" style="222" customWidth="1"/>
    <col min="2014" max="2014" width="10" style="222" customWidth="1"/>
    <col min="2015" max="2015" width="0" style="1" hidden="1" customWidth="1"/>
    <col min="2016" max="2017" width="14.7109375" style="222" customWidth="1"/>
    <col min="2018" max="2018" width="12.85546875" style="222" customWidth="1"/>
    <col min="2019" max="2019" width="3.28515625" style="222" customWidth="1"/>
    <col min="2020" max="2020" width="30.28515625" style="222" customWidth="1"/>
    <col min="2021" max="2021" width="5" style="222" customWidth="1"/>
    <col min="2022" max="2022" width="0" style="1" hidden="1" customWidth="1"/>
    <col min="2023" max="2023" width="14.28515625" style="222" customWidth="1"/>
    <col min="2024" max="2024" width="5.7109375" style="222" customWidth="1"/>
    <col min="2025" max="2025" width="0" style="1" hidden="1" customWidth="1"/>
    <col min="2026" max="2026" width="17.28515625" style="222" customWidth="1"/>
    <col min="2027" max="2027" width="12.7109375" style="222" customWidth="1"/>
    <col min="2028" max="2028" width="0" style="1" hidden="1" customWidth="1"/>
    <col min="2029" max="2029" width="5.28515625" style="222" customWidth="1"/>
    <col min="2030" max="2030" width="0" style="1" hidden="1" customWidth="1"/>
    <col min="2031" max="2031" width="17" style="222" customWidth="1"/>
    <col min="2032" max="2032" width="6.28515625" style="222" customWidth="1"/>
    <col min="2033" max="2033" width="0" style="1" hidden="1" customWidth="1"/>
    <col min="2034" max="2034" width="14.28515625" style="222" customWidth="1"/>
    <col min="2035" max="2035" width="7.5703125" style="222" customWidth="1"/>
    <col min="2036" max="2036" width="0" style="1" hidden="1" customWidth="1"/>
    <col min="2037" max="2038" width="14.28515625" style="222" customWidth="1"/>
    <col min="2039" max="2039" width="20.85546875" style="222" customWidth="1"/>
    <col min="2040" max="2040" width="14.42578125" style="222" customWidth="1"/>
    <col min="2041" max="2041" width="15" style="222" customWidth="1"/>
    <col min="2042" max="2042" width="2.7109375" style="222" customWidth="1"/>
    <col min="2043" max="2043" width="11.7109375" style="222" customWidth="1"/>
    <col min="2044" max="2044" width="11.5703125" style="222" customWidth="1"/>
    <col min="2045" max="2045" width="2.28515625" style="222" customWidth="1"/>
    <col min="2046" max="2046" width="41" style="222" customWidth="1"/>
    <col min="2047" max="2047" width="14.28515625" style="222" customWidth="1"/>
    <col min="2048" max="2049" width="11.5703125" style="222" customWidth="1"/>
    <col min="2050" max="2050" width="21.85546875" style="222" customWidth="1"/>
    <col min="2051" max="2242" width="11.42578125" style="222"/>
    <col min="2243" max="2243" width="21.85546875" style="222" customWidth="1"/>
    <col min="2244" max="2244" width="13.85546875" style="222" customWidth="1"/>
    <col min="2245" max="2245" width="38.7109375" style="222" customWidth="1"/>
    <col min="2246" max="2246" width="3" style="222" bestFit="1" customWidth="1"/>
    <col min="2247" max="2247" width="32.28515625" style="222" customWidth="1"/>
    <col min="2248" max="2248" width="46.28515625" style="222" customWidth="1"/>
    <col min="2249" max="2249" width="19" style="222" customWidth="1"/>
    <col min="2250" max="2250" width="0" style="1" hidden="1" customWidth="1"/>
    <col min="2251" max="2251" width="17.7109375" style="222" customWidth="1"/>
    <col min="2252" max="2252" width="0" style="1" hidden="1" customWidth="1"/>
    <col min="2253" max="2253" width="22.28515625" style="222" customWidth="1"/>
    <col min="2254" max="2254" width="5.28515625" style="222" customWidth="1"/>
    <col min="2255" max="2255" width="36.28515625" style="222" customWidth="1"/>
    <col min="2256" max="2256" width="5.7109375" style="222" customWidth="1"/>
    <col min="2257" max="2257" width="0" style="1" hidden="1" customWidth="1"/>
    <col min="2258" max="2258" width="20.7109375" style="222" customWidth="1"/>
    <col min="2259" max="2259" width="4.85546875" style="222" customWidth="1"/>
    <col min="2260" max="2260" width="0" style="1" hidden="1" customWidth="1"/>
    <col min="2261" max="2261" width="24.7109375" style="222" customWidth="1"/>
    <col min="2262" max="2262" width="12.28515625" style="222" customWidth="1"/>
    <col min="2263" max="2263" width="0" style="1" hidden="1" customWidth="1"/>
    <col min="2264" max="2264" width="3.42578125" style="222" customWidth="1"/>
    <col min="2265" max="2265" width="0" style="1" hidden="1" customWidth="1"/>
    <col min="2266" max="2266" width="17.7109375" style="222" customWidth="1"/>
    <col min="2267" max="2267" width="3.42578125" style="222" customWidth="1"/>
    <col min="2268" max="2268" width="0" style="1" hidden="1" customWidth="1"/>
    <col min="2269" max="2269" width="23.7109375" style="222" customWidth="1"/>
    <col min="2270" max="2270" width="10" style="222" customWidth="1"/>
    <col min="2271" max="2271" width="0" style="1" hidden="1" customWidth="1"/>
    <col min="2272" max="2273" width="14.7109375" style="222" customWidth="1"/>
    <col min="2274" max="2274" width="12.85546875" style="222" customWidth="1"/>
    <col min="2275" max="2275" width="3.28515625" style="222" customWidth="1"/>
    <col min="2276" max="2276" width="30.28515625" style="222" customWidth="1"/>
    <col min="2277" max="2277" width="5" style="222" customWidth="1"/>
    <col min="2278" max="2278" width="0" style="1" hidden="1" customWidth="1"/>
    <col min="2279" max="2279" width="14.28515625" style="222" customWidth="1"/>
    <col min="2280" max="2280" width="5.7109375" style="222" customWidth="1"/>
    <col min="2281" max="2281" width="0" style="1" hidden="1" customWidth="1"/>
    <col min="2282" max="2282" width="17.28515625" style="222" customWidth="1"/>
    <col min="2283" max="2283" width="12.7109375" style="222" customWidth="1"/>
    <col min="2284" max="2284" width="0" style="1" hidden="1" customWidth="1"/>
    <col min="2285" max="2285" width="5.28515625" style="222" customWidth="1"/>
    <col min="2286" max="2286" width="0" style="1" hidden="1" customWidth="1"/>
    <col min="2287" max="2287" width="17" style="222" customWidth="1"/>
    <col min="2288" max="2288" width="6.28515625" style="222" customWidth="1"/>
    <col min="2289" max="2289" width="0" style="1" hidden="1" customWidth="1"/>
    <col min="2290" max="2290" width="14.28515625" style="222" customWidth="1"/>
    <col min="2291" max="2291" width="7.5703125" style="222" customWidth="1"/>
    <col min="2292" max="2292" width="0" style="1" hidden="1" customWidth="1"/>
    <col min="2293" max="2294" width="14.28515625" style="222" customWidth="1"/>
    <col min="2295" max="2295" width="20.85546875" style="222" customWidth="1"/>
    <col min="2296" max="2296" width="14.42578125" style="222" customWidth="1"/>
    <col min="2297" max="2297" width="15" style="222" customWidth="1"/>
    <col min="2298" max="2298" width="2.7109375" style="222" customWidth="1"/>
    <col min="2299" max="2299" width="11.7109375" style="222" customWidth="1"/>
    <col min="2300" max="2300" width="11.5703125" style="222" customWidth="1"/>
    <col min="2301" max="2301" width="2.28515625" style="222" customWidth="1"/>
    <col min="2302" max="2302" width="41" style="222" customWidth="1"/>
    <col min="2303" max="2303" width="14.28515625" style="222" customWidth="1"/>
    <col min="2304" max="2305" width="11.5703125" style="222" customWidth="1"/>
    <col min="2306" max="2306" width="21.85546875" style="222" customWidth="1"/>
    <col min="2307" max="2498" width="11.42578125" style="222"/>
    <col min="2499" max="2499" width="21.85546875" style="222" customWidth="1"/>
    <col min="2500" max="2500" width="13.85546875" style="222" customWidth="1"/>
    <col min="2501" max="2501" width="38.7109375" style="222" customWidth="1"/>
    <col min="2502" max="2502" width="3" style="222" bestFit="1" customWidth="1"/>
    <col min="2503" max="2503" width="32.28515625" style="222" customWidth="1"/>
    <col min="2504" max="2504" width="46.28515625" style="222" customWidth="1"/>
    <col min="2505" max="2505" width="19" style="222" customWidth="1"/>
    <col min="2506" max="2506" width="0" style="1" hidden="1" customWidth="1"/>
    <col min="2507" max="2507" width="17.7109375" style="222" customWidth="1"/>
    <col min="2508" max="2508" width="0" style="1" hidden="1" customWidth="1"/>
    <col min="2509" max="2509" width="22.28515625" style="222" customWidth="1"/>
    <col min="2510" max="2510" width="5.28515625" style="222" customWidth="1"/>
    <col min="2511" max="2511" width="36.28515625" style="222" customWidth="1"/>
    <col min="2512" max="2512" width="5.7109375" style="222" customWidth="1"/>
    <col min="2513" max="2513" width="0" style="1" hidden="1" customWidth="1"/>
    <col min="2514" max="2514" width="20.7109375" style="222" customWidth="1"/>
    <col min="2515" max="2515" width="4.85546875" style="222" customWidth="1"/>
    <col min="2516" max="2516" width="0" style="1" hidden="1" customWidth="1"/>
    <col min="2517" max="2517" width="24.7109375" style="222" customWidth="1"/>
    <col min="2518" max="2518" width="12.28515625" style="222" customWidth="1"/>
    <col min="2519" max="2519" width="0" style="1" hidden="1" customWidth="1"/>
    <col min="2520" max="2520" width="3.42578125" style="222" customWidth="1"/>
    <col min="2521" max="2521" width="0" style="1" hidden="1" customWidth="1"/>
    <col min="2522" max="2522" width="17.7109375" style="222" customWidth="1"/>
    <col min="2523" max="2523" width="3.42578125" style="222" customWidth="1"/>
    <col min="2524" max="2524" width="0" style="1" hidden="1" customWidth="1"/>
    <col min="2525" max="2525" width="23.7109375" style="222" customWidth="1"/>
    <col min="2526" max="2526" width="10" style="222" customWidth="1"/>
    <col min="2527" max="2527" width="0" style="1" hidden="1" customWidth="1"/>
    <col min="2528" max="2529" width="14.7109375" style="222" customWidth="1"/>
    <col min="2530" max="2530" width="12.85546875" style="222" customWidth="1"/>
    <col min="2531" max="2531" width="3.28515625" style="222" customWidth="1"/>
    <col min="2532" max="2532" width="30.28515625" style="222" customWidth="1"/>
    <col min="2533" max="2533" width="5" style="222" customWidth="1"/>
    <col min="2534" max="2534" width="0" style="1" hidden="1" customWidth="1"/>
    <col min="2535" max="2535" width="14.28515625" style="222" customWidth="1"/>
    <col min="2536" max="2536" width="5.7109375" style="222" customWidth="1"/>
    <col min="2537" max="2537" width="0" style="1" hidden="1" customWidth="1"/>
    <col min="2538" max="2538" width="17.28515625" style="222" customWidth="1"/>
    <col min="2539" max="2539" width="12.7109375" style="222" customWidth="1"/>
    <col min="2540" max="2540" width="0" style="1" hidden="1" customWidth="1"/>
    <col min="2541" max="2541" width="5.28515625" style="222" customWidth="1"/>
    <col min="2542" max="2542" width="0" style="1" hidden="1" customWidth="1"/>
    <col min="2543" max="2543" width="17" style="222" customWidth="1"/>
    <col min="2544" max="2544" width="6.28515625" style="222" customWidth="1"/>
    <col min="2545" max="2545" width="0" style="1" hidden="1" customWidth="1"/>
    <col min="2546" max="2546" width="14.28515625" style="222" customWidth="1"/>
    <col min="2547" max="2547" width="7.5703125" style="222" customWidth="1"/>
    <col min="2548" max="2548" width="0" style="1" hidden="1" customWidth="1"/>
    <col min="2549" max="2550" width="14.28515625" style="222" customWidth="1"/>
    <col min="2551" max="2551" width="20.85546875" style="222" customWidth="1"/>
    <col min="2552" max="2552" width="14.42578125" style="222" customWidth="1"/>
    <col min="2553" max="2553" width="15" style="222" customWidth="1"/>
    <col min="2554" max="2554" width="2.7109375" style="222" customWidth="1"/>
    <col min="2555" max="2555" width="11.7109375" style="222" customWidth="1"/>
    <col min="2556" max="2556" width="11.5703125" style="222" customWidth="1"/>
    <col min="2557" max="2557" width="2.28515625" style="222" customWidth="1"/>
    <col min="2558" max="2558" width="41" style="222" customWidth="1"/>
    <col min="2559" max="2559" width="14.28515625" style="222" customWidth="1"/>
    <col min="2560" max="2561" width="11.5703125" style="222" customWidth="1"/>
    <col min="2562" max="2562" width="21.85546875" style="222" customWidth="1"/>
    <col min="2563" max="2754" width="11.42578125" style="222"/>
    <col min="2755" max="2755" width="21.85546875" style="222" customWidth="1"/>
    <col min="2756" max="2756" width="13.85546875" style="222" customWidth="1"/>
    <col min="2757" max="2757" width="38.7109375" style="222" customWidth="1"/>
    <col min="2758" max="2758" width="3" style="222" bestFit="1" customWidth="1"/>
    <col min="2759" max="2759" width="32.28515625" style="222" customWidth="1"/>
    <col min="2760" max="2760" width="46.28515625" style="222" customWidth="1"/>
    <col min="2761" max="2761" width="19" style="222" customWidth="1"/>
    <col min="2762" max="2762" width="0" style="1" hidden="1" customWidth="1"/>
    <col min="2763" max="2763" width="17.7109375" style="222" customWidth="1"/>
    <col min="2764" max="2764" width="0" style="1" hidden="1" customWidth="1"/>
    <col min="2765" max="2765" width="22.28515625" style="222" customWidth="1"/>
    <col min="2766" max="2766" width="5.28515625" style="222" customWidth="1"/>
    <col min="2767" max="2767" width="36.28515625" style="222" customWidth="1"/>
    <col min="2768" max="2768" width="5.7109375" style="222" customWidth="1"/>
    <col min="2769" max="2769" width="0" style="1" hidden="1" customWidth="1"/>
    <col min="2770" max="2770" width="20.7109375" style="222" customWidth="1"/>
    <col min="2771" max="2771" width="4.85546875" style="222" customWidth="1"/>
    <col min="2772" max="2772" width="0" style="1" hidden="1" customWidth="1"/>
    <col min="2773" max="2773" width="24.7109375" style="222" customWidth="1"/>
    <col min="2774" max="2774" width="12.28515625" style="222" customWidth="1"/>
    <col min="2775" max="2775" width="0" style="1" hidden="1" customWidth="1"/>
    <col min="2776" max="2776" width="3.42578125" style="222" customWidth="1"/>
    <col min="2777" max="2777" width="0" style="1" hidden="1" customWidth="1"/>
    <col min="2778" max="2778" width="17.7109375" style="222" customWidth="1"/>
    <col min="2779" max="2779" width="3.42578125" style="222" customWidth="1"/>
    <col min="2780" max="2780" width="0" style="1" hidden="1" customWidth="1"/>
    <col min="2781" max="2781" width="23.7109375" style="222" customWidth="1"/>
    <col min="2782" max="2782" width="10" style="222" customWidth="1"/>
    <col min="2783" max="2783" width="0" style="1" hidden="1" customWidth="1"/>
    <col min="2784" max="2785" width="14.7109375" style="222" customWidth="1"/>
    <col min="2786" max="2786" width="12.85546875" style="222" customWidth="1"/>
    <col min="2787" max="2787" width="3.28515625" style="222" customWidth="1"/>
    <col min="2788" max="2788" width="30.28515625" style="222" customWidth="1"/>
    <col min="2789" max="2789" width="5" style="222" customWidth="1"/>
    <col min="2790" max="2790" width="0" style="1" hidden="1" customWidth="1"/>
    <col min="2791" max="2791" width="14.28515625" style="222" customWidth="1"/>
    <col min="2792" max="2792" width="5.7109375" style="222" customWidth="1"/>
    <col min="2793" max="2793" width="0" style="1" hidden="1" customWidth="1"/>
    <col min="2794" max="2794" width="17.28515625" style="222" customWidth="1"/>
    <col min="2795" max="2795" width="12.7109375" style="222" customWidth="1"/>
    <col min="2796" max="2796" width="0" style="1" hidden="1" customWidth="1"/>
    <col min="2797" max="2797" width="5.28515625" style="222" customWidth="1"/>
    <col min="2798" max="2798" width="0" style="1" hidden="1" customWidth="1"/>
    <col min="2799" max="2799" width="17" style="222" customWidth="1"/>
    <col min="2800" max="2800" width="6.28515625" style="222" customWidth="1"/>
    <col min="2801" max="2801" width="0" style="1" hidden="1" customWidth="1"/>
    <col min="2802" max="2802" width="14.28515625" style="222" customWidth="1"/>
    <col min="2803" max="2803" width="7.5703125" style="222" customWidth="1"/>
    <col min="2804" max="2804" width="0" style="1" hidden="1" customWidth="1"/>
    <col min="2805" max="2806" width="14.28515625" style="222" customWidth="1"/>
    <col min="2807" max="2807" width="20.85546875" style="222" customWidth="1"/>
    <col min="2808" max="2808" width="14.42578125" style="222" customWidth="1"/>
    <col min="2809" max="2809" width="15" style="222" customWidth="1"/>
    <col min="2810" max="2810" width="2.7109375" style="222" customWidth="1"/>
    <col min="2811" max="2811" width="11.7109375" style="222" customWidth="1"/>
    <col min="2812" max="2812" width="11.5703125" style="222" customWidth="1"/>
    <col min="2813" max="2813" width="2.28515625" style="222" customWidth="1"/>
    <col min="2814" max="2814" width="41" style="222" customWidth="1"/>
    <col min="2815" max="2815" width="14.28515625" style="222" customWidth="1"/>
    <col min="2816" max="2817" width="11.5703125" style="222" customWidth="1"/>
    <col min="2818" max="2818" width="21.85546875" style="222" customWidth="1"/>
    <col min="2819" max="3010" width="11.42578125" style="222"/>
    <col min="3011" max="3011" width="21.85546875" style="222" customWidth="1"/>
    <col min="3012" max="3012" width="13.85546875" style="222" customWidth="1"/>
    <col min="3013" max="3013" width="38.7109375" style="222" customWidth="1"/>
    <col min="3014" max="3014" width="3" style="222" bestFit="1" customWidth="1"/>
    <col min="3015" max="3015" width="32.28515625" style="222" customWidth="1"/>
    <col min="3016" max="3016" width="46.28515625" style="222" customWidth="1"/>
    <col min="3017" max="3017" width="19" style="222" customWidth="1"/>
    <col min="3018" max="3018" width="0" style="1" hidden="1" customWidth="1"/>
    <col min="3019" max="3019" width="17.7109375" style="222" customWidth="1"/>
    <col min="3020" max="3020" width="0" style="1" hidden="1" customWidth="1"/>
    <col min="3021" max="3021" width="22.28515625" style="222" customWidth="1"/>
    <col min="3022" max="3022" width="5.28515625" style="222" customWidth="1"/>
    <col min="3023" max="3023" width="36.28515625" style="222" customWidth="1"/>
    <col min="3024" max="3024" width="5.7109375" style="222" customWidth="1"/>
    <col min="3025" max="3025" width="0" style="1" hidden="1" customWidth="1"/>
    <col min="3026" max="3026" width="20.7109375" style="222" customWidth="1"/>
    <col min="3027" max="3027" width="4.85546875" style="222" customWidth="1"/>
    <col min="3028" max="3028" width="0" style="1" hidden="1" customWidth="1"/>
    <col min="3029" max="3029" width="24.7109375" style="222" customWidth="1"/>
    <col min="3030" max="3030" width="12.28515625" style="222" customWidth="1"/>
    <col min="3031" max="3031" width="0" style="1" hidden="1" customWidth="1"/>
    <col min="3032" max="3032" width="3.42578125" style="222" customWidth="1"/>
    <col min="3033" max="3033" width="0" style="1" hidden="1" customWidth="1"/>
    <col min="3034" max="3034" width="17.7109375" style="222" customWidth="1"/>
    <col min="3035" max="3035" width="3.42578125" style="222" customWidth="1"/>
    <col min="3036" max="3036" width="0" style="1" hidden="1" customWidth="1"/>
    <col min="3037" max="3037" width="23.7109375" style="222" customWidth="1"/>
    <col min="3038" max="3038" width="10" style="222" customWidth="1"/>
    <col min="3039" max="3039" width="0" style="1" hidden="1" customWidth="1"/>
    <col min="3040" max="3041" width="14.7109375" style="222" customWidth="1"/>
    <col min="3042" max="3042" width="12.85546875" style="222" customWidth="1"/>
    <col min="3043" max="3043" width="3.28515625" style="222" customWidth="1"/>
    <col min="3044" max="3044" width="30.28515625" style="222" customWidth="1"/>
    <col min="3045" max="3045" width="5" style="222" customWidth="1"/>
    <col min="3046" max="3046" width="0" style="1" hidden="1" customWidth="1"/>
    <col min="3047" max="3047" width="14.28515625" style="222" customWidth="1"/>
    <col min="3048" max="3048" width="5.7109375" style="222" customWidth="1"/>
    <col min="3049" max="3049" width="0" style="1" hidden="1" customWidth="1"/>
    <col min="3050" max="3050" width="17.28515625" style="222" customWidth="1"/>
    <col min="3051" max="3051" width="12.7109375" style="222" customWidth="1"/>
    <col min="3052" max="3052" width="0" style="1" hidden="1" customWidth="1"/>
    <col min="3053" max="3053" width="5.28515625" style="222" customWidth="1"/>
    <col min="3054" max="3054" width="0" style="1" hidden="1" customWidth="1"/>
    <col min="3055" max="3055" width="17" style="222" customWidth="1"/>
    <col min="3056" max="3056" width="6.28515625" style="222" customWidth="1"/>
    <col min="3057" max="3057" width="0" style="1" hidden="1" customWidth="1"/>
    <col min="3058" max="3058" width="14.28515625" style="222" customWidth="1"/>
    <col min="3059" max="3059" width="7.5703125" style="222" customWidth="1"/>
    <col min="3060" max="3060" width="0" style="1" hidden="1" customWidth="1"/>
    <col min="3061" max="3062" width="14.28515625" style="222" customWidth="1"/>
    <col min="3063" max="3063" width="20.85546875" style="222" customWidth="1"/>
    <col min="3064" max="3064" width="14.42578125" style="222" customWidth="1"/>
    <col min="3065" max="3065" width="15" style="222" customWidth="1"/>
    <col min="3066" max="3066" width="2.7109375" style="222" customWidth="1"/>
    <col min="3067" max="3067" width="11.7109375" style="222" customWidth="1"/>
    <col min="3068" max="3068" width="11.5703125" style="222" customWidth="1"/>
    <col min="3069" max="3069" width="2.28515625" style="222" customWidth="1"/>
    <col min="3070" max="3070" width="41" style="222" customWidth="1"/>
    <col min="3071" max="3071" width="14.28515625" style="222" customWidth="1"/>
    <col min="3072" max="3073" width="11.5703125" style="222" customWidth="1"/>
    <col min="3074" max="3074" width="21.85546875" style="222" customWidth="1"/>
    <col min="3075" max="3266" width="11.42578125" style="222"/>
    <col min="3267" max="3267" width="21.85546875" style="222" customWidth="1"/>
    <col min="3268" max="3268" width="13.85546875" style="222" customWidth="1"/>
    <col min="3269" max="3269" width="38.7109375" style="222" customWidth="1"/>
    <col min="3270" max="3270" width="3" style="222" bestFit="1" customWidth="1"/>
    <col min="3271" max="3271" width="32.28515625" style="222" customWidth="1"/>
    <col min="3272" max="3272" width="46.28515625" style="222" customWidth="1"/>
    <col min="3273" max="3273" width="19" style="222" customWidth="1"/>
    <col min="3274" max="3274" width="0" style="1" hidden="1" customWidth="1"/>
    <col min="3275" max="3275" width="17.7109375" style="222" customWidth="1"/>
    <col min="3276" max="3276" width="0" style="1" hidden="1" customWidth="1"/>
    <col min="3277" max="3277" width="22.28515625" style="222" customWidth="1"/>
    <col min="3278" max="3278" width="5.28515625" style="222" customWidth="1"/>
    <col min="3279" max="3279" width="36.28515625" style="222" customWidth="1"/>
    <col min="3280" max="3280" width="5.7109375" style="222" customWidth="1"/>
    <col min="3281" max="3281" width="0" style="1" hidden="1" customWidth="1"/>
    <col min="3282" max="3282" width="20.7109375" style="222" customWidth="1"/>
    <col min="3283" max="3283" width="4.85546875" style="222" customWidth="1"/>
    <col min="3284" max="3284" width="0" style="1" hidden="1" customWidth="1"/>
    <col min="3285" max="3285" width="24.7109375" style="222" customWidth="1"/>
    <col min="3286" max="3286" width="12.28515625" style="222" customWidth="1"/>
    <col min="3287" max="3287" width="0" style="1" hidden="1" customWidth="1"/>
    <col min="3288" max="3288" width="3.42578125" style="222" customWidth="1"/>
    <col min="3289" max="3289" width="0" style="1" hidden="1" customWidth="1"/>
    <col min="3290" max="3290" width="17.7109375" style="222" customWidth="1"/>
    <col min="3291" max="3291" width="3.42578125" style="222" customWidth="1"/>
    <col min="3292" max="3292" width="0" style="1" hidden="1" customWidth="1"/>
    <col min="3293" max="3293" width="23.7109375" style="222" customWidth="1"/>
    <col min="3294" max="3294" width="10" style="222" customWidth="1"/>
    <col min="3295" max="3295" width="0" style="1" hidden="1" customWidth="1"/>
    <col min="3296" max="3297" width="14.7109375" style="222" customWidth="1"/>
    <col min="3298" max="3298" width="12.85546875" style="222" customWidth="1"/>
    <col min="3299" max="3299" width="3.28515625" style="222" customWidth="1"/>
    <col min="3300" max="3300" width="30.28515625" style="222" customWidth="1"/>
    <col min="3301" max="3301" width="5" style="222" customWidth="1"/>
    <col min="3302" max="3302" width="0" style="1" hidden="1" customWidth="1"/>
    <col min="3303" max="3303" width="14.28515625" style="222" customWidth="1"/>
    <col min="3304" max="3304" width="5.7109375" style="222" customWidth="1"/>
    <col min="3305" max="3305" width="0" style="1" hidden="1" customWidth="1"/>
    <col min="3306" max="3306" width="17.28515625" style="222" customWidth="1"/>
    <col min="3307" max="3307" width="12.7109375" style="222" customWidth="1"/>
    <col min="3308" max="3308" width="0" style="1" hidden="1" customWidth="1"/>
    <col min="3309" max="3309" width="5.28515625" style="222" customWidth="1"/>
    <col min="3310" max="3310" width="0" style="1" hidden="1" customWidth="1"/>
    <col min="3311" max="3311" width="17" style="222" customWidth="1"/>
    <col min="3312" max="3312" width="6.28515625" style="222" customWidth="1"/>
    <col min="3313" max="3313" width="0" style="1" hidden="1" customWidth="1"/>
    <col min="3314" max="3314" width="14.28515625" style="222" customWidth="1"/>
    <col min="3315" max="3315" width="7.5703125" style="222" customWidth="1"/>
    <col min="3316" max="3316" width="0" style="1" hidden="1" customWidth="1"/>
    <col min="3317" max="3318" width="14.28515625" style="222" customWidth="1"/>
    <col min="3319" max="3319" width="20.85546875" style="222" customWidth="1"/>
    <col min="3320" max="3320" width="14.42578125" style="222" customWidth="1"/>
    <col min="3321" max="3321" width="15" style="222" customWidth="1"/>
    <col min="3322" max="3322" width="2.7109375" style="222" customWidth="1"/>
    <col min="3323" max="3323" width="11.7109375" style="222" customWidth="1"/>
    <col min="3324" max="3324" width="11.5703125" style="222" customWidth="1"/>
    <col min="3325" max="3325" width="2.28515625" style="222" customWidth="1"/>
    <col min="3326" max="3326" width="41" style="222" customWidth="1"/>
    <col min="3327" max="3327" width="14.28515625" style="222" customWidth="1"/>
    <col min="3328" max="3329" width="11.5703125" style="222" customWidth="1"/>
    <col min="3330" max="3330" width="21.85546875" style="222" customWidth="1"/>
    <col min="3331" max="3522" width="11.42578125" style="222"/>
    <col min="3523" max="3523" width="21.85546875" style="222" customWidth="1"/>
    <col min="3524" max="3524" width="13.85546875" style="222" customWidth="1"/>
    <col min="3525" max="3525" width="38.7109375" style="222" customWidth="1"/>
    <col min="3526" max="3526" width="3" style="222" bestFit="1" customWidth="1"/>
    <col min="3527" max="3527" width="32.28515625" style="222" customWidth="1"/>
    <col min="3528" max="3528" width="46.28515625" style="222" customWidth="1"/>
    <col min="3529" max="3529" width="19" style="222" customWidth="1"/>
    <col min="3530" max="3530" width="0" style="1" hidden="1" customWidth="1"/>
    <col min="3531" max="3531" width="17.7109375" style="222" customWidth="1"/>
    <col min="3532" max="3532" width="0" style="1" hidden="1" customWidth="1"/>
    <col min="3533" max="3533" width="22.28515625" style="222" customWidth="1"/>
    <col min="3534" max="3534" width="5.28515625" style="222" customWidth="1"/>
    <col min="3535" max="3535" width="36.28515625" style="222" customWidth="1"/>
    <col min="3536" max="3536" width="5.7109375" style="222" customWidth="1"/>
    <col min="3537" max="3537" width="0" style="1" hidden="1" customWidth="1"/>
    <col min="3538" max="3538" width="20.7109375" style="222" customWidth="1"/>
    <col min="3539" max="3539" width="4.85546875" style="222" customWidth="1"/>
    <col min="3540" max="3540" width="0" style="1" hidden="1" customWidth="1"/>
    <col min="3541" max="3541" width="24.7109375" style="222" customWidth="1"/>
    <col min="3542" max="3542" width="12.28515625" style="222" customWidth="1"/>
    <col min="3543" max="3543" width="0" style="1" hidden="1" customWidth="1"/>
    <col min="3544" max="3544" width="3.42578125" style="222" customWidth="1"/>
    <col min="3545" max="3545" width="0" style="1" hidden="1" customWidth="1"/>
    <col min="3546" max="3546" width="17.7109375" style="222" customWidth="1"/>
    <col min="3547" max="3547" width="3.42578125" style="222" customWidth="1"/>
    <col min="3548" max="3548" width="0" style="1" hidden="1" customWidth="1"/>
    <col min="3549" max="3549" width="23.7109375" style="222" customWidth="1"/>
    <col min="3550" max="3550" width="10" style="222" customWidth="1"/>
    <col min="3551" max="3551" width="0" style="1" hidden="1" customWidth="1"/>
    <col min="3552" max="3553" width="14.7109375" style="222" customWidth="1"/>
    <col min="3554" max="3554" width="12.85546875" style="222" customWidth="1"/>
    <col min="3555" max="3555" width="3.28515625" style="222" customWidth="1"/>
    <col min="3556" max="3556" width="30.28515625" style="222" customWidth="1"/>
    <col min="3557" max="3557" width="5" style="222" customWidth="1"/>
    <col min="3558" max="3558" width="0" style="1" hidden="1" customWidth="1"/>
    <col min="3559" max="3559" width="14.28515625" style="222" customWidth="1"/>
    <col min="3560" max="3560" width="5.7109375" style="222" customWidth="1"/>
    <col min="3561" max="3561" width="0" style="1" hidden="1" customWidth="1"/>
    <col min="3562" max="3562" width="17.28515625" style="222" customWidth="1"/>
    <col min="3563" max="3563" width="12.7109375" style="222" customWidth="1"/>
    <col min="3564" max="3564" width="0" style="1" hidden="1" customWidth="1"/>
    <col min="3565" max="3565" width="5.28515625" style="222" customWidth="1"/>
    <col min="3566" max="3566" width="0" style="1" hidden="1" customWidth="1"/>
    <col min="3567" max="3567" width="17" style="222" customWidth="1"/>
    <col min="3568" max="3568" width="6.28515625" style="222" customWidth="1"/>
    <col min="3569" max="3569" width="0" style="1" hidden="1" customWidth="1"/>
    <col min="3570" max="3570" width="14.28515625" style="222" customWidth="1"/>
    <col min="3571" max="3571" width="7.5703125" style="222" customWidth="1"/>
    <col min="3572" max="3572" width="0" style="1" hidden="1" customWidth="1"/>
    <col min="3573" max="3574" width="14.28515625" style="222" customWidth="1"/>
    <col min="3575" max="3575" width="20.85546875" style="222" customWidth="1"/>
    <col min="3576" max="3576" width="14.42578125" style="222" customWidth="1"/>
    <col min="3577" max="3577" width="15" style="222" customWidth="1"/>
    <col min="3578" max="3578" width="2.7109375" style="222" customWidth="1"/>
    <col min="3579" max="3579" width="11.7109375" style="222" customWidth="1"/>
    <col min="3580" max="3580" width="11.5703125" style="222" customWidth="1"/>
    <col min="3581" max="3581" width="2.28515625" style="222" customWidth="1"/>
    <col min="3582" max="3582" width="41" style="222" customWidth="1"/>
    <col min="3583" max="3583" width="14.28515625" style="222" customWidth="1"/>
    <col min="3584" max="3585" width="11.5703125" style="222" customWidth="1"/>
    <col min="3586" max="3586" width="21.85546875" style="222" customWidth="1"/>
    <col min="3587" max="3778" width="11.42578125" style="222"/>
    <col min="3779" max="3779" width="21.85546875" style="222" customWidth="1"/>
    <col min="3780" max="3780" width="13.85546875" style="222" customWidth="1"/>
    <col min="3781" max="3781" width="38.7109375" style="222" customWidth="1"/>
    <col min="3782" max="3782" width="3" style="222" bestFit="1" customWidth="1"/>
    <col min="3783" max="3783" width="32.28515625" style="222" customWidth="1"/>
    <col min="3784" max="3784" width="46.28515625" style="222" customWidth="1"/>
    <col min="3785" max="3785" width="19" style="222" customWidth="1"/>
    <col min="3786" max="3786" width="0" style="1" hidden="1" customWidth="1"/>
    <col min="3787" max="3787" width="17.7109375" style="222" customWidth="1"/>
    <col min="3788" max="3788" width="0" style="1" hidden="1" customWidth="1"/>
    <col min="3789" max="3789" width="22.28515625" style="222" customWidth="1"/>
    <col min="3790" max="3790" width="5.28515625" style="222" customWidth="1"/>
    <col min="3791" max="3791" width="36.28515625" style="222" customWidth="1"/>
    <col min="3792" max="3792" width="5.7109375" style="222" customWidth="1"/>
    <col min="3793" max="3793" width="0" style="1" hidden="1" customWidth="1"/>
    <col min="3794" max="3794" width="20.7109375" style="222" customWidth="1"/>
    <col min="3795" max="3795" width="4.85546875" style="222" customWidth="1"/>
    <col min="3796" max="3796" width="0" style="1" hidden="1" customWidth="1"/>
    <col min="3797" max="3797" width="24.7109375" style="222" customWidth="1"/>
    <col min="3798" max="3798" width="12.28515625" style="222" customWidth="1"/>
    <col min="3799" max="3799" width="0" style="1" hidden="1" customWidth="1"/>
    <col min="3800" max="3800" width="3.42578125" style="222" customWidth="1"/>
    <col min="3801" max="3801" width="0" style="1" hidden="1" customWidth="1"/>
    <col min="3802" max="3802" width="17.7109375" style="222" customWidth="1"/>
    <col min="3803" max="3803" width="3.42578125" style="222" customWidth="1"/>
    <col min="3804" max="3804" width="0" style="1" hidden="1" customWidth="1"/>
    <col min="3805" max="3805" width="23.7109375" style="222" customWidth="1"/>
    <col min="3806" max="3806" width="10" style="222" customWidth="1"/>
    <col min="3807" max="3807" width="0" style="1" hidden="1" customWidth="1"/>
    <col min="3808" max="3809" width="14.7109375" style="222" customWidth="1"/>
    <col min="3810" max="3810" width="12.85546875" style="222" customWidth="1"/>
    <col min="3811" max="3811" width="3.28515625" style="222" customWidth="1"/>
    <col min="3812" max="3812" width="30.28515625" style="222" customWidth="1"/>
    <col min="3813" max="3813" width="5" style="222" customWidth="1"/>
    <col min="3814" max="3814" width="0" style="1" hidden="1" customWidth="1"/>
    <col min="3815" max="3815" width="14.28515625" style="222" customWidth="1"/>
    <col min="3816" max="3816" width="5.7109375" style="222" customWidth="1"/>
    <col min="3817" max="3817" width="0" style="1" hidden="1" customWidth="1"/>
    <col min="3818" max="3818" width="17.28515625" style="222" customWidth="1"/>
    <col min="3819" max="3819" width="12.7109375" style="222" customWidth="1"/>
    <col min="3820" max="3820" width="0" style="1" hidden="1" customWidth="1"/>
    <col min="3821" max="3821" width="5.28515625" style="222" customWidth="1"/>
    <col min="3822" max="3822" width="0" style="1" hidden="1" customWidth="1"/>
    <col min="3823" max="3823" width="17" style="222" customWidth="1"/>
    <col min="3824" max="3824" width="6.28515625" style="222" customWidth="1"/>
    <col min="3825" max="3825" width="0" style="1" hidden="1" customWidth="1"/>
    <col min="3826" max="3826" width="14.28515625" style="222" customWidth="1"/>
    <col min="3827" max="3827" width="7.5703125" style="222" customWidth="1"/>
    <col min="3828" max="3828" width="0" style="1" hidden="1" customWidth="1"/>
    <col min="3829" max="3830" width="14.28515625" style="222" customWidth="1"/>
    <col min="3831" max="3831" width="20.85546875" style="222" customWidth="1"/>
    <col min="3832" max="3832" width="14.42578125" style="222" customWidth="1"/>
    <col min="3833" max="3833" width="15" style="222" customWidth="1"/>
    <col min="3834" max="3834" width="2.7109375" style="222" customWidth="1"/>
    <col min="3835" max="3835" width="11.7109375" style="222" customWidth="1"/>
    <col min="3836" max="3836" width="11.5703125" style="222" customWidth="1"/>
    <col min="3837" max="3837" width="2.28515625" style="222" customWidth="1"/>
    <col min="3838" max="3838" width="41" style="222" customWidth="1"/>
    <col min="3839" max="3839" width="14.28515625" style="222" customWidth="1"/>
    <col min="3840" max="3841" width="11.5703125" style="222" customWidth="1"/>
    <col min="3842" max="3842" width="21.85546875" style="222" customWidth="1"/>
    <col min="3843" max="4034" width="11.42578125" style="222"/>
    <col min="4035" max="4035" width="21.85546875" style="222" customWidth="1"/>
    <col min="4036" max="4036" width="13.85546875" style="222" customWidth="1"/>
    <col min="4037" max="4037" width="38.7109375" style="222" customWidth="1"/>
    <col min="4038" max="4038" width="3" style="222" bestFit="1" customWidth="1"/>
    <col min="4039" max="4039" width="32.28515625" style="222" customWidth="1"/>
    <col min="4040" max="4040" width="46.28515625" style="222" customWidth="1"/>
    <col min="4041" max="4041" width="19" style="222" customWidth="1"/>
    <col min="4042" max="4042" width="0" style="1" hidden="1" customWidth="1"/>
    <col min="4043" max="4043" width="17.7109375" style="222" customWidth="1"/>
    <col min="4044" max="4044" width="0" style="1" hidden="1" customWidth="1"/>
    <col min="4045" max="4045" width="22.28515625" style="222" customWidth="1"/>
    <col min="4046" max="4046" width="5.28515625" style="222" customWidth="1"/>
    <col min="4047" max="4047" width="36.28515625" style="222" customWidth="1"/>
    <col min="4048" max="4048" width="5.7109375" style="222" customWidth="1"/>
    <col min="4049" max="4049" width="0" style="1" hidden="1" customWidth="1"/>
    <col min="4050" max="4050" width="20.7109375" style="222" customWidth="1"/>
    <col min="4051" max="4051" width="4.85546875" style="222" customWidth="1"/>
    <col min="4052" max="4052" width="0" style="1" hidden="1" customWidth="1"/>
    <col min="4053" max="4053" width="24.7109375" style="222" customWidth="1"/>
    <col min="4054" max="4054" width="12.28515625" style="222" customWidth="1"/>
    <col min="4055" max="4055" width="0" style="1" hidden="1" customWidth="1"/>
    <col min="4056" max="4056" width="3.42578125" style="222" customWidth="1"/>
    <col min="4057" max="4057" width="0" style="1" hidden="1" customWidth="1"/>
    <col min="4058" max="4058" width="17.7109375" style="222" customWidth="1"/>
    <col min="4059" max="4059" width="3.42578125" style="222" customWidth="1"/>
    <col min="4060" max="4060" width="0" style="1" hidden="1" customWidth="1"/>
    <col min="4061" max="4061" width="23.7109375" style="222" customWidth="1"/>
    <col min="4062" max="4062" width="10" style="222" customWidth="1"/>
    <col min="4063" max="4063" width="0" style="1" hidden="1" customWidth="1"/>
    <col min="4064" max="4065" width="14.7109375" style="222" customWidth="1"/>
    <col min="4066" max="4066" width="12.85546875" style="222" customWidth="1"/>
    <col min="4067" max="4067" width="3.28515625" style="222" customWidth="1"/>
    <col min="4068" max="4068" width="30.28515625" style="222" customWidth="1"/>
    <col min="4069" max="4069" width="5" style="222" customWidth="1"/>
    <col min="4070" max="4070" width="0" style="1" hidden="1" customWidth="1"/>
    <col min="4071" max="4071" width="14.28515625" style="222" customWidth="1"/>
    <col min="4072" max="4072" width="5.7109375" style="222" customWidth="1"/>
    <col min="4073" max="4073" width="0" style="1" hidden="1" customWidth="1"/>
    <col min="4074" max="4074" width="17.28515625" style="222" customWidth="1"/>
    <col min="4075" max="4075" width="12.7109375" style="222" customWidth="1"/>
    <col min="4076" max="4076" width="0" style="1" hidden="1" customWidth="1"/>
    <col min="4077" max="4077" width="5.28515625" style="222" customWidth="1"/>
    <col min="4078" max="4078" width="0" style="1" hidden="1" customWidth="1"/>
    <col min="4079" max="4079" width="17" style="222" customWidth="1"/>
    <col min="4080" max="4080" width="6.28515625" style="222" customWidth="1"/>
    <col min="4081" max="4081" width="0" style="1" hidden="1" customWidth="1"/>
    <col min="4082" max="4082" width="14.28515625" style="222" customWidth="1"/>
    <col min="4083" max="4083" width="7.5703125" style="222" customWidth="1"/>
    <col min="4084" max="4084" width="0" style="1" hidden="1" customWidth="1"/>
    <col min="4085" max="4086" width="14.28515625" style="222" customWidth="1"/>
    <col min="4087" max="4087" width="20.85546875" style="222" customWidth="1"/>
    <col min="4088" max="4088" width="14.42578125" style="222" customWidth="1"/>
    <col min="4089" max="4089" width="15" style="222" customWidth="1"/>
    <col min="4090" max="4090" width="2.7109375" style="222" customWidth="1"/>
    <col min="4091" max="4091" width="11.7109375" style="222" customWidth="1"/>
    <col min="4092" max="4092" width="11.5703125" style="222" customWidth="1"/>
    <col min="4093" max="4093" width="2.28515625" style="222" customWidth="1"/>
    <col min="4094" max="4094" width="41" style="222" customWidth="1"/>
    <col min="4095" max="4095" width="14.28515625" style="222" customWidth="1"/>
    <col min="4096" max="4097" width="11.5703125" style="222" customWidth="1"/>
    <col min="4098" max="4098" width="21.85546875" style="222" customWidth="1"/>
    <col min="4099" max="4290" width="11.42578125" style="222"/>
    <col min="4291" max="4291" width="21.85546875" style="222" customWidth="1"/>
    <col min="4292" max="4292" width="13.85546875" style="222" customWidth="1"/>
    <col min="4293" max="4293" width="38.7109375" style="222" customWidth="1"/>
    <col min="4294" max="4294" width="3" style="222" bestFit="1" customWidth="1"/>
    <col min="4295" max="4295" width="32.28515625" style="222" customWidth="1"/>
    <col min="4296" max="4296" width="46.28515625" style="222" customWidth="1"/>
    <col min="4297" max="4297" width="19" style="222" customWidth="1"/>
    <col min="4298" max="4298" width="0" style="1" hidden="1" customWidth="1"/>
    <col min="4299" max="4299" width="17.7109375" style="222" customWidth="1"/>
    <col min="4300" max="4300" width="0" style="1" hidden="1" customWidth="1"/>
    <col min="4301" max="4301" width="22.28515625" style="222" customWidth="1"/>
    <col min="4302" max="4302" width="5.28515625" style="222" customWidth="1"/>
    <col min="4303" max="4303" width="36.28515625" style="222" customWidth="1"/>
    <col min="4304" max="4304" width="5.7109375" style="222" customWidth="1"/>
    <col min="4305" max="4305" width="0" style="1" hidden="1" customWidth="1"/>
    <col min="4306" max="4306" width="20.7109375" style="222" customWidth="1"/>
    <col min="4307" max="4307" width="4.85546875" style="222" customWidth="1"/>
    <col min="4308" max="4308" width="0" style="1" hidden="1" customWidth="1"/>
    <col min="4309" max="4309" width="24.7109375" style="222" customWidth="1"/>
    <col min="4310" max="4310" width="12.28515625" style="222" customWidth="1"/>
    <col min="4311" max="4311" width="0" style="1" hidden="1" customWidth="1"/>
    <col min="4312" max="4312" width="3.42578125" style="222" customWidth="1"/>
    <col min="4313" max="4313" width="0" style="1" hidden="1" customWidth="1"/>
    <col min="4314" max="4314" width="17.7109375" style="222" customWidth="1"/>
    <col min="4315" max="4315" width="3.42578125" style="222" customWidth="1"/>
    <col min="4316" max="4316" width="0" style="1" hidden="1" customWidth="1"/>
    <col min="4317" max="4317" width="23.7109375" style="222" customWidth="1"/>
    <col min="4318" max="4318" width="10" style="222" customWidth="1"/>
    <col min="4319" max="4319" width="0" style="1" hidden="1" customWidth="1"/>
    <col min="4320" max="4321" width="14.7109375" style="222" customWidth="1"/>
    <col min="4322" max="4322" width="12.85546875" style="222" customWidth="1"/>
    <col min="4323" max="4323" width="3.28515625" style="222" customWidth="1"/>
    <col min="4324" max="4324" width="30.28515625" style="222" customWidth="1"/>
    <col min="4325" max="4325" width="5" style="222" customWidth="1"/>
    <col min="4326" max="4326" width="0" style="1" hidden="1" customWidth="1"/>
    <col min="4327" max="4327" width="14.28515625" style="222" customWidth="1"/>
    <col min="4328" max="4328" width="5.7109375" style="222" customWidth="1"/>
    <col min="4329" max="4329" width="0" style="1" hidden="1" customWidth="1"/>
    <col min="4330" max="4330" width="17.28515625" style="222" customWidth="1"/>
    <col min="4331" max="4331" width="12.7109375" style="222" customWidth="1"/>
    <col min="4332" max="4332" width="0" style="1" hidden="1" customWidth="1"/>
    <col min="4333" max="4333" width="5.28515625" style="222" customWidth="1"/>
    <col min="4334" max="4334" width="0" style="1" hidden="1" customWidth="1"/>
    <col min="4335" max="4335" width="17" style="222" customWidth="1"/>
    <col min="4336" max="4336" width="6.28515625" style="222" customWidth="1"/>
    <col min="4337" max="4337" width="0" style="1" hidden="1" customWidth="1"/>
    <col min="4338" max="4338" width="14.28515625" style="222" customWidth="1"/>
    <col min="4339" max="4339" width="7.5703125" style="222" customWidth="1"/>
    <col min="4340" max="4340" width="0" style="1" hidden="1" customWidth="1"/>
    <col min="4341" max="4342" width="14.28515625" style="222" customWidth="1"/>
    <col min="4343" max="4343" width="20.85546875" style="222" customWidth="1"/>
    <col min="4344" max="4344" width="14.42578125" style="222" customWidth="1"/>
    <col min="4345" max="4345" width="15" style="222" customWidth="1"/>
    <col min="4346" max="4346" width="2.7109375" style="222" customWidth="1"/>
    <col min="4347" max="4347" width="11.7109375" style="222" customWidth="1"/>
    <col min="4348" max="4348" width="11.5703125" style="222" customWidth="1"/>
    <col min="4349" max="4349" width="2.28515625" style="222" customWidth="1"/>
    <col min="4350" max="4350" width="41" style="222" customWidth="1"/>
    <col min="4351" max="4351" width="14.28515625" style="222" customWidth="1"/>
    <col min="4352" max="4353" width="11.5703125" style="222" customWidth="1"/>
    <col min="4354" max="4354" width="21.85546875" style="222" customWidth="1"/>
    <col min="4355" max="4546" width="11.42578125" style="222"/>
    <col min="4547" max="4547" width="21.85546875" style="222" customWidth="1"/>
    <col min="4548" max="4548" width="13.85546875" style="222" customWidth="1"/>
    <col min="4549" max="4549" width="38.7109375" style="222" customWidth="1"/>
    <col min="4550" max="4550" width="3" style="222" bestFit="1" customWidth="1"/>
    <col min="4551" max="4551" width="32.28515625" style="222" customWidth="1"/>
    <col min="4552" max="4552" width="46.28515625" style="222" customWidth="1"/>
    <col min="4553" max="4553" width="19" style="222" customWidth="1"/>
    <col min="4554" max="4554" width="0" style="1" hidden="1" customWidth="1"/>
    <col min="4555" max="4555" width="17.7109375" style="222" customWidth="1"/>
    <col min="4556" max="4556" width="0" style="1" hidden="1" customWidth="1"/>
    <col min="4557" max="4557" width="22.28515625" style="222" customWidth="1"/>
    <col min="4558" max="4558" width="5.28515625" style="222" customWidth="1"/>
    <col min="4559" max="4559" width="36.28515625" style="222" customWidth="1"/>
    <col min="4560" max="4560" width="5.7109375" style="222" customWidth="1"/>
    <col min="4561" max="4561" width="0" style="1" hidden="1" customWidth="1"/>
    <col min="4562" max="4562" width="20.7109375" style="222" customWidth="1"/>
    <col min="4563" max="4563" width="4.85546875" style="222" customWidth="1"/>
    <col min="4564" max="4564" width="0" style="1" hidden="1" customWidth="1"/>
    <col min="4565" max="4565" width="24.7109375" style="222" customWidth="1"/>
    <col min="4566" max="4566" width="12.28515625" style="222" customWidth="1"/>
    <col min="4567" max="4567" width="0" style="1" hidden="1" customWidth="1"/>
    <col min="4568" max="4568" width="3.42578125" style="222" customWidth="1"/>
    <col min="4569" max="4569" width="0" style="1" hidden="1" customWidth="1"/>
    <col min="4570" max="4570" width="17.7109375" style="222" customWidth="1"/>
    <col min="4571" max="4571" width="3.42578125" style="222" customWidth="1"/>
    <col min="4572" max="4572" width="0" style="1" hidden="1" customWidth="1"/>
    <col min="4573" max="4573" width="23.7109375" style="222" customWidth="1"/>
    <col min="4574" max="4574" width="10" style="222" customWidth="1"/>
    <col min="4575" max="4575" width="0" style="1" hidden="1" customWidth="1"/>
    <col min="4576" max="4577" width="14.7109375" style="222" customWidth="1"/>
    <col min="4578" max="4578" width="12.85546875" style="222" customWidth="1"/>
    <col min="4579" max="4579" width="3.28515625" style="222" customWidth="1"/>
    <col min="4580" max="4580" width="30.28515625" style="222" customWidth="1"/>
    <col min="4581" max="4581" width="5" style="222" customWidth="1"/>
    <col min="4582" max="4582" width="0" style="1" hidden="1" customWidth="1"/>
    <col min="4583" max="4583" width="14.28515625" style="222" customWidth="1"/>
    <col min="4584" max="4584" width="5.7109375" style="222" customWidth="1"/>
    <col min="4585" max="4585" width="0" style="1" hidden="1" customWidth="1"/>
    <col min="4586" max="4586" width="17.28515625" style="222" customWidth="1"/>
    <col min="4587" max="4587" width="12.7109375" style="222" customWidth="1"/>
    <col min="4588" max="4588" width="0" style="1" hidden="1" customWidth="1"/>
    <col min="4589" max="4589" width="5.28515625" style="222" customWidth="1"/>
    <col min="4590" max="4590" width="0" style="1" hidden="1" customWidth="1"/>
    <col min="4591" max="4591" width="17" style="222" customWidth="1"/>
    <col min="4592" max="4592" width="6.28515625" style="222" customWidth="1"/>
    <col min="4593" max="4593" width="0" style="1" hidden="1" customWidth="1"/>
    <col min="4594" max="4594" width="14.28515625" style="222" customWidth="1"/>
    <col min="4595" max="4595" width="7.5703125" style="222" customWidth="1"/>
    <col min="4596" max="4596" width="0" style="1" hidden="1" customWidth="1"/>
    <col min="4597" max="4598" width="14.28515625" style="222" customWidth="1"/>
    <col min="4599" max="4599" width="20.85546875" style="222" customWidth="1"/>
    <col min="4600" max="4600" width="14.42578125" style="222" customWidth="1"/>
    <col min="4601" max="4601" width="15" style="222" customWidth="1"/>
    <col min="4602" max="4602" width="2.7109375" style="222" customWidth="1"/>
    <col min="4603" max="4603" width="11.7109375" style="222" customWidth="1"/>
    <col min="4604" max="4604" width="11.5703125" style="222" customWidth="1"/>
    <col min="4605" max="4605" width="2.28515625" style="222" customWidth="1"/>
    <col min="4606" max="4606" width="41" style="222" customWidth="1"/>
    <col min="4607" max="4607" width="14.28515625" style="222" customWidth="1"/>
    <col min="4608" max="4609" width="11.5703125" style="222" customWidth="1"/>
    <col min="4610" max="4610" width="21.85546875" style="222" customWidth="1"/>
    <col min="4611" max="4802" width="11.42578125" style="222"/>
    <col min="4803" max="4803" width="21.85546875" style="222" customWidth="1"/>
    <col min="4804" max="4804" width="13.85546875" style="222" customWidth="1"/>
    <col min="4805" max="4805" width="38.7109375" style="222" customWidth="1"/>
    <col min="4806" max="4806" width="3" style="222" bestFit="1" customWidth="1"/>
    <col min="4807" max="4807" width="32.28515625" style="222" customWidth="1"/>
    <col min="4808" max="4808" width="46.28515625" style="222" customWidth="1"/>
    <col min="4809" max="4809" width="19" style="222" customWidth="1"/>
    <col min="4810" max="4810" width="0" style="1" hidden="1" customWidth="1"/>
    <col min="4811" max="4811" width="17.7109375" style="222" customWidth="1"/>
    <col min="4812" max="4812" width="0" style="1" hidden="1" customWidth="1"/>
    <col min="4813" max="4813" width="22.28515625" style="222" customWidth="1"/>
    <col min="4814" max="4814" width="5.28515625" style="222" customWidth="1"/>
    <col min="4815" max="4815" width="36.28515625" style="222" customWidth="1"/>
    <col min="4816" max="4816" width="5.7109375" style="222" customWidth="1"/>
    <col min="4817" max="4817" width="0" style="1" hidden="1" customWidth="1"/>
    <col min="4818" max="4818" width="20.7109375" style="222" customWidth="1"/>
    <col min="4819" max="4819" width="4.85546875" style="222" customWidth="1"/>
    <col min="4820" max="4820" width="0" style="1" hidden="1" customWidth="1"/>
    <col min="4821" max="4821" width="24.7109375" style="222" customWidth="1"/>
    <col min="4822" max="4822" width="12.28515625" style="222" customWidth="1"/>
    <col min="4823" max="4823" width="0" style="1" hidden="1" customWidth="1"/>
    <col min="4824" max="4824" width="3.42578125" style="222" customWidth="1"/>
    <col min="4825" max="4825" width="0" style="1" hidden="1" customWidth="1"/>
    <col min="4826" max="4826" width="17.7109375" style="222" customWidth="1"/>
    <col min="4827" max="4827" width="3.42578125" style="222" customWidth="1"/>
    <col min="4828" max="4828" width="0" style="1" hidden="1" customWidth="1"/>
    <col min="4829" max="4829" width="23.7109375" style="222" customWidth="1"/>
    <col min="4830" max="4830" width="10" style="222" customWidth="1"/>
    <col min="4831" max="4831" width="0" style="1" hidden="1" customWidth="1"/>
    <col min="4832" max="4833" width="14.7109375" style="222" customWidth="1"/>
    <col min="4834" max="4834" width="12.85546875" style="222" customWidth="1"/>
    <col min="4835" max="4835" width="3.28515625" style="222" customWidth="1"/>
    <col min="4836" max="4836" width="30.28515625" style="222" customWidth="1"/>
    <col min="4837" max="4837" width="5" style="222" customWidth="1"/>
    <col min="4838" max="4838" width="0" style="1" hidden="1" customWidth="1"/>
    <col min="4839" max="4839" width="14.28515625" style="222" customWidth="1"/>
    <col min="4840" max="4840" width="5.7109375" style="222" customWidth="1"/>
    <col min="4841" max="4841" width="0" style="1" hidden="1" customWidth="1"/>
    <col min="4842" max="4842" width="17.28515625" style="222" customWidth="1"/>
    <col min="4843" max="4843" width="12.7109375" style="222" customWidth="1"/>
    <col min="4844" max="4844" width="0" style="1" hidden="1" customWidth="1"/>
    <col min="4845" max="4845" width="5.28515625" style="222" customWidth="1"/>
    <col min="4846" max="4846" width="0" style="1" hidden="1" customWidth="1"/>
    <col min="4847" max="4847" width="17" style="222" customWidth="1"/>
    <col min="4848" max="4848" width="6.28515625" style="222" customWidth="1"/>
    <col min="4849" max="4849" width="0" style="1" hidden="1" customWidth="1"/>
    <col min="4850" max="4850" width="14.28515625" style="222" customWidth="1"/>
    <col min="4851" max="4851" width="7.5703125" style="222" customWidth="1"/>
    <col min="4852" max="4852" width="0" style="1" hidden="1" customWidth="1"/>
    <col min="4853" max="4854" width="14.28515625" style="222" customWidth="1"/>
    <col min="4855" max="4855" width="20.85546875" style="222" customWidth="1"/>
    <col min="4856" max="4856" width="14.42578125" style="222" customWidth="1"/>
    <col min="4857" max="4857" width="15" style="222" customWidth="1"/>
    <col min="4858" max="4858" width="2.7109375" style="222" customWidth="1"/>
    <col min="4859" max="4859" width="11.7109375" style="222" customWidth="1"/>
    <col min="4860" max="4860" width="11.5703125" style="222" customWidth="1"/>
    <col min="4861" max="4861" width="2.28515625" style="222" customWidth="1"/>
    <col min="4862" max="4862" width="41" style="222" customWidth="1"/>
    <col min="4863" max="4863" width="14.28515625" style="222" customWidth="1"/>
    <col min="4864" max="4865" width="11.5703125" style="222" customWidth="1"/>
    <col min="4866" max="4866" width="21.85546875" style="222" customWidth="1"/>
    <col min="4867" max="5058" width="11.42578125" style="222"/>
    <col min="5059" max="5059" width="21.85546875" style="222" customWidth="1"/>
    <col min="5060" max="5060" width="13.85546875" style="222" customWidth="1"/>
    <col min="5061" max="5061" width="38.7109375" style="222" customWidth="1"/>
    <col min="5062" max="5062" width="3" style="222" bestFit="1" customWidth="1"/>
    <col min="5063" max="5063" width="32.28515625" style="222" customWidth="1"/>
    <col min="5064" max="5064" width="46.28515625" style="222" customWidth="1"/>
    <col min="5065" max="5065" width="19" style="222" customWidth="1"/>
    <col min="5066" max="5066" width="0" style="1" hidden="1" customWidth="1"/>
    <col min="5067" max="5067" width="17.7109375" style="222" customWidth="1"/>
    <col min="5068" max="5068" width="0" style="1" hidden="1" customWidth="1"/>
    <col min="5069" max="5069" width="22.28515625" style="222" customWidth="1"/>
    <col min="5070" max="5070" width="5.28515625" style="222" customWidth="1"/>
    <col min="5071" max="5071" width="36.28515625" style="222" customWidth="1"/>
    <col min="5072" max="5072" width="5.7109375" style="222" customWidth="1"/>
    <col min="5073" max="5073" width="0" style="1" hidden="1" customWidth="1"/>
    <col min="5074" max="5074" width="20.7109375" style="222" customWidth="1"/>
    <col min="5075" max="5075" width="4.85546875" style="222" customWidth="1"/>
    <col min="5076" max="5076" width="0" style="1" hidden="1" customWidth="1"/>
    <col min="5077" max="5077" width="24.7109375" style="222" customWidth="1"/>
    <col min="5078" max="5078" width="12.28515625" style="222" customWidth="1"/>
    <col min="5079" max="5079" width="0" style="1" hidden="1" customWidth="1"/>
    <col min="5080" max="5080" width="3.42578125" style="222" customWidth="1"/>
    <col min="5081" max="5081" width="0" style="1" hidden="1" customWidth="1"/>
    <col min="5082" max="5082" width="17.7109375" style="222" customWidth="1"/>
    <col min="5083" max="5083" width="3.42578125" style="222" customWidth="1"/>
    <col min="5084" max="5084" width="0" style="1" hidden="1" customWidth="1"/>
    <col min="5085" max="5085" width="23.7109375" style="222" customWidth="1"/>
    <col min="5086" max="5086" width="10" style="222" customWidth="1"/>
    <col min="5087" max="5087" width="0" style="1" hidden="1" customWidth="1"/>
    <col min="5088" max="5089" width="14.7109375" style="222" customWidth="1"/>
    <col min="5090" max="5090" width="12.85546875" style="222" customWidth="1"/>
    <col min="5091" max="5091" width="3.28515625" style="222" customWidth="1"/>
    <col min="5092" max="5092" width="30.28515625" style="222" customWidth="1"/>
    <col min="5093" max="5093" width="5" style="222" customWidth="1"/>
    <col min="5094" max="5094" width="0" style="1" hidden="1" customWidth="1"/>
    <col min="5095" max="5095" width="14.28515625" style="222" customWidth="1"/>
    <col min="5096" max="5096" width="5.7109375" style="222" customWidth="1"/>
    <col min="5097" max="5097" width="0" style="1" hidden="1" customWidth="1"/>
    <col min="5098" max="5098" width="17.28515625" style="222" customWidth="1"/>
    <col min="5099" max="5099" width="12.7109375" style="222" customWidth="1"/>
    <col min="5100" max="5100" width="0" style="1" hidden="1" customWidth="1"/>
    <col min="5101" max="5101" width="5.28515625" style="222" customWidth="1"/>
    <col min="5102" max="5102" width="0" style="1" hidden="1" customWidth="1"/>
    <col min="5103" max="5103" width="17" style="222" customWidth="1"/>
    <col min="5104" max="5104" width="6.28515625" style="222" customWidth="1"/>
    <col min="5105" max="5105" width="0" style="1" hidden="1" customWidth="1"/>
    <col min="5106" max="5106" width="14.28515625" style="222" customWidth="1"/>
    <col min="5107" max="5107" width="7.5703125" style="222" customWidth="1"/>
    <col min="5108" max="5108" width="0" style="1" hidden="1" customWidth="1"/>
    <col min="5109" max="5110" width="14.28515625" style="222" customWidth="1"/>
    <col min="5111" max="5111" width="20.85546875" style="222" customWidth="1"/>
    <col min="5112" max="5112" width="14.42578125" style="222" customWidth="1"/>
    <col min="5113" max="5113" width="15" style="222" customWidth="1"/>
    <col min="5114" max="5114" width="2.7109375" style="222" customWidth="1"/>
    <col min="5115" max="5115" width="11.7109375" style="222" customWidth="1"/>
    <col min="5116" max="5116" width="11.5703125" style="222" customWidth="1"/>
    <col min="5117" max="5117" width="2.28515625" style="222" customWidth="1"/>
    <col min="5118" max="5118" width="41" style="222" customWidth="1"/>
    <col min="5119" max="5119" width="14.28515625" style="222" customWidth="1"/>
    <col min="5120" max="5121" width="11.5703125" style="222" customWidth="1"/>
    <col min="5122" max="5122" width="21.85546875" style="222" customWidth="1"/>
    <col min="5123" max="5314" width="11.42578125" style="222"/>
    <col min="5315" max="5315" width="21.85546875" style="222" customWidth="1"/>
    <col min="5316" max="5316" width="13.85546875" style="222" customWidth="1"/>
    <col min="5317" max="5317" width="38.7109375" style="222" customWidth="1"/>
    <col min="5318" max="5318" width="3" style="222" bestFit="1" customWidth="1"/>
    <col min="5319" max="5319" width="32.28515625" style="222" customWidth="1"/>
    <col min="5320" max="5320" width="46.28515625" style="222" customWidth="1"/>
    <col min="5321" max="5321" width="19" style="222" customWidth="1"/>
    <col min="5322" max="5322" width="0" style="1" hidden="1" customWidth="1"/>
    <col min="5323" max="5323" width="17.7109375" style="222" customWidth="1"/>
    <col min="5324" max="5324" width="0" style="1" hidden="1" customWidth="1"/>
    <col min="5325" max="5325" width="22.28515625" style="222" customWidth="1"/>
    <col min="5326" max="5326" width="5.28515625" style="222" customWidth="1"/>
    <col min="5327" max="5327" width="36.28515625" style="222" customWidth="1"/>
    <col min="5328" max="5328" width="5.7109375" style="222" customWidth="1"/>
    <col min="5329" max="5329" width="0" style="1" hidden="1" customWidth="1"/>
    <col min="5330" max="5330" width="20.7109375" style="222" customWidth="1"/>
    <col min="5331" max="5331" width="4.85546875" style="222" customWidth="1"/>
    <col min="5332" max="5332" width="0" style="1" hidden="1" customWidth="1"/>
    <col min="5333" max="5333" width="24.7109375" style="222" customWidth="1"/>
    <col min="5334" max="5334" width="12.28515625" style="222" customWidth="1"/>
    <col min="5335" max="5335" width="0" style="1" hidden="1" customWidth="1"/>
    <col min="5336" max="5336" width="3.42578125" style="222" customWidth="1"/>
    <col min="5337" max="5337" width="0" style="1" hidden="1" customWidth="1"/>
    <col min="5338" max="5338" width="17.7109375" style="222" customWidth="1"/>
    <col min="5339" max="5339" width="3.42578125" style="222" customWidth="1"/>
    <col min="5340" max="5340" width="0" style="1" hidden="1" customWidth="1"/>
    <col min="5341" max="5341" width="23.7109375" style="222" customWidth="1"/>
    <col min="5342" max="5342" width="10" style="222" customWidth="1"/>
    <col min="5343" max="5343" width="0" style="1" hidden="1" customWidth="1"/>
    <col min="5344" max="5345" width="14.7109375" style="222" customWidth="1"/>
    <col min="5346" max="5346" width="12.85546875" style="222" customWidth="1"/>
    <col min="5347" max="5347" width="3.28515625" style="222" customWidth="1"/>
    <col min="5348" max="5348" width="30.28515625" style="222" customWidth="1"/>
    <col min="5349" max="5349" width="5" style="222" customWidth="1"/>
    <col min="5350" max="5350" width="0" style="1" hidden="1" customWidth="1"/>
    <col min="5351" max="5351" width="14.28515625" style="222" customWidth="1"/>
    <col min="5352" max="5352" width="5.7109375" style="222" customWidth="1"/>
    <col min="5353" max="5353" width="0" style="1" hidden="1" customWidth="1"/>
    <col min="5354" max="5354" width="17.28515625" style="222" customWidth="1"/>
    <col min="5355" max="5355" width="12.7109375" style="222" customWidth="1"/>
    <col min="5356" max="5356" width="0" style="1" hidden="1" customWidth="1"/>
    <col min="5357" max="5357" width="5.28515625" style="222" customWidth="1"/>
    <col min="5358" max="5358" width="0" style="1" hidden="1" customWidth="1"/>
    <col min="5359" max="5359" width="17" style="222" customWidth="1"/>
    <col min="5360" max="5360" width="6.28515625" style="222" customWidth="1"/>
    <col min="5361" max="5361" width="0" style="1" hidden="1" customWidth="1"/>
    <col min="5362" max="5362" width="14.28515625" style="222" customWidth="1"/>
    <col min="5363" max="5363" width="7.5703125" style="222" customWidth="1"/>
    <col min="5364" max="5364" width="0" style="1" hidden="1" customWidth="1"/>
    <col min="5365" max="5366" width="14.28515625" style="222" customWidth="1"/>
    <col min="5367" max="5367" width="20.85546875" style="222" customWidth="1"/>
    <col min="5368" max="5368" width="14.42578125" style="222" customWidth="1"/>
    <col min="5369" max="5369" width="15" style="222" customWidth="1"/>
    <col min="5370" max="5370" width="2.7109375" style="222" customWidth="1"/>
    <col min="5371" max="5371" width="11.7109375" style="222" customWidth="1"/>
    <col min="5372" max="5372" width="11.5703125" style="222" customWidth="1"/>
    <col min="5373" max="5373" width="2.28515625" style="222" customWidth="1"/>
    <col min="5374" max="5374" width="41" style="222" customWidth="1"/>
    <col min="5375" max="5375" width="14.28515625" style="222" customWidth="1"/>
    <col min="5376" max="5377" width="11.5703125" style="222" customWidth="1"/>
    <col min="5378" max="5378" width="21.85546875" style="222" customWidth="1"/>
    <col min="5379" max="5570" width="11.42578125" style="222"/>
    <col min="5571" max="5571" width="21.85546875" style="222" customWidth="1"/>
    <col min="5572" max="5572" width="13.85546875" style="222" customWidth="1"/>
    <col min="5573" max="5573" width="38.7109375" style="222" customWidth="1"/>
    <col min="5574" max="5574" width="3" style="222" bestFit="1" customWidth="1"/>
    <col min="5575" max="5575" width="32.28515625" style="222" customWidth="1"/>
    <col min="5576" max="5576" width="46.28515625" style="222" customWidth="1"/>
    <col min="5577" max="5577" width="19" style="222" customWidth="1"/>
    <col min="5578" max="5578" width="0" style="1" hidden="1" customWidth="1"/>
    <col min="5579" max="5579" width="17.7109375" style="222" customWidth="1"/>
    <col min="5580" max="5580" width="0" style="1" hidden="1" customWidth="1"/>
    <col min="5581" max="5581" width="22.28515625" style="222" customWidth="1"/>
    <col min="5582" max="5582" width="5.28515625" style="222" customWidth="1"/>
    <col min="5583" max="5583" width="36.28515625" style="222" customWidth="1"/>
    <col min="5584" max="5584" width="5.7109375" style="222" customWidth="1"/>
    <col min="5585" max="5585" width="0" style="1" hidden="1" customWidth="1"/>
    <col min="5586" max="5586" width="20.7109375" style="222" customWidth="1"/>
    <col min="5587" max="5587" width="4.85546875" style="222" customWidth="1"/>
    <col min="5588" max="5588" width="0" style="1" hidden="1" customWidth="1"/>
    <col min="5589" max="5589" width="24.7109375" style="222" customWidth="1"/>
    <col min="5590" max="5590" width="12.28515625" style="222" customWidth="1"/>
    <col min="5591" max="5591" width="0" style="1" hidden="1" customWidth="1"/>
    <col min="5592" max="5592" width="3.42578125" style="222" customWidth="1"/>
    <col min="5593" max="5593" width="0" style="1" hidden="1" customWidth="1"/>
    <col min="5594" max="5594" width="17.7109375" style="222" customWidth="1"/>
    <col min="5595" max="5595" width="3.42578125" style="222" customWidth="1"/>
    <col min="5596" max="5596" width="0" style="1" hidden="1" customWidth="1"/>
    <col min="5597" max="5597" width="23.7109375" style="222" customWidth="1"/>
    <col min="5598" max="5598" width="10" style="222" customWidth="1"/>
    <col min="5599" max="5599" width="0" style="1" hidden="1" customWidth="1"/>
    <col min="5600" max="5601" width="14.7109375" style="222" customWidth="1"/>
    <col min="5602" max="5602" width="12.85546875" style="222" customWidth="1"/>
    <col min="5603" max="5603" width="3.28515625" style="222" customWidth="1"/>
    <col min="5604" max="5604" width="30.28515625" style="222" customWidth="1"/>
    <col min="5605" max="5605" width="5" style="222" customWidth="1"/>
    <col min="5606" max="5606" width="0" style="1" hidden="1" customWidth="1"/>
    <col min="5607" max="5607" width="14.28515625" style="222" customWidth="1"/>
    <col min="5608" max="5608" width="5.7109375" style="222" customWidth="1"/>
    <col min="5609" max="5609" width="0" style="1" hidden="1" customWidth="1"/>
    <col min="5610" max="5610" width="17.28515625" style="222" customWidth="1"/>
    <col min="5611" max="5611" width="12.7109375" style="222" customWidth="1"/>
    <col min="5612" max="5612" width="0" style="1" hidden="1" customWidth="1"/>
    <col min="5613" max="5613" width="5.28515625" style="222" customWidth="1"/>
    <col min="5614" max="5614" width="0" style="1" hidden="1" customWidth="1"/>
    <col min="5615" max="5615" width="17" style="222" customWidth="1"/>
    <col min="5616" max="5616" width="6.28515625" style="222" customWidth="1"/>
    <col min="5617" max="5617" width="0" style="1" hidden="1" customWidth="1"/>
    <col min="5618" max="5618" width="14.28515625" style="222" customWidth="1"/>
    <col min="5619" max="5619" width="7.5703125" style="222" customWidth="1"/>
    <col min="5620" max="5620" width="0" style="1" hidden="1" customWidth="1"/>
    <col min="5621" max="5622" width="14.28515625" style="222" customWidth="1"/>
    <col min="5623" max="5623" width="20.85546875" style="222" customWidth="1"/>
    <col min="5624" max="5624" width="14.42578125" style="222" customWidth="1"/>
    <col min="5625" max="5625" width="15" style="222" customWidth="1"/>
    <col min="5626" max="5626" width="2.7109375" style="222" customWidth="1"/>
    <col min="5627" max="5627" width="11.7109375" style="222" customWidth="1"/>
    <col min="5628" max="5628" width="11.5703125" style="222" customWidth="1"/>
    <col min="5629" max="5629" width="2.28515625" style="222" customWidth="1"/>
    <col min="5630" max="5630" width="41" style="222" customWidth="1"/>
    <col min="5631" max="5631" width="14.28515625" style="222" customWidth="1"/>
    <col min="5632" max="5633" width="11.5703125" style="222" customWidth="1"/>
    <col min="5634" max="5634" width="21.85546875" style="222" customWidth="1"/>
    <col min="5635" max="5826" width="11.42578125" style="222"/>
    <col min="5827" max="5827" width="21.85546875" style="222" customWidth="1"/>
    <col min="5828" max="5828" width="13.85546875" style="222" customWidth="1"/>
    <col min="5829" max="5829" width="38.7109375" style="222" customWidth="1"/>
    <col min="5830" max="5830" width="3" style="222" bestFit="1" customWidth="1"/>
    <col min="5831" max="5831" width="32.28515625" style="222" customWidth="1"/>
    <col min="5832" max="5832" width="46.28515625" style="222" customWidth="1"/>
    <col min="5833" max="5833" width="19" style="222" customWidth="1"/>
    <col min="5834" max="5834" width="0" style="1" hidden="1" customWidth="1"/>
    <col min="5835" max="5835" width="17.7109375" style="222" customWidth="1"/>
    <col min="5836" max="5836" width="0" style="1" hidden="1" customWidth="1"/>
    <col min="5837" max="5837" width="22.28515625" style="222" customWidth="1"/>
    <col min="5838" max="5838" width="5.28515625" style="222" customWidth="1"/>
    <col min="5839" max="5839" width="36.28515625" style="222" customWidth="1"/>
    <col min="5840" max="5840" width="5.7109375" style="222" customWidth="1"/>
    <col min="5841" max="5841" width="0" style="1" hidden="1" customWidth="1"/>
    <col min="5842" max="5842" width="20.7109375" style="222" customWidth="1"/>
    <col min="5843" max="5843" width="4.85546875" style="222" customWidth="1"/>
    <col min="5844" max="5844" width="0" style="1" hidden="1" customWidth="1"/>
    <col min="5845" max="5845" width="24.7109375" style="222" customWidth="1"/>
    <col min="5846" max="5846" width="12.28515625" style="222" customWidth="1"/>
    <col min="5847" max="5847" width="0" style="1" hidden="1" customWidth="1"/>
    <col min="5848" max="5848" width="3.42578125" style="222" customWidth="1"/>
    <col min="5849" max="5849" width="0" style="1" hidden="1" customWidth="1"/>
    <col min="5850" max="5850" width="17.7109375" style="222" customWidth="1"/>
    <col min="5851" max="5851" width="3.42578125" style="222" customWidth="1"/>
    <col min="5852" max="5852" width="0" style="1" hidden="1" customWidth="1"/>
    <col min="5853" max="5853" width="23.7109375" style="222" customWidth="1"/>
    <col min="5854" max="5854" width="10" style="222" customWidth="1"/>
    <col min="5855" max="5855" width="0" style="1" hidden="1" customWidth="1"/>
    <col min="5856" max="5857" width="14.7109375" style="222" customWidth="1"/>
    <col min="5858" max="5858" width="12.85546875" style="222" customWidth="1"/>
    <col min="5859" max="5859" width="3.28515625" style="222" customWidth="1"/>
    <col min="5860" max="5860" width="30.28515625" style="222" customWidth="1"/>
    <col min="5861" max="5861" width="5" style="222" customWidth="1"/>
    <col min="5862" max="5862" width="0" style="1" hidden="1" customWidth="1"/>
    <col min="5863" max="5863" width="14.28515625" style="222" customWidth="1"/>
    <col min="5864" max="5864" width="5.7109375" style="222" customWidth="1"/>
    <col min="5865" max="5865" width="0" style="1" hidden="1" customWidth="1"/>
    <col min="5866" max="5866" width="17.28515625" style="222" customWidth="1"/>
    <col min="5867" max="5867" width="12.7109375" style="222" customWidth="1"/>
    <col min="5868" max="5868" width="0" style="1" hidden="1" customWidth="1"/>
    <col min="5869" max="5869" width="5.28515625" style="222" customWidth="1"/>
    <col min="5870" max="5870" width="0" style="1" hidden="1" customWidth="1"/>
    <col min="5871" max="5871" width="17" style="222" customWidth="1"/>
    <col min="5872" max="5872" width="6.28515625" style="222" customWidth="1"/>
    <col min="5873" max="5873" width="0" style="1" hidden="1" customWidth="1"/>
    <col min="5874" max="5874" width="14.28515625" style="222" customWidth="1"/>
    <col min="5875" max="5875" width="7.5703125" style="222" customWidth="1"/>
    <col min="5876" max="5876" width="0" style="1" hidden="1" customWidth="1"/>
    <col min="5877" max="5878" width="14.28515625" style="222" customWidth="1"/>
    <col min="5879" max="5879" width="20.85546875" style="222" customWidth="1"/>
    <col min="5880" max="5880" width="14.42578125" style="222" customWidth="1"/>
    <col min="5881" max="5881" width="15" style="222" customWidth="1"/>
    <col min="5882" max="5882" width="2.7109375" style="222" customWidth="1"/>
    <col min="5883" max="5883" width="11.7109375" style="222" customWidth="1"/>
    <col min="5884" max="5884" width="11.5703125" style="222" customWidth="1"/>
    <col min="5885" max="5885" width="2.28515625" style="222" customWidth="1"/>
    <col min="5886" max="5886" width="41" style="222" customWidth="1"/>
    <col min="5887" max="5887" width="14.28515625" style="222" customWidth="1"/>
    <col min="5888" max="5889" width="11.5703125" style="222" customWidth="1"/>
    <col min="5890" max="5890" width="21.85546875" style="222" customWidth="1"/>
    <col min="5891" max="6082" width="11.42578125" style="222"/>
    <col min="6083" max="6083" width="21.85546875" style="222" customWidth="1"/>
    <col min="6084" max="6084" width="13.85546875" style="222" customWidth="1"/>
    <col min="6085" max="6085" width="38.7109375" style="222" customWidth="1"/>
    <col min="6086" max="6086" width="3" style="222" bestFit="1" customWidth="1"/>
    <col min="6087" max="6087" width="32.28515625" style="222" customWidth="1"/>
    <col min="6088" max="6088" width="46.28515625" style="222" customWidth="1"/>
    <col min="6089" max="6089" width="19" style="222" customWidth="1"/>
    <col min="6090" max="6090" width="0" style="1" hidden="1" customWidth="1"/>
    <col min="6091" max="6091" width="17.7109375" style="222" customWidth="1"/>
    <col min="6092" max="6092" width="0" style="1" hidden="1" customWidth="1"/>
    <col min="6093" max="6093" width="22.28515625" style="222" customWidth="1"/>
    <col min="6094" max="6094" width="5.28515625" style="222" customWidth="1"/>
    <col min="6095" max="6095" width="36.28515625" style="222" customWidth="1"/>
    <col min="6096" max="6096" width="5.7109375" style="222" customWidth="1"/>
    <col min="6097" max="6097" width="0" style="1" hidden="1" customWidth="1"/>
    <col min="6098" max="6098" width="20.7109375" style="222" customWidth="1"/>
    <col min="6099" max="6099" width="4.85546875" style="222" customWidth="1"/>
    <col min="6100" max="6100" width="0" style="1" hidden="1" customWidth="1"/>
    <col min="6101" max="6101" width="24.7109375" style="222" customWidth="1"/>
    <col min="6102" max="6102" width="12.28515625" style="222" customWidth="1"/>
    <col min="6103" max="6103" width="0" style="1" hidden="1" customWidth="1"/>
    <col min="6104" max="6104" width="3.42578125" style="222" customWidth="1"/>
    <col min="6105" max="6105" width="0" style="1" hidden="1" customWidth="1"/>
    <col min="6106" max="6106" width="17.7109375" style="222" customWidth="1"/>
    <col min="6107" max="6107" width="3.42578125" style="222" customWidth="1"/>
    <col min="6108" max="6108" width="0" style="1" hidden="1" customWidth="1"/>
    <col min="6109" max="6109" width="23.7109375" style="222" customWidth="1"/>
    <col min="6110" max="6110" width="10" style="222" customWidth="1"/>
    <col min="6111" max="6111" width="0" style="1" hidden="1" customWidth="1"/>
    <col min="6112" max="6113" width="14.7109375" style="222" customWidth="1"/>
    <col min="6114" max="6114" width="12.85546875" style="222" customWidth="1"/>
    <col min="6115" max="6115" width="3.28515625" style="222" customWidth="1"/>
    <col min="6116" max="6116" width="30.28515625" style="222" customWidth="1"/>
    <col min="6117" max="6117" width="5" style="222" customWidth="1"/>
    <col min="6118" max="6118" width="0" style="1" hidden="1" customWidth="1"/>
    <col min="6119" max="6119" width="14.28515625" style="222" customWidth="1"/>
    <col min="6120" max="6120" width="5.7109375" style="222" customWidth="1"/>
    <col min="6121" max="6121" width="0" style="1" hidden="1" customWidth="1"/>
    <col min="6122" max="6122" width="17.28515625" style="222" customWidth="1"/>
    <col min="6123" max="6123" width="12.7109375" style="222" customWidth="1"/>
    <col min="6124" max="6124" width="0" style="1" hidden="1" customWidth="1"/>
    <col min="6125" max="6125" width="5.28515625" style="222" customWidth="1"/>
    <col min="6126" max="6126" width="0" style="1" hidden="1" customWidth="1"/>
    <col min="6127" max="6127" width="17" style="222" customWidth="1"/>
    <col min="6128" max="6128" width="6.28515625" style="222" customWidth="1"/>
    <col min="6129" max="6129" width="0" style="1" hidden="1" customWidth="1"/>
    <col min="6130" max="6130" width="14.28515625" style="222" customWidth="1"/>
    <col min="6131" max="6131" width="7.5703125" style="222" customWidth="1"/>
    <col min="6132" max="6132" width="0" style="1" hidden="1" customWidth="1"/>
    <col min="6133" max="6134" width="14.28515625" style="222" customWidth="1"/>
    <col min="6135" max="6135" width="20.85546875" style="222" customWidth="1"/>
    <col min="6136" max="6136" width="14.42578125" style="222" customWidth="1"/>
    <col min="6137" max="6137" width="15" style="222" customWidth="1"/>
    <col min="6138" max="6138" width="2.7109375" style="222" customWidth="1"/>
    <col min="6139" max="6139" width="11.7109375" style="222" customWidth="1"/>
    <col min="6140" max="6140" width="11.5703125" style="222" customWidth="1"/>
    <col min="6141" max="6141" width="2.28515625" style="222" customWidth="1"/>
    <col min="6142" max="6142" width="41" style="222" customWidth="1"/>
    <col min="6143" max="6143" width="14.28515625" style="222" customWidth="1"/>
    <col min="6144" max="6145" width="11.5703125" style="222" customWidth="1"/>
    <col min="6146" max="6146" width="21.85546875" style="222" customWidth="1"/>
    <col min="6147" max="6338" width="11.42578125" style="222"/>
    <col min="6339" max="6339" width="21.85546875" style="222" customWidth="1"/>
    <col min="6340" max="6340" width="13.85546875" style="222" customWidth="1"/>
    <col min="6341" max="6341" width="38.7109375" style="222" customWidth="1"/>
    <col min="6342" max="6342" width="3" style="222" bestFit="1" customWidth="1"/>
    <col min="6343" max="6343" width="32.28515625" style="222" customWidth="1"/>
    <col min="6344" max="6344" width="46.28515625" style="222" customWidth="1"/>
    <col min="6345" max="6345" width="19" style="222" customWidth="1"/>
    <col min="6346" max="6346" width="0" style="1" hidden="1" customWidth="1"/>
    <col min="6347" max="6347" width="17.7109375" style="222" customWidth="1"/>
    <col min="6348" max="6348" width="0" style="1" hidden="1" customWidth="1"/>
    <col min="6349" max="6349" width="22.28515625" style="222" customWidth="1"/>
    <col min="6350" max="6350" width="5.28515625" style="222" customWidth="1"/>
    <col min="6351" max="6351" width="36.28515625" style="222" customWidth="1"/>
    <col min="6352" max="6352" width="5.7109375" style="222" customWidth="1"/>
    <col min="6353" max="6353" width="0" style="1" hidden="1" customWidth="1"/>
    <col min="6354" max="6354" width="20.7109375" style="222" customWidth="1"/>
    <col min="6355" max="6355" width="4.85546875" style="222" customWidth="1"/>
    <col min="6356" max="6356" width="0" style="1" hidden="1" customWidth="1"/>
    <col min="6357" max="6357" width="24.7109375" style="222" customWidth="1"/>
    <col min="6358" max="6358" width="12.28515625" style="222" customWidth="1"/>
    <col min="6359" max="6359" width="0" style="1" hidden="1" customWidth="1"/>
    <col min="6360" max="6360" width="3.42578125" style="222" customWidth="1"/>
    <col min="6361" max="6361" width="0" style="1" hidden="1" customWidth="1"/>
    <col min="6362" max="6362" width="17.7109375" style="222" customWidth="1"/>
    <col min="6363" max="6363" width="3.42578125" style="222" customWidth="1"/>
    <col min="6364" max="6364" width="0" style="1" hidden="1" customWidth="1"/>
    <col min="6365" max="6365" width="23.7109375" style="222" customWidth="1"/>
    <col min="6366" max="6366" width="10" style="222" customWidth="1"/>
    <col min="6367" max="6367" width="0" style="1" hidden="1" customWidth="1"/>
    <col min="6368" max="6369" width="14.7109375" style="222" customWidth="1"/>
    <col min="6370" max="6370" width="12.85546875" style="222" customWidth="1"/>
    <col min="6371" max="6371" width="3.28515625" style="222" customWidth="1"/>
    <col min="6372" max="6372" width="30.28515625" style="222" customWidth="1"/>
    <col min="6373" max="6373" width="5" style="222" customWidth="1"/>
    <col min="6374" max="6374" width="0" style="1" hidden="1" customWidth="1"/>
    <col min="6375" max="6375" width="14.28515625" style="222" customWidth="1"/>
    <col min="6376" max="6376" width="5.7109375" style="222" customWidth="1"/>
    <col min="6377" max="6377" width="0" style="1" hidden="1" customWidth="1"/>
    <col min="6378" max="6378" width="17.28515625" style="222" customWidth="1"/>
    <col min="6379" max="6379" width="12.7109375" style="222" customWidth="1"/>
    <col min="6380" max="6380" width="0" style="1" hidden="1" customWidth="1"/>
    <col min="6381" max="6381" width="5.28515625" style="222" customWidth="1"/>
    <col min="6382" max="6382" width="0" style="1" hidden="1" customWidth="1"/>
    <col min="6383" max="6383" width="17" style="222" customWidth="1"/>
    <col min="6384" max="6384" width="6.28515625" style="222" customWidth="1"/>
    <col min="6385" max="6385" width="0" style="1" hidden="1" customWidth="1"/>
    <col min="6386" max="6386" width="14.28515625" style="222" customWidth="1"/>
    <col min="6387" max="6387" width="7.5703125" style="222" customWidth="1"/>
    <col min="6388" max="6388" width="0" style="1" hidden="1" customWidth="1"/>
    <col min="6389" max="6390" width="14.28515625" style="222" customWidth="1"/>
    <col min="6391" max="6391" width="20.85546875" style="222" customWidth="1"/>
    <col min="6392" max="6392" width="14.42578125" style="222" customWidth="1"/>
    <col min="6393" max="6393" width="15" style="222" customWidth="1"/>
    <col min="6394" max="6394" width="2.7109375" style="222" customWidth="1"/>
    <col min="6395" max="6395" width="11.7109375" style="222" customWidth="1"/>
    <col min="6396" max="6396" width="11.5703125" style="222" customWidth="1"/>
    <col min="6397" max="6397" width="2.28515625" style="222" customWidth="1"/>
    <col min="6398" max="6398" width="41" style="222" customWidth="1"/>
    <col min="6399" max="6399" width="14.28515625" style="222" customWidth="1"/>
    <col min="6400" max="6401" width="11.5703125" style="222" customWidth="1"/>
    <col min="6402" max="6402" width="21.85546875" style="222" customWidth="1"/>
    <col min="6403" max="6594" width="11.42578125" style="222"/>
    <col min="6595" max="6595" width="21.85546875" style="222" customWidth="1"/>
    <col min="6596" max="6596" width="13.85546875" style="222" customWidth="1"/>
    <col min="6597" max="6597" width="38.7109375" style="222" customWidth="1"/>
    <col min="6598" max="6598" width="3" style="222" bestFit="1" customWidth="1"/>
    <col min="6599" max="6599" width="32.28515625" style="222" customWidth="1"/>
    <col min="6600" max="6600" width="46.28515625" style="222" customWidth="1"/>
    <col min="6601" max="6601" width="19" style="222" customWidth="1"/>
    <col min="6602" max="6602" width="0" style="1" hidden="1" customWidth="1"/>
    <col min="6603" max="6603" width="17.7109375" style="222" customWidth="1"/>
    <col min="6604" max="6604" width="0" style="1" hidden="1" customWidth="1"/>
    <col min="6605" max="6605" width="22.28515625" style="222" customWidth="1"/>
    <col min="6606" max="6606" width="5.28515625" style="222" customWidth="1"/>
    <col min="6607" max="6607" width="36.28515625" style="222" customWidth="1"/>
    <col min="6608" max="6608" width="5.7109375" style="222" customWidth="1"/>
    <col min="6609" max="6609" width="0" style="1" hidden="1" customWidth="1"/>
    <col min="6610" max="6610" width="20.7109375" style="222" customWidth="1"/>
    <col min="6611" max="6611" width="4.85546875" style="222" customWidth="1"/>
    <col min="6612" max="6612" width="0" style="1" hidden="1" customWidth="1"/>
    <col min="6613" max="6613" width="24.7109375" style="222" customWidth="1"/>
    <col min="6614" max="6614" width="12.28515625" style="222" customWidth="1"/>
    <col min="6615" max="6615" width="0" style="1" hidden="1" customWidth="1"/>
    <col min="6616" max="6616" width="3.42578125" style="222" customWidth="1"/>
    <col min="6617" max="6617" width="0" style="1" hidden="1" customWidth="1"/>
    <col min="6618" max="6618" width="17.7109375" style="222" customWidth="1"/>
    <col min="6619" max="6619" width="3.42578125" style="222" customWidth="1"/>
    <col min="6620" max="6620" width="0" style="1" hidden="1" customWidth="1"/>
    <col min="6621" max="6621" width="23.7109375" style="222" customWidth="1"/>
    <col min="6622" max="6622" width="10" style="222" customWidth="1"/>
    <col min="6623" max="6623" width="0" style="1" hidden="1" customWidth="1"/>
    <col min="6624" max="6625" width="14.7109375" style="222" customWidth="1"/>
    <col min="6626" max="6626" width="12.85546875" style="222" customWidth="1"/>
    <col min="6627" max="6627" width="3.28515625" style="222" customWidth="1"/>
    <col min="6628" max="6628" width="30.28515625" style="222" customWidth="1"/>
    <col min="6629" max="6629" width="5" style="222" customWidth="1"/>
    <col min="6630" max="6630" width="0" style="1" hidden="1" customWidth="1"/>
    <col min="6631" max="6631" width="14.28515625" style="222" customWidth="1"/>
    <col min="6632" max="6632" width="5.7109375" style="222" customWidth="1"/>
    <col min="6633" max="6633" width="0" style="1" hidden="1" customWidth="1"/>
    <col min="6634" max="6634" width="17.28515625" style="222" customWidth="1"/>
    <col min="6635" max="6635" width="12.7109375" style="222" customWidth="1"/>
    <col min="6636" max="6636" width="0" style="1" hidden="1" customWidth="1"/>
    <col min="6637" max="6637" width="5.28515625" style="222" customWidth="1"/>
    <col min="6638" max="6638" width="0" style="1" hidden="1" customWidth="1"/>
    <col min="6639" max="6639" width="17" style="222" customWidth="1"/>
    <col min="6640" max="6640" width="6.28515625" style="222" customWidth="1"/>
    <col min="6641" max="6641" width="0" style="1" hidden="1" customWidth="1"/>
    <col min="6642" max="6642" width="14.28515625" style="222" customWidth="1"/>
    <col min="6643" max="6643" width="7.5703125" style="222" customWidth="1"/>
    <col min="6644" max="6644" width="0" style="1" hidden="1" customWidth="1"/>
    <col min="6645" max="6646" width="14.28515625" style="222" customWidth="1"/>
    <col min="6647" max="6647" width="20.85546875" style="222" customWidth="1"/>
    <col min="6648" max="6648" width="14.42578125" style="222" customWidth="1"/>
    <col min="6649" max="6649" width="15" style="222" customWidth="1"/>
    <col min="6650" max="6650" width="2.7109375" style="222" customWidth="1"/>
    <col min="6651" max="6651" width="11.7109375" style="222" customWidth="1"/>
    <col min="6652" max="6652" width="11.5703125" style="222" customWidth="1"/>
    <col min="6653" max="6653" width="2.28515625" style="222" customWidth="1"/>
    <col min="6654" max="6654" width="41" style="222" customWidth="1"/>
    <col min="6655" max="6655" width="14.28515625" style="222" customWidth="1"/>
    <col min="6656" max="6657" width="11.5703125" style="222" customWidth="1"/>
    <col min="6658" max="6658" width="21.85546875" style="222" customWidth="1"/>
    <col min="6659" max="6850" width="11.42578125" style="222"/>
    <col min="6851" max="6851" width="21.85546875" style="222" customWidth="1"/>
    <col min="6852" max="6852" width="13.85546875" style="222" customWidth="1"/>
    <col min="6853" max="6853" width="38.7109375" style="222" customWidth="1"/>
    <col min="6854" max="6854" width="3" style="222" bestFit="1" customWidth="1"/>
    <col min="6855" max="6855" width="32.28515625" style="222" customWidth="1"/>
    <col min="6856" max="6856" width="46.28515625" style="222" customWidth="1"/>
    <col min="6857" max="6857" width="19" style="222" customWidth="1"/>
    <col min="6858" max="6858" width="0" style="1" hidden="1" customWidth="1"/>
    <col min="6859" max="6859" width="17.7109375" style="222" customWidth="1"/>
    <col min="6860" max="6860" width="0" style="1" hidden="1" customWidth="1"/>
    <col min="6861" max="6861" width="22.28515625" style="222" customWidth="1"/>
    <col min="6862" max="6862" width="5.28515625" style="222" customWidth="1"/>
    <col min="6863" max="6863" width="36.28515625" style="222" customWidth="1"/>
    <col min="6864" max="6864" width="5.7109375" style="222" customWidth="1"/>
    <col min="6865" max="6865" width="0" style="1" hidden="1" customWidth="1"/>
    <col min="6866" max="6866" width="20.7109375" style="222" customWidth="1"/>
    <col min="6867" max="6867" width="4.85546875" style="222" customWidth="1"/>
    <col min="6868" max="6868" width="0" style="1" hidden="1" customWidth="1"/>
    <col min="6869" max="6869" width="24.7109375" style="222" customWidth="1"/>
    <col min="6870" max="6870" width="12.28515625" style="222" customWidth="1"/>
    <col min="6871" max="6871" width="0" style="1" hidden="1" customWidth="1"/>
    <col min="6872" max="6872" width="3.42578125" style="222" customWidth="1"/>
    <col min="6873" max="6873" width="0" style="1" hidden="1" customWidth="1"/>
    <col min="6874" max="6874" width="17.7109375" style="222" customWidth="1"/>
    <col min="6875" max="6875" width="3.42578125" style="222" customWidth="1"/>
    <col min="6876" max="6876" width="0" style="1" hidden="1" customWidth="1"/>
    <col min="6877" max="6877" width="23.7109375" style="222" customWidth="1"/>
    <col min="6878" max="6878" width="10" style="222" customWidth="1"/>
    <col min="6879" max="6879" width="0" style="1" hidden="1" customWidth="1"/>
    <col min="6880" max="6881" width="14.7109375" style="222" customWidth="1"/>
    <col min="6882" max="6882" width="12.85546875" style="222" customWidth="1"/>
    <col min="6883" max="6883" width="3.28515625" style="222" customWidth="1"/>
    <col min="6884" max="6884" width="30.28515625" style="222" customWidth="1"/>
    <col min="6885" max="6885" width="5" style="222" customWidth="1"/>
    <col min="6886" max="6886" width="0" style="1" hidden="1" customWidth="1"/>
    <col min="6887" max="6887" width="14.28515625" style="222" customWidth="1"/>
    <col min="6888" max="6888" width="5.7109375" style="222" customWidth="1"/>
    <col min="6889" max="6889" width="0" style="1" hidden="1" customWidth="1"/>
    <col min="6890" max="6890" width="17.28515625" style="222" customWidth="1"/>
    <col min="6891" max="6891" width="12.7109375" style="222" customWidth="1"/>
    <col min="6892" max="6892" width="0" style="1" hidden="1" customWidth="1"/>
    <col min="6893" max="6893" width="5.28515625" style="222" customWidth="1"/>
    <col min="6894" max="6894" width="0" style="1" hidden="1" customWidth="1"/>
    <col min="6895" max="6895" width="17" style="222" customWidth="1"/>
    <col min="6896" max="6896" width="6.28515625" style="222" customWidth="1"/>
    <col min="6897" max="6897" width="0" style="1" hidden="1" customWidth="1"/>
    <col min="6898" max="6898" width="14.28515625" style="222" customWidth="1"/>
    <col min="6899" max="6899" width="7.5703125" style="222" customWidth="1"/>
    <col min="6900" max="6900" width="0" style="1" hidden="1" customWidth="1"/>
    <col min="6901" max="6902" width="14.28515625" style="222" customWidth="1"/>
    <col min="6903" max="6903" width="20.85546875" style="222" customWidth="1"/>
    <col min="6904" max="6904" width="14.42578125" style="222" customWidth="1"/>
    <col min="6905" max="6905" width="15" style="222" customWidth="1"/>
    <col min="6906" max="6906" width="2.7109375" style="222" customWidth="1"/>
    <col min="6907" max="6907" width="11.7109375" style="222" customWidth="1"/>
    <col min="6908" max="6908" width="11.5703125" style="222" customWidth="1"/>
    <col min="6909" max="6909" width="2.28515625" style="222" customWidth="1"/>
    <col min="6910" max="6910" width="41" style="222" customWidth="1"/>
    <col min="6911" max="6911" width="14.28515625" style="222" customWidth="1"/>
    <col min="6912" max="6913" width="11.5703125" style="222" customWidth="1"/>
    <col min="6914" max="6914" width="21.85546875" style="222" customWidth="1"/>
    <col min="6915" max="7106" width="11.42578125" style="222"/>
    <col min="7107" max="7107" width="21.85546875" style="222" customWidth="1"/>
    <col min="7108" max="7108" width="13.85546875" style="222" customWidth="1"/>
    <col min="7109" max="7109" width="38.7109375" style="222" customWidth="1"/>
    <col min="7110" max="7110" width="3" style="222" bestFit="1" customWidth="1"/>
    <col min="7111" max="7111" width="32.28515625" style="222" customWidth="1"/>
    <col min="7112" max="7112" width="46.28515625" style="222" customWidth="1"/>
    <col min="7113" max="7113" width="19" style="222" customWidth="1"/>
    <col min="7114" max="7114" width="0" style="1" hidden="1" customWidth="1"/>
    <col min="7115" max="7115" width="17.7109375" style="222" customWidth="1"/>
    <col min="7116" max="7116" width="0" style="1" hidden="1" customWidth="1"/>
    <col min="7117" max="7117" width="22.28515625" style="222" customWidth="1"/>
    <col min="7118" max="7118" width="5.28515625" style="222" customWidth="1"/>
    <col min="7119" max="7119" width="36.28515625" style="222" customWidth="1"/>
    <col min="7120" max="7120" width="5.7109375" style="222" customWidth="1"/>
    <col min="7121" max="7121" width="0" style="1" hidden="1" customWidth="1"/>
    <col min="7122" max="7122" width="20.7109375" style="222" customWidth="1"/>
    <col min="7123" max="7123" width="4.85546875" style="222" customWidth="1"/>
    <col min="7124" max="7124" width="0" style="1" hidden="1" customWidth="1"/>
    <col min="7125" max="7125" width="24.7109375" style="222" customWidth="1"/>
    <col min="7126" max="7126" width="12.28515625" style="222" customWidth="1"/>
    <col min="7127" max="7127" width="0" style="1" hidden="1" customWidth="1"/>
    <col min="7128" max="7128" width="3.42578125" style="222" customWidth="1"/>
    <col min="7129" max="7129" width="0" style="1" hidden="1" customWidth="1"/>
    <col min="7130" max="7130" width="17.7109375" style="222" customWidth="1"/>
    <col min="7131" max="7131" width="3.42578125" style="222" customWidth="1"/>
    <col min="7132" max="7132" width="0" style="1" hidden="1" customWidth="1"/>
    <col min="7133" max="7133" width="23.7109375" style="222" customWidth="1"/>
    <col min="7134" max="7134" width="10" style="222" customWidth="1"/>
    <col min="7135" max="7135" width="0" style="1" hidden="1" customWidth="1"/>
    <col min="7136" max="7137" width="14.7109375" style="222" customWidth="1"/>
    <col min="7138" max="7138" width="12.85546875" style="222" customWidth="1"/>
    <col min="7139" max="7139" width="3.28515625" style="222" customWidth="1"/>
    <col min="7140" max="7140" width="30.28515625" style="222" customWidth="1"/>
    <col min="7141" max="7141" width="5" style="222" customWidth="1"/>
    <col min="7142" max="7142" width="0" style="1" hidden="1" customWidth="1"/>
    <col min="7143" max="7143" width="14.28515625" style="222" customWidth="1"/>
    <col min="7144" max="7144" width="5.7109375" style="222" customWidth="1"/>
    <col min="7145" max="7145" width="0" style="1" hidden="1" customWidth="1"/>
    <col min="7146" max="7146" width="17.28515625" style="222" customWidth="1"/>
    <col min="7147" max="7147" width="12.7109375" style="222" customWidth="1"/>
    <col min="7148" max="7148" width="0" style="1" hidden="1" customWidth="1"/>
    <col min="7149" max="7149" width="5.28515625" style="222" customWidth="1"/>
    <col min="7150" max="7150" width="0" style="1" hidden="1" customWidth="1"/>
    <col min="7151" max="7151" width="17" style="222" customWidth="1"/>
    <col min="7152" max="7152" width="6.28515625" style="222" customWidth="1"/>
    <col min="7153" max="7153" width="0" style="1" hidden="1" customWidth="1"/>
    <col min="7154" max="7154" width="14.28515625" style="222" customWidth="1"/>
    <col min="7155" max="7155" width="7.5703125" style="222" customWidth="1"/>
    <col min="7156" max="7156" width="0" style="1" hidden="1" customWidth="1"/>
    <col min="7157" max="7158" width="14.28515625" style="222" customWidth="1"/>
    <col min="7159" max="7159" width="20.85546875" style="222" customWidth="1"/>
    <col min="7160" max="7160" width="14.42578125" style="222" customWidth="1"/>
    <col min="7161" max="7161" width="15" style="222" customWidth="1"/>
    <col min="7162" max="7162" width="2.7109375" style="222" customWidth="1"/>
    <col min="7163" max="7163" width="11.7109375" style="222" customWidth="1"/>
    <col min="7164" max="7164" width="11.5703125" style="222" customWidth="1"/>
    <col min="7165" max="7165" width="2.28515625" style="222" customWidth="1"/>
    <col min="7166" max="7166" width="41" style="222" customWidth="1"/>
    <col min="7167" max="7167" width="14.28515625" style="222" customWidth="1"/>
    <col min="7168" max="7169" width="11.5703125" style="222" customWidth="1"/>
    <col min="7170" max="7170" width="21.85546875" style="222" customWidth="1"/>
    <col min="7171" max="7362" width="11.42578125" style="222"/>
    <col min="7363" max="7363" width="21.85546875" style="222" customWidth="1"/>
    <col min="7364" max="7364" width="13.85546875" style="222" customWidth="1"/>
    <col min="7365" max="7365" width="38.7109375" style="222" customWidth="1"/>
    <col min="7366" max="7366" width="3" style="222" bestFit="1" customWidth="1"/>
    <col min="7367" max="7367" width="32.28515625" style="222" customWidth="1"/>
    <col min="7368" max="7368" width="46.28515625" style="222" customWidth="1"/>
    <col min="7369" max="7369" width="19" style="222" customWidth="1"/>
    <col min="7370" max="7370" width="0" style="1" hidden="1" customWidth="1"/>
    <col min="7371" max="7371" width="17.7109375" style="222" customWidth="1"/>
    <col min="7372" max="7372" width="0" style="1" hidden="1" customWidth="1"/>
    <col min="7373" max="7373" width="22.28515625" style="222" customWidth="1"/>
    <col min="7374" max="7374" width="5.28515625" style="222" customWidth="1"/>
    <col min="7375" max="7375" width="36.28515625" style="222" customWidth="1"/>
    <col min="7376" max="7376" width="5.7109375" style="222" customWidth="1"/>
    <col min="7377" max="7377" width="0" style="1" hidden="1" customWidth="1"/>
    <col min="7378" max="7378" width="20.7109375" style="222" customWidth="1"/>
    <col min="7379" max="7379" width="4.85546875" style="222" customWidth="1"/>
    <col min="7380" max="7380" width="0" style="1" hidden="1" customWidth="1"/>
    <col min="7381" max="7381" width="24.7109375" style="222" customWidth="1"/>
    <col min="7382" max="7382" width="12.28515625" style="222" customWidth="1"/>
    <col min="7383" max="7383" width="0" style="1" hidden="1" customWidth="1"/>
    <col min="7384" max="7384" width="3.42578125" style="222" customWidth="1"/>
    <col min="7385" max="7385" width="0" style="1" hidden="1" customWidth="1"/>
    <col min="7386" max="7386" width="17.7109375" style="222" customWidth="1"/>
    <col min="7387" max="7387" width="3.42578125" style="222" customWidth="1"/>
    <col min="7388" max="7388" width="0" style="1" hidden="1" customWidth="1"/>
    <col min="7389" max="7389" width="23.7109375" style="222" customWidth="1"/>
    <col min="7390" max="7390" width="10" style="222" customWidth="1"/>
    <col min="7391" max="7391" width="0" style="1" hidden="1" customWidth="1"/>
    <col min="7392" max="7393" width="14.7109375" style="222" customWidth="1"/>
    <col min="7394" max="7394" width="12.85546875" style="222" customWidth="1"/>
    <col min="7395" max="7395" width="3.28515625" style="222" customWidth="1"/>
    <col min="7396" max="7396" width="30.28515625" style="222" customWidth="1"/>
    <col min="7397" max="7397" width="5" style="222" customWidth="1"/>
    <col min="7398" max="7398" width="0" style="1" hidden="1" customWidth="1"/>
    <col min="7399" max="7399" width="14.28515625" style="222" customWidth="1"/>
    <col min="7400" max="7400" width="5.7109375" style="222" customWidth="1"/>
    <col min="7401" max="7401" width="0" style="1" hidden="1" customWidth="1"/>
    <col min="7402" max="7402" width="17.28515625" style="222" customWidth="1"/>
    <col min="7403" max="7403" width="12.7109375" style="222" customWidth="1"/>
    <col min="7404" max="7404" width="0" style="1" hidden="1" customWidth="1"/>
    <col min="7405" max="7405" width="5.28515625" style="222" customWidth="1"/>
    <col min="7406" max="7406" width="0" style="1" hidden="1" customWidth="1"/>
    <col min="7407" max="7407" width="17" style="222" customWidth="1"/>
    <col min="7408" max="7408" width="6.28515625" style="222" customWidth="1"/>
    <col min="7409" max="7409" width="0" style="1" hidden="1" customWidth="1"/>
    <col min="7410" max="7410" width="14.28515625" style="222" customWidth="1"/>
    <col min="7411" max="7411" width="7.5703125" style="222" customWidth="1"/>
    <col min="7412" max="7412" width="0" style="1" hidden="1" customWidth="1"/>
    <col min="7413" max="7414" width="14.28515625" style="222" customWidth="1"/>
    <col min="7415" max="7415" width="20.85546875" style="222" customWidth="1"/>
    <col min="7416" max="7416" width="14.42578125" style="222" customWidth="1"/>
    <col min="7417" max="7417" width="15" style="222" customWidth="1"/>
    <col min="7418" max="7418" width="2.7109375" style="222" customWidth="1"/>
    <col min="7419" max="7419" width="11.7109375" style="222" customWidth="1"/>
    <col min="7420" max="7420" width="11.5703125" style="222" customWidth="1"/>
    <col min="7421" max="7421" width="2.28515625" style="222" customWidth="1"/>
    <col min="7422" max="7422" width="41" style="222" customWidth="1"/>
    <col min="7423" max="7423" width="14.28515625" style="222" customWidth="1"/>
    <col min="7424" max="7425" width="11.5703125" style="222" customWidth="1"/>
    <col min="7426" max="7426" width="21.85546875" style="222" customWidth="1"/>
    <col min="7427" max="7618" width="11.42578125" style="222"/>
    <col min="7619" max="7619" width="21.85546875" style="222" customWidth="1"/>
    <col min="7620" max="7620" width="13.85546875" style="222" customWidth="1"/>
    <col min="7621" max="7621" width="38.7109375" style="222" customWidth="1"/>
    <col min="7622" max="7622" width="3" style="222" bestFit="1" customWidth="1"/>
    <col min="7623" max="7623" width="32.28515625" style="222" customWidth="1"/>
    <col min="7624" max="7624" width="46.28515625" style="222" customWidth="1"/>
    <col min="7625" max="7625" width="19" style="222" customWidth="1"/>
    <col min="7626" max="7626" width="0" style="1" hidden="1" customWidth="1"/>
    <col min="7627" max="7627" width="17.7109375" style="222" customWidth="1"/>
    <col min="7628" max="7628" width="0" style="1" hidden="1" customWidth="1"/>
    <col min="7629" max="7629" width="22.28515625" style="222" customWidth="1"/>
    <col min="7630" max="7630" width="5.28515625" style="222" customWidth="1"/>
    <col min="7631" max="7631" width="36.28515625" style="222" customWidth="1"/>
    <col min="7632" max="7632" width="5.7109375" style="222" customWidth="1"/>
    <col min="7633" max="7633" width="0" style="1" hidden="1" customWidth="1"/>
    <col min="7634" max="7634" width="20.7109375" style="222" customWidth="1"/>
    <col min="7635" max="7635" width="4.85546875" style="222" customWidth="1"/>
    <col min="7636" max="7636" width="0" style="1" hidden="1" customWidth="1"/>
    <col min="7637" max="7637" width="24.7109375" style="222" customWidth="1"/>
    <col min="7638" max="7638" width="12.28515625" style="222" customWidth="1"/>
    <col min="7639" max="7639" width="0" style="1" hidden="1" customWidth="1"/>
    <col min="7640" max="7640" width="3.42578125" style="222" customWidth="1"/>
    <col min="7641" max="7641" width="0" style="1" hidden="1" customWidth="1"/>
    <col min="7642" max="7642" width="17.7109375" style="222" customWidth="1"/>
    <col min="7643" max="7643" width="3.42578125" style="222" customWidth="1"/>
    <col min="7644" max="7644" width="0" style="1" hidden="1" customWidth="1"/>
    <col min="7645" max="7645" width="23.7109375" style="222" customWidth="1"/>
    <col min="7646" max="7646" width="10" style="222" customWidth="1"/>
    <col min="7647" max="7647" width="0" style="1" hidden="1" customWidth="1"/>
    <col min="7648" max="7649" width="14.7109375" style="222" customWidth="1"/>
    <col min="7650" max="7650" width="12.85546875" style="222" customWidth="1"/>
    <col min="7651" max="7651" width="3.28515625" style="222" customWidth="1"/>
    <col min="7652" max="7652" width="30.28515625" style="222" customWidth="1"/>
    <col min="7653" max="7653" width="5" style="222" customWidth="1"/>
    <col min="7654" max="7654" width="0" style="1" hidden="1" customWidth="1"/>
    <col min="7655" max="7655" width="14.28515625" style="222" customWidth="1"/>
    <col min="7656" max="7656" width="5.7109375" style="222" customWidth="1"/>
    <col min="7657" max="7657" width="0" style="1" hidden="1" customWidth="1"/>
    <col min="7658" max="7658" width="17.28515625" style="222" customWidth="1"/>
    <col min="7659" max="7659" width="12.7109375" style="222" customWidth="1"/>
    <col min="7660" max="7660" width="0" style="1" hidden="1" customWidth="1"/>
    <col min="7661" max="7661" width="5.28515625" style="222" customWidth="1"/>
    <col min="7662" max="7662" width="0" style="1" hidden="1" customWidth="1"/>
    <col min="7663" max="7663" width="17" style="222" customWidth="1"/>
    <col min="7664" max="7664" width="6.28515625" style="222" customWidth="1"/>
    <col min="7665" max="7665" width="0" style="1" hidden="1" customWidth="1"/>
    <col min="7666" max="7666" width="14.28515625" style="222" customWidth="1"/>
    <col min="7667" max="7667" width="7.5703125" style="222" customWidth="1"/>
    <col min="7668" max="7668" width="0" style="1" hidden="1" customWidth="1"/>
    <col min="7669" max="7670" width="14.28515625" style="222" customWidth="1"/>
    <col min="7671" max="7671" width="20.85546875" style="222" customWidth="1"/>
    <col min="7672" max="7672" width="14.42578125" style="222" customWidth="1"/>
    <col min="7673" max="7673" width="15" style="222" customWidth="1"/>
    <col min="7674" max="7674" width="2.7109375" style="222" customWidth="1"/>
    <col min="7675" max="7675" width="11.7109375" style="222" customWidth="1"/>
    <col min="7676" max="7676" width="11.5703125" style="222" customWidth="1"/>
    <col min="7677" max="7677" width="2.28515625" style="222" customWidth="1"/>
    <col min="7678" max="7678" width="41" style="222" customWidth="1"/>
    <col min="7679" max="7679" width="14.28515625" style="222" customWidth="1"/>
    <col min="7680" max="7681" width="11.5703125" style="222" customWidth="1"/>
    <col min="7682" max="7682" width="21.85546875" style="222" customWidth="1"/>
    <col min="7683" max="7874" width="11.42578125" style="222"/>
    <col min="7875" max="7875" width="21.85546875" style="222" customWidth="1"/>
    <col min="7876" max="7876" width="13.85546875" style="222" customWidth="1"/>
    <col min="7877" max="7877" width="38.7109375" style="222" customWidth="1"/>
    <col min="7878" max="7878" width="3" style="222" bestFit="1" customWidth="1"/>
    <col min="7879" max="7879" width="32.28515625" style="222" customWidth="1"/>
    <col min="7880" max="7880" width="46.28515625" style="222" customWidth="1"/>
    <col min="7881" max="7881" width="19" style="222" customWidth="1"/>
    <col min="7882" max="7882" width="0" style="1" hidden="1" customWidth="1"/>
    <col min="7883" max="7883" width="17.7109375" style="222" customWidth="1"/>
    <col min="7884" max="7884" width="0" style="1" hidden="1" customWidth="1"/>
    <col min="7885" max="7885" width="22.28515625" style="222" customWidth="1"/>
    <col min="7886" max="7886" width="5.28515625" style="222" customWidth="1"/>
    <col min="7887" max="7887" width="36.28515625" style="222" customWidth="1"/>
    <col min="7888" max="7888" width="5.7109375" style="222" customWidth="1"/>
    <col min="7889" max="7889" width="0" style="1" hidden="1" customWidth="1"/>
    <col min="7890" max="7890" width="20.7109375" style="222" customWidth="1"/>
    <col min="7891" max="7891" width="4.85546875" style="222" customWidth="1"/>
    <col min="7892" max="7892" width="0" style="1" hidden="1" customWidth="1"/>
    <col min="7893" max="7893" width="24.7109375" style="222" customWidth="1"/>
    <col min="7894" max="7894" width="12.28515625" style="222" customWidth="1"/>
    <col min="7895" max="7895" width="0" style="1" hidden="1" customWidth="1"/>
    <col min="7896" max="7896" width="3.42578125" style="222" customWidth="1"/>
    <col min="7897" max="7897" width="0" style="1" hidden="1" customWidth="1"/>
    <col min="7898" max="7898" width="17.7109375" style="222" customWidth="1"/>
    <col min="7899" max="7899" width="3.42578125" style="222" customWidth="1"/>
    <col min="7900" max="7900" width="0" style="1" hidden="1" customWidth="1"/>
    <col min="7901" max="7901" width="23.7109375" style="222" customWidth="1"/>
    <col min="7902" max="7902" width="10" style="222" customWidth="1"/>
    <col min="7903" max="7903" width="0" style="1" hidden="1" customWidth="1"/>
    <col min="7904" max="7905" width="14.7109375" style="222" customWidth="1"/>
    <col min="7906" max="7906" width="12.85546875" style="222" customWidth="1"/>
    <col min="7907" max="7907" width="3.28515625" style="222" customWidth="1"/>
    <col min="7908" max="7908" width="30.28515625" style="222" customWidth="1"/>
    <col min="7909" max="7909" width="5" style="222" customWidth="1"/>
    <col min="7910" max="7910" width="0" style="1" hidden="1" customWidth="1"/>
    <col min="7911" max="7911" width="14.28515625" style="222" customWidth="1"/>
    <col min="7912" max="7912" width="5.7109375" style="222" customWidth="1"/>
    <col min="7913" max="7913" width="0" style="1" hidden="1" customWidth="1"/>
    <col min="7914" max="7914" width="17.28515625" style="222" customWidth="1"/>
    <col min="7915" max="7915" width="12.7109375" style="222" customWidth="1"/>
    <col min="7916" max="7916" width="0" style="1" hidden="1" customWidth="1"/>
    <col min="7917" max="7917" width="5.28515625" style="222" customWidth="1"/>
    <col min="7918" max="7918" width="0" style="1" hidden="1" customWidth="1"/>
    <col min="7919" max="7919" width="17" style="222" customWidth="1"/>
    <col min="7920" max="7920" width="6.28515625" style="222" customWidth="1"/>
    <col min="7921" max="7921" width="0" style="1" hidden="1" customWidth="1"/>
    <col min="7922" max="7922" width="14.28515625" style="222" customWidth="1"/>
    <col min="7923" max="7923" width="7.5703125" style="222" customWidth="1"/>
    <col min="7924" max="7924" width="0" style="1" hidden="1" customWidth="1"/>
    <col min="7925" max="7926" width="14.28515625" style="222" customWidth="1"/>
    <col min="7927" max="7927" width="20.85546875" style="222" customWidth="1"/>
    <col min="7928" max="7928" width="14.42578125" style="222" customWidth="1"/>
    <col min="7929" max="7929" width="15" style="222" customWidth="1"/>
    <col min="7930" max="7930" width="2.7109375" style="222" customWidth="1"/>
    <col min="7931" max="7931" width="11.7109375" style="222" customWidth="1"/>
    <col min="7932" max="7932" width="11.5703125" style="222" customWidth="1"/>
    <col min="7933" max="7933" width="2.28515625" style="222" customWidth="1"/>
    <col min="7934" max="7934" width="41" style="222" customWidth="1"/>
    <col min="7935" max="7935" width="14.28515625" style="222" customWidth="1"/>
    <col min="7936" max="7937" width="11.5703125" style="222" customWidth="1"/>
    <col min="7938" max="7938" width="21.85546875" style="222" customWidth="1"/>
    <col min="7939" max="8130" width="11.42578125" style="222"/>
    <col min="8131" max="8131" width="21.85546875" style="222" customWidth="1"/>
    <col min="8132" max="8132" width="13.85546875" style="222" customWidth="1"/>
    <col min="8133" max="8133" width="38.7109375" style="222" customWidth="1"/>
    <col min="8134" max="8134" width="3" style="222" bestFit="1" customWidth="1"/>
    <col min="8135" max="8135" width="32.28515625" style="222" customWidth="1"/>
    <col min="8136" max="8136" width="46.28515625" style="222" customWidth="1"/>
    <col min="8137" max="8137" width="19" style="222" customWidth="1"/>
    <col min="8138" max="8138" width="0" style="1" hidden="1" customWidth="1"/>
    <col min="8139" max="8139" width="17.7109375" style="222" customWidth="1"/>
    <col min="8140" max="8140" width="0" style="1" hidden="1" customWidth="1"/>
    <col min="8141" max="8141" width="22.28515625" style="222" customWidth="1"/>
    <col min="8142" max="8142" width="5.28515625" style="222" customWidth="1"/>
    <col min="8143" max="8143" width="36.28515625" style="222" customWidth="1"/>
    <col min="8144" max="8144" width="5.7109375" style="222" customWidth="1"/>
    <col min="8145" max="8145" width="0" style="1" hidden="1" customWidth="1"/>
    <col min="8146" max="8146" width="20.7109375" style="222" customWidth="1"/>
    <col min="8147" max="8147" width="4.85546875" style="222" customWidth="1"/>
    <col min="8148" max="8148" width="0" style="1" hidden="1" customWidth="1"/>
    <col min="8149" max="8149" width="24.7109375" style="222" customWidth="1"/>
    <col min="8150" max="8150" width="12.28515625" style="222" customWidth="1"/>
    <col min="8151" max="8151" width="0" style="1" hidden="1" customWidth="1"/>
    <col min="8152" max="8152" width="3.42578125" style="222" customWidth="1"/>
    <col min="8153" max="8153" width="0" style="1" hidden="1" customWidth="1"/>
    <col min="8154" max="8154" width="17.7109375" style="222" customWidth="1"/>
    <col min="8155" max="8155" width="3.42578125" style="222" customWidth="1"/>
    <col min="8156" max="8156" width="0" style="1" hidden="1" customWidth="1"/>
    <col min="8157" max="8157" width="23.7109375" style="222" customWidth="1"/>
    <col min="8158" max="8158" width="10" style="222" customWidth="1"/>
    <col min="8159" max="8159" width="0" style="1" hidden="1" customWidth="1"/>
    <col min="8160" max="8161" width="14.7109375" style="222" customWidth="1"/>
    <col min="8162" max="8162" width="12.85546875" style="222" customWidth="1"/>
    <col min="8163" max="8163" width="3.28515625" style="222" customWidth="1"/>
    <col min="8164" max="8164" width="30.28515625" style="222" customWidth="1"/>
    <col min="8165" max="8165" width="5" style="222" customWidth="1"/>
    <col min="8166" max="8166" width="0" style="1" hidden="1" customWidth="1"/>
    <col min="8167" max="8167" width="14.28515625" style="222" customWidth="1"/>
    <col min="8168" max="8168" width="5.7109375" style="222" customWidth="1"/>
    <col min="8169" max="8169" width="0" style="1" hidden="1" customWidth="1"/>
    <col min="8170" max="8170" width="17.28515625" style="222" customWidth="1"/>
    <col min="8171" max="8171" width="12.7109375" style="222" customWidth="1"/>
    <col min="8172" max="8172" width="0" style="1" hidden="1" customWidth="1"/>
    <col min="8173" max="8173" width="5.28515625" style="222" customWidth="1"/>
    <col min="8174" max="8174" width="0" style="1" hidden="1" customWidth="1"/>
    <col min="8175" max="8175" width="17" style="222" customWidth="1"/>
    <col min="8176" max="8176" width="6.28515625" style="222" customWidth="1"/>
    <col min="8177" max="8177" width="0" style="1" hidden="1" customWidth="1"/>
    <col min="8178" max="8178" width="14.28515625" style="222" customWidth="1"/>
    <col min="8179" max="8179" width="7.5703125" style="222" customWidth="1"/>
    <col min="8180" max="8180" width="0" style="1" hidden="1" customWidth="1"/>
    <col min="8181" max="8182" width="14.28515625" style="222" customWidth="1"/>
    <col min="8183" max="8183" width="20.85546875" style="222" customWidth="1"/>
    <col min="8184" max="8184" width="14.42578125" style="222" customWidth="1"/>
    <col min="8185" max="8185" width="15" style="222" customWidth="1"/>
    <col min="8186" max="8186" width="2.7109375" style="222" customWidth="1"/>
    <col min="8187" max="8187" width="11.7109375" style="222" customWidth="1"/>
    <col min="8188" max="8188" width="11.5703125" style="222" customWidth="1"/>
    <col min="8189" max="8189" width="2.28515625" style="222" customWidth="1"/>
    <col min="8190" max="8190" width="41" style="222" customWidth="1"/>
    <col min="8191" max="8191" width="14.28515625" style="222" customWidth="1"/>
    <col min="8192" max="8193" width="11.5703125" style="222" customWidth="1"/>
    <col min="8194" max="8194" width="21.85546875" style="222" customWidth="1"/>
    <col min="8195" max="8386" width="11.42578125" style="222"/>
    <col min="8387" max="8387" width="21.85546875" style="222" customWidth="1"/>
    <col min="8388" max="8388" width="13.85546875" style="222" customWidth="1"/>
    <col min="8389" max="8389" width="38.7109375" style="222" customWidth="1"/>
    <col min="8390" max="8390" width="3" style="222" bestFit="1" customWidth="1"/>
    <col min="8391" max="8391" width="32.28515625" style="222" customWidth="1"/>
    <col min="8392" max="8392" width="46.28515625" style="222" customWidth="1"/>
    <col min="8393" max="8393" width="19" style="222" customWidth="1"/>
    <col min="8394" max="8394" width="0" style="1" hidden="1" customWidth="1"/>
    <col min="8395" max="8395" width="17.7109375" style="222" customWidth="1"/>
    <col min="8396" max="8396" width="0" style="1" hidden="1" customWidth="1"/>
    <col min="8397" max="8397" width="22.28515625" style="222" customWidth="1"/>
    <col min="8398" max="8398" width="5.28515625" style="222" customWidth="1"/>
    <col min="8399" max="8399" width="36.28515625" style="222" customWidth="1"/>
    <col min="8400" max="8400" width="5.7109375" style="222" customWidth="1"/>
    <col min="8401" max="8401" width="0" style="1" hidden="1" customWidth="1"/>
    <col min="8402" max="8402" width="20.7109375" style="222" customWidth="1"/>
    <col min="8403" max="8403" width="4.85546875" style="222" customWidth="1"/>
    <col min="8404" max="8404" width="0" style="1" hidden="1" customWidth="1"/>
    <col min="8405" max="8405" width="24.7109375" style="222" customWidth="1"/>
    <col min="8406" max="8406" width="12.28515625" style="222" customWidth="1"/>
    <col min="8407" max="8407" width="0" style="1" hidden="1" customWidth="1"/>
    <col min="8408" max="8408" width="3.42578125" style="222" customWidth="1"/>
    <col min="8409" max="8409" width="0" style="1" hidden="1" customWidth="1"/>
    <col min="8410" max="8410" width="17.7109375" style="222" customWidth="1"/>
    <col min="8411" max="8411" width="3.42578125" style="222" customWidth="1"/>
    <col min="8412" max="8412" width="0" style="1" hidden="1" customWidth="1"/>
    <col min="8413" max="8413" width="23.7109375" style="222" customWidth="1"/>
    <col min="8414" max="8414" width="10" style="222" customWidth="1"/>
    <col min="8415" max="8415" width="0" style="1" hidden="1" customWidth="1"/>
    <col min="8416" max="8417" width="14.7109375" style="222" customWidth="1"/>
    <col min="8418" max="8418" width="12.85546875" style="222" customWidth="1"/>
    <col min="8419" max="8419" width="3.28515625" style="222" customWidth="1"/>
    <col min="8420" max="8420" width="30.28515625" style="222" customWidth="1"/>
    <col min="8421" max="8421" width="5" style="222" customWidth="1"/>
    <col min="8422" max="8422" width="0" style="1" hidden="1" customWidth="1"/>
    <col min="8423" max="8423" width="14.28515625" style="222" customWidth="1"/>
    <col min="8424" max="8424" width="5.7109375" style="222" customWidth="1"/>
    <col min="8425" max="8425" width="0" style="1" hidden="1" customWidth="1"/>
    <col min="8426" max="8426" width="17.28515625" style="222" customWidth="1"/>
    <col min="8427" max="8427" width="12.7109375" style="222" customWidth="1"/>
    <col min="8428" max="8428" width="0" style="1" hidden="1" customWidth="1"/>
    <col min="8429" max="8429" width="5.28515625" style="222" customWidth="1"/>
    <col min="8430" max="8430" width="0" style="1" hidden="1" customWidth="1"/>
    <col min="8431" max="8431" width="17" style="222" customWidth="1"/>
    <col min="8432" max="8432" width="6.28515625" style="222" customWidth="1"/>
    <col min="8433" max="8433" width="0" style="1" hidden="1" customWidth="1"/>
    <col min="8434" max="8434" width="14.28515625" style="222" customWidth="1"/>
    <col min="8435" max="8435" width="7.5703125" style="222" customWidth="1"/>
    <col min="8436" max="8436" width="0" style="1" hidden="1" customWidth="1"/>
    <col min="8437" max="8438" width="14.28515625" style="222" customWidth="1"/>
    <col min="8439" max="8439" width="20.85546875" style="222" customWidth="1"/>
    <col min="8440" max="8440" width="14.42578125" style="222" customWidth="1"/>
    <col min="8441" max="8441" width="15" style="222" customWidth="1"/>
    <col min="8442" max="8442" width="2.7109375" style="222" customWidth="1"/>
    <col min="8443" max="8443" width="11.7109375" style="222" customWidth="1"/>
    <col min="8444" max="8444" width="11.5703125" style="222" customWidth="1"/>
    <col min="8445" max="8445" width="2.28515625" style="222" customWidth="1"/>
    <col min="8446" max="8446" width="41" style="222" customWidth="1"/>
    <col min="8447" max="8447" width="14.28515625" style="222" customWidth="1"/>
    <col min="8448" max="8449" width="11.5703125" style="222" customWidth="1"/>
    <col min="8450" max="8450" width="21.85546875" style="222" customWidth="1"/>
    <col min="8451" max="8642" width="11.42578125" style="222"/>
    <col min="8643" max="8643" width="21.85546875" style="222" customWidth="1"/>
    <col min="8644" max="8644" width="13.85546875" style="222" customWidth="1"/>
    <col min="8645" max="8645" width="38.7109375" style="222" customWidth="1"/>
    <col min="8646" max="8646" width="3" style="222" bestFit="1" customWidth="1"/>
    <col min="8647" max="8647" width="32.28515625" style="222" customWidth="1"/>
    <col min="8648" max="8648" width="46.28515625" style="222" customWidth="1"/>
    <col min="8649" max="8649" width="19" style="222" customWidth="1"/>
    <col min="8650" max="8650" width="0" style="1" hidden="1" customWidth="1"/>
    <col min="8651" max="8651" width="17.7109375" style="222" customWidth="1"/>
    <col min="8652" max="8652" width="0" style="1" hidden="1" customWidth="1"/>
    <col min="8653" max="8653" width="22.28515625" style="222" customWidth="1"/>
    <col min="8654" max="8654" width="5.28515625" style="222" customWidth="1"/>
    <col min="8655" max="8655" width="36.28515625" style="222" customWidth="1"/>
    <col min="8656" max="8656" width="5.7109375" style="222" customWidth="1"/>
    <col min="8657" max="8657" width="0" style="1" hidden="1" customWidth="1"/>
    <col min="8658" max="8658" width="20.7109375" style="222" customWidth="1"/>
    <col min="8659" max="8659" width="4.85546875" style="222" customWidth="1"/>
    <col min="8660" max="8660" width="0" style="1" hidden="1" customWidth="1"/>
    <col min="8661" max="8661" width="24.7109375" style="222" customWidth="1"/>
    <col min="8662" max="8662" width="12.28515625" style="222" customWidth="1"/>
    <col min="8663" max="8663" width="0" style="1" hidden="1" customWidth="1"/>
    <col min="8664" max="8664" width="3.42578125" style="222" customWidth="1"/>
    <col min="8665" max="8665" width="0" style="1" hidden="1" customWidth="1"/>
    <col min="8666" max="8666" width="17.7109375" style="222" customWidth="1"/>
    <col min="8667" max="8667" width="3.42578125" style="222" customWidth="1"/>
    <col min="8668" max="8668" width="0" style="1" hidden="1" customWidth="1"/>
    <col min="8669" max="8669" width="23.7109375" style="222" customWidth="1"/>
    <col min="8670" max="8670" width="10" style="222" customWidth="1"/>
    <col min="8671" max="8671" width="0" style="1" hidden="1" customWidth="1"/>
    <col min="8672" max="8673" width="14.7109375" style="222" customWidth="1"/>
    <col min="8674" max="8674" width="12.85546875" style="222" customWidth="1"/>
    <col min="8675" max="8675" width="3.28515625" style="222" customWidth="1"/>
    <col min="8676" max="8676" width="30.28515625" style="222" customWidth="1"/>
    <col min="8677" max="8677" width="5" style="222" customWidth="1"/>
    <col min="8678" max="8678" width="0" style="1" hidden="1" customWidth="1"/>
    <col min="8679" max="8679" width="14.28515625" style="222" customWidth="1"/>
    <col min="8680" max="8680" width="5.7109375" style="222" customWidth="1"/>
    <col min="8681" max="8681" width="0" style="1" hidden="1" customWidth="1"/>
    <col min="8682" max="8682" width="17.28515625" style="222" customWidth="1"/>
    <col min="8683" max="8683" width="12.7109375" style="222" customWidth="1"/>
    <col min="8684" max="8684" width="0" style="1" hidden="1" customWidth="1"/>
    <col min="8685" max="8685" width="5.28515625" style="222" customWidth="1"/>
    <col min="8686" max="8686" width="0" style="1" hidden="1" customWidth="1"/>
    <col min="8687" max="8687" width="17" style="222" customWidth="1"/>
    <col min="8688" max="8688" width="6.28515625" style="222" customWidth="1"/>
    <col min="8689" max="8689" width="0" style="1" hidden="1" customWidth="1"/>
    <col min="8690" max="8690" width="14.28515625" style="222" customWidth="1"/>
    <col min="8691" max="8691" width="7.5703125" style="222" customWidth="1"/>
    <col min="8692" max="8692" width="0" style="1" hidden="1" customWidth="1"/>
    <col min="8693" max="8694" width="14.28515625" style="222" customWidth="1"/>
    <col min="8695" max="8695" width="20.85546875" style="222" customWidth="1"/>
    <col min="8696" max="8696" width="14.42578125" style="222" customWidth="1"/>
    <col min="8697" max="8697" width="15" style="222" customWidth="1"/>
    <col min="8698" max="8698" width="2.7109375" style="222" customWidth="1"/>
    <col min="8699" max="8699" width="11.7109375" style="222" customWidth="1"/>
    <col min="8700" max="8700" width="11.5703125" style="222" customWidth="1"/>
    <col min="8701" max="8701" width="2.28515625" style="222" customWidth="1"/>
    <col min="8702" max="8702" width="41" style="222" customWidth="1"/>
    <col min="8703" max="8703" width="14.28515625" style="222" customWidth="1"/>
    <col min="8704" max="8705" width="11.5703125" style="222" customWidth="1"/>
    <col min="8706" max="8706" width="21.85546875" style="222" customWidth="1"/>
    <col min="8707" max="8898" width="11.42578125" style="222"/>
    <col min="8899" max="8899" width="21.85546875" style="222" customWidth="1"/>
    <col min="8900" max="8900" width="13.85546875" style="222" customWidth="1"/>
    <col min="8901" max="8901" width="38.7109375" style="222" customWidth="1"/>
    <col min="8902" max="8902" width="3" style="222" bestFit="1" customWidth="1"/>
    <col min="8903" max="8903" width="32.28515625" style="222" customWidth="1"/>
    <col min="8904" max="8904" width="46.28515625" style="222" customWidth="1"/>
    <col min="8905" max="8905" width="19" style="222" customWidth="1"/>
    <col min="8906" max="8906" width="0" style="1" hidden="1" customWidth="1"/>
    <col min="8907" max="8907" width="17.7109375" style="222" customWidth="1"/>
    <col min="8908" max="8908" width="0" style="1" hidden="1" customWidth="1"/>
    <col min="8909" max="8909" width="22.28515625" style="222" customWidth="1"/>
    <col min="8910" max="8910" width="5.28515625" style="222" customWidth="1"/>
    <col min="8911" max="8911" width="36.28515625" style="222" customWidth="1"/>
    <col min="8912" max="8912" width="5.7109375" style="222" customWidth="1"/>
    <col min="8913" max="8913" width="0" style="1" hidden="1" customWidth="1"/>
    <col min="8914" max="8914" width="20.7109375" style="222" customWidth="1"/>
    <col min="8915" max="8915" width="4.85546875" style="222" customWidth="1"/>
    <col min="8916" max="8916" width="0" style="1" hidden="1" customWidth="1"/>
    <col min="8917" max="8917" width="24.7109375" style="222" customWidth="1"/>
    <col min="8918" max="8918" width="12.28515625" style="222" customWidth="1"/>
    <col min="8919" max="8919" width="0" style="1" hidden="1" customWidth="1"/>
    <col min="8920" max="8920" width="3.42578125" style="222" customWidth="1"/>
    <col min="8921" max="8921" width="0" style="1" hidden="1" customWidth="1"/>
    <col min="8922" max="8922" width="17.7109375" style="222" customWidth="1"/>
    <col min="8923" max="8923" width="3.42578125" style="222" customWidth="1"/>
    <col min="8924" max="8924" width="0" style="1" hidden="1" customWidth="1"/>
    <col min="8925" max="8925" width="23.7109375" style="222" customWidth="1"/>
    <col min="8926" max="8926" width="10" style="222" customWidth="1"/>
    <col min="8927" max="8927" width="0" style="1" hidden="1" customWidth="1"/>
    <col min="8928" max="8929" width="14.7109375" style="222" customWidth="1"/>
    <col min="8930" max="8930" width="12.85546875" style="222" customWidth="1"/>
    <col min="8931" max="8931" width="3.28515625" style="222" customWidth="1"/>
    <col min="8932" max="8932" width="30.28515625" style="222" customWidth="1"/>
    <col min="8933" max="8933" width="5" style="222" customWidth="1"/>
    <col min="8934" max="8934" width="0" style="1" hidden="1" customWidth="1"/>
    <col min="8935" max="8935" width="14.28515625" style="222" customWidth="1"/>
    <col min="8936" max="8936" width="5.7109375" style="222" customWidth="1"/>
    <col min="8937" max="8937" width="0" style="1" hidden="1" customWidth="1"/>
    <col min="8938" max="8938" width="17.28515625" style="222" customWidth="1"/>
    <col min="8939" max="8939" width="12.7109375" style="222" customWidth="1"/>
    <col min="8940" max="8940" width="0" style="1" hidden="1" customWidth="1"/>
    <col min="8941" max="8941" width="5.28515625" style="222" customWidth="1"/>
    <col min="8942" max="8942" width="0" style="1" hidden="1" customWidth="1"/>
    <col min="8943" max="8943" width="17" style="222" customWidth="1"/>
    <col min="8944" max="8944" width="6.28515625" style="222" customWidth="1"/>
    <col min="8945" max="8945" width="0" style="1" hidden="1" customWidth="1"/>
    <col min="8946" max="8946" width="14.28515625" style="222" customWidth="1"/>
    <col min="8947" max="8947" width="7.5703125" style="222" customWidth="1"/>
    <col min="8948" max="8948" width="0" style="1" hidden="1" customWidth="1"/>
    <col min="8949" max="8950" width="14.28515625" style="222" customWidth="1"/>
    <col min="8951" max="8951" width="20.85546875" style="222" customWidth="1"/>
    <col min="8952" max="8952" width="14.42578125" style="222" customWidth="1"/>
    <col min="8953" max="8953" width="15" style="222" customWidth="1"/>
    <col min="8954" max="8954" width="2.7109375" style="222" customWidth="1"/>
    <col min="8955" max="8955" width="11.7109375" style="222" customWidth="1"/>
    <col min="8956" max="8956" width="11.5703125" style="222" customWidth="1"/>
    <col min="8957" max="8957" width="2.28515625" style="222" customWidth="1"/>
    <col min="8958" max="8958" width="41" style="222" customWidth="1"/>
    <col min="8959" max="8959" width="14.28515625" style="222" customWidth="1"/>
    <col min="8960" max="8961" width="11.5703125" style="222" customWidth="1"/>
    <col min="8962" max="8962" width="21.85546875" style="222" customWidth="1"/>
    <col min="8963" max="9154" width="11.42578125" style="222"/>
    <col min="9155" max="9155" width="21.85546875" style="222" customWidth="1"/>
    <col min="9156" max="9156" width="13.85546875" style="222" customWidth="1"/>
    <col min="9157" max="9157" width="38.7109375" style="222" customWidth="1"/>
    <col min="9158" max="9158" width="3" style="222" bestFit="1" customWidth="1"/>
    <col min="9159" max="9159" width="32.28515625" style="222" customWidth="1"/>
    <col min="9160" max="9160" width="46.28515625" style="222" customWidth="1"/>
    <col min="9161" max="9161" width="19" style="222" customWidth="1"/>
    <col min="9162" max="9162" width="0" style="1" hidden="1" customWidth="1"/>
    <col min="9163" max="9163" width="17.7109375" style="222" customWidth="1"/>
    <col min="9164" max="9164" width="0" style="1" hidden="1" customWidth="1"/>
    <col min="9165" max="9165" width="22.28515625" style="222" customWidth="1"/>
    <col min="9166" max="9166" width="5.28515625" style="222" customWidth="1"/>
    <col min="9167" max="9167" width="36.28515625" style="222" customWidth="1"/>
    <col min="9168" max="9168" width="5.7109375" style="222" customWidth="1"/>
    <col min="9169" max="9169" width="0" style="1" hidden="1" customWidth="1"/>
    <col min="9170" max="9170" width="20.7109375" style="222" customWidth="1"/>
    <col min="9171" max="9171" width="4.85546875" style="222" customWidth="1"/>
    <col min="9172" max="9172" width="0" style="1" hidden="1" customWidth="1"/>
    <col min="9173" max="9173" width="24.7109375" style="222" customWidth="1"/>
    <col min="9174" max="9174" width="12.28515625" style="222" customWidth="1"/>
    <col min="9175" max="9175" width="0" style="1" hidden="1" customWidth="1"/>
    <col min="9176" max="9176" width="3.42578125" style="222" customWidth="1"/>
    <col min="9177" max="9177" width="0" style="1" hidden="1" customWidth="1"/>
    <col min="9178" max="9178" width="17.7109375" style="222" customWidth="1"/>
    <col min="9179" max="9179" width="3.42578125" style="222" customWidth="1"/>
    <col min="9180" max="9180" width="0" style="1" hidden="1" customWidth="1"/>
    <col min="9181" max="9181" width="23.7109375" style="222" customWidth="1"/>
    <col min="9182" max="9182" width="10" style="222" customWidth="1"/>
    <col min="9183" max="9183" width="0" style="1" hidden="1" customWidth="1"/>
    <col min="9184" max="9185" width="14.7109375" style="222" customWidth="1"/>
    <col min="9186" max="9186" width="12.85546875" style="222" customWidth="1"/>
    <col min="9187" max="9187" width="3.28515625" style="222" customWidth="1"/>
    <col min="9188" max="9188" width="30.28515625" style="222" customWidth="1"/>
    <col min="9189" max="9189" width="5" style="222" customWidth="1"/>
    <col min="9190" max="9190" width="0" style="1" hidden="1" customWidth="1"/>
    <col min="9191" max="9191" width="14.28515625" style="222" customWidth="1"/>
    <col min="9192" max="9192" width="5.7109375" style="222" customWidth="1"/>
    <col min="9193" max="9193" width="0" style="1" hidden="1" customWidth="1"/>
    <col min="9194" max="9194" width="17.28515625" style="222" customWidth="1"/>
    <col min="9195" max="9195" width="12.7109375" style="222" customWidth="1"/>
    <col min="9196" max="9196" width="0" style="1" hidden="1" customWidth="1"/>
    <col min="9197" max="9197" width="5.28515625" style="222" customWidth="1"/>
    <col min="9198" max="9198" width="0" style="1" hidden="1" customWidth="1"/>
    <col min="9199" max="9199" width="17" style="222" customWidth="1"/>
    <col min="9200" max="9200" width="6.28515625" style="222" customWidth="1"/>
    <col min="9201" max="9201" width="0" style="1" hidden="1" customWidth="1"/>
    <col min="9202" max="9202" width="14.28515625" style="222" customWidth="1"/>
    <col min="9203" max="9203" width="7.5703125" style="222" customWidth="1"/>
    <col min="9204" max="9204" width="0" style="1" hidden="1" customWidth="1"/>
    <col min="9205" max="9206" width="14.28515625" style="222" customWidth="1"/>
    <col min="9207" max="9207" width="20.85546875" style="222" customWidth="1"/>
    <col min="9208" max="9208" width="14.42578125" style="222" customWidth="1"/>
    <col min="9209" max="9209" width="15" style="222" customWidth="1"/>
    <col min="9210" max="9210" width="2.7109375" style="222" customWidth="1"/>
    <col min="9211" max="9211" width="11.7109375" style="222" customWidth="1"/>
    <col min="9212" max="9212" width="11.5703125" style="222" customWidth="1"/>
    <col min="9213" max="9213" width="2.28515625" style="222" customWidth="1"/>
    <col min="9214" max="9214" width="41" style="222" customWidth="1"/>
    <col min="9215" max="9215" width="14.28515625" style="222" customWidth="1"/>
    <col min="9216" max="9217" width="11.5703125" style="222" customWidth="1"/>
    <col min="9218" max="9218" width="21.85546875" style="222" customWidth="1"/>
    <col min="9219" max="9410" width="11.42578125" style="222"/>
    <col min="9411" max="9411" width="21.85546875" style="222" customWidth="1"/>
    <col min="9412" max="9412" width="13.85546875" style="222" customWidth="1"/>
    <col min="9413" max="9413" width="38.7109375" style="222" customWidth="1"/>
    <col min="9414" max="9414" width="3" style="222" bestFit="1" customWidth="1"/>
    <col min="9415" max="9415" width="32.28515625" style="222" customWidth="1"/>
    <col min="9416" max="9416" width="46.28515625" style="222" customWidth="1"/>
    <col min="9417" max="9417" width="19" style="222" customWidth="1"/>
    <col min="9418" max="9418" width="0" style="1" hidden="1" customWidth="1"/>
    <col min="9419" max="9419" width="17.7109375" style="222" customWidth="1"/>
    <col min="9420" max="9420" width="0" style="1" hidden="1" customWidth="1"/>
    <col min="9421" max="9421" width="22.28515625" style="222" customWidth="1"/>
    <col min="9422" max="9422" width="5.28515625" style="222" customWidth="1"/>
    <col min="9423" max="9423" width="36.28515625" style="222" customWidth="1"/>
    <col min="9424" max="9424" width="5.7109375" style="222" customWidth="1"/>
    <col min="9425" max="9425" width="0" style="1" hidden="1" customWidth="1"/>
    <col min="9426" max="9426" width="20.7109375" style="222" customWidth="1"/>
    <col min="9427" max="9427" width="4.85546875" style="222" customWidth="1"/>
    <col min="9428" max="9428" width="0" style="1" hidden="1" customWidth="1"/>
    <col min="9429" max="9429" width="24.7109375" style="222" customWidth="1"/>
    <col min="9430" max="9430" width="12.28515625" style="222" customWidth="1"/>
    <col min="9431" max="9431" width="0" style="1" hidden="1" customWidth="1"/>
    <col min="9432" max="9432" width="3.42578125" style="222" customWidth="1"/>
    <col min="9433" max="9433" width="0" style="1" hidden="1" customWidth="1"/>
    <col min="9434" max="9434" width="17.7109375" style="222" customWidth="1"/>
    <col min="9435" max="9435" width="3.42578125" style="222" customWidth="1"/>
    <col min="9436" max="9436" width="0" style="1" hidden="1" customWidth="1"/>
    <col min="9437" max="9437" width="23.7109375" style="222" customWidth="1"/>
    <col min="9438" max="9438" width="10" style="222" customWidth="1"/>
    <col min="9439" max="9439" width="0" style="1" hidden="1" customWidth="1"/>
    <col min="9440" max="9441" width="14.7109375" style="222" customWidth="1"/>
    <col min="9442" max="9442" width="12.85546875" style="222" customWidth="1"/>
    <col min="9443" max="9443" width="3.28515625" style="222" customWidth="1"/>
    <col min="9444" max="9444" width="30.28515625" style="222" customWidth="1"/>
    <col min="9445" max="9445" width="5" style="222" customWidth="1"/>
    <col min="9446" max="9446" width="0" style="1" hidden="1" customWidth="1"/>
    <col min="9447" max="9447" width="14.28515625" style="222" customWidth="1"/>
    <col min="9448" max="9448" width="5.7109375" style="222" customWidth="1"/>
    <col min="9449" max="9449" width="0" style="1" hidden="1" customWidth="1"/>
    <col min="9450" max="9450" width="17.28515625" style="222" customWidth="1"/>
    <col min="9451" max="9451" width="12.7109375" style="222" customWidth="1"/>
    <col min="9452" max="9452" width="0" style="1" hidden="1" customWidth="1"/>
    <col min="9453" max="9453" width="5.28515625" style="222" customWidth="1"/>
    <col min="9454" max="9454" width="0" style="1" hidden="1" customWidth="1"/>
    <col min="9455" max="9455" width="17" style="222" customWidth="1"/>
    <col min="9456" max="9456" width="6.28515625" style="222" customWidth="1"/>
    <col min="9457" max="9457" width="0" style="1" hidden="1" customWidth="1"/>
    <col min="9458" max="9458" width="14.28515625" style="222" customWidth="1"/>
    <col min="9459" max="9459" width="7.5703125" style="222" customWidth="1"/>
    <col min="9460" max="9460" width="0" style="1" hidden="1" customWidth="1"/>
    <col min="9461" max="9462" width="14.28515625" style="222" customWidth="1"/>
    <col min="9463" max="9463" width="20.85546875" style="222" customWidth="1"/>
    <col min="9464" max="9464" width="14.42578125" style="222" customWidth="1"/>
    <col min="9465" max="9465" width="15" style="222" customWidth="1"/>
    <col min="9466" max="9466" width="2.7109375" style="222" customWidth="1"/>
    <col min="9467" max="9467" width="11.7109375" style="222" customWidth="1"/>
    <col min="9468" max="9468" width="11.5703125" style="222" customWidth="1"/>
    <col min="9469" max="9469" width="2.28515625" style="222" customWidth="1"/>
    <col min="9470" max="9470" width="41" style="222" customWidth="1"/>
    <col min="9471" max="9471" width="14.28515625" style="222" customWidth="1"/>
    <col min="9472" max="9473" width="11.5703125" style="222" customWidth="1"/>
    <col min="9474" max="9474" width="21.85546875" style="222" customWidth="1"/>
    <col min="9475" max="9666" width="11.42578125" style="222"/>
    <col min="9667" max="9667" width="21.85546875" style="222" customWidth="1"/>
    <col min="9668" max="9668" width="13.85546875" style="222" customWidth="1"/>
    <col min="9669" max="9669" width="38.7109375" style="222" customWidth="1"/>
    <col min="9670" max="9670" width="3" style="222" bestFit="1" customWidth="1"/>
    <col min="9671" max="9671" width="32.28515625" style="222" customWidth="1"/>
    <col min="9672" max="9672" width="46.28515625" style="222" customWidth="1"/>
    <col min="9673" max="9673" width="19" style="222" customWidth="1"/>
    <col min="9674" max="9674" width="0" style="1" hidden="1" customWidth="1"/>
    <col min="9675" max="9675" width="17.7109375" style="222" customWidth="1"/>
    <col min="9676" max="9676" width="0" style="1" hidden="1" customWidth="1"/>
    <col min="9677" max="9677" width="22.28515625" style="222" customWidth="1"/>
    <col min="9678" max="9678" width="5.28515625" style="222" customWidth="1"/>
    <col min="9679" max="9679" width="36.28515625" style="222" customWidth="1"/>
    <col min="9680" max="9680" width="5.7109375" style="222" customWidth="1"/>
    <col min="9681" max="9681" width="0" style="1" hidden="1" customWidth="1"/>
    <col min="9682" max="9682" width="20.7109375" style="222" customWidth="1"/>
    <col min="9683" max="9683" width="4.85546875" style="222" customWidth="1"/>
    <col min="9684" max="9684" width="0" style="1" hidden="1" customWidth="1"/>
    <col min="9685" max="9685" width="24.7109375" style="222" customWidth="1"/>
    <col min="9686" max="9686" width="12.28515625" style="222" customWidth="1"/>
    <col min="9687" max="9687" width="0" style="1" hidden="1" customWidth="1"/>
    <col min="9688" max="9688" width="3.42578125" style="222" customWidth="1"/>
    <col min="9689" max="9689" width="0" style="1" hidden="1" customWidth="1"/>
    <col min="9690" max="9690" width="17.7109375" style="222" customWidth="1"/>
    <col min="9691" max="9691" width="3.42578125" style="222" customWidth="1"/>
    <col min="9692" max="9692" width="0" style="1" hidden="1" customWidth="1"/>
    <col min="9693" max="9693" width="23.7109375" style="222" customWidth="1"/>
    <col min="9694" max="9694" width="10" style="222" customWidth="1"/>
    <col min="9695" max="9695" width="0" style="1" hidden="1" customWidth="1"/>
    <col min="9696" max="9697" width="14.7109375" style="222" customWidth="1"/>
    <col min="9698" max="9698" width="12.85546875" style="222" customWidth="1"/>
    <col min="9699" max="9699" width="3.28515625" style="222" customWidth="1"/>
    <col min="9700" max="9700" width="30.28515625" style="222" customWidth="1"/>
    <col min="9701" max="9701" width="5" style="222" customWidth="1"/>
    <col min="9702" max="9702" width="0" style="1" hidden="1" customWidth="1"/>
    <col min="9703" max="9703" width="14.28515625" style="222" customWidth="1"/>
    <col min="9704" max="9704" width="5.7109375" style="222" customWidth="1"/>
    <col min="9705" max="9705" width="0" style="1" hidden="1" customWidth="1"/>
    <col min="9706" max="9706" width="17.28515625" style="222" customWidth="1"/>
    <col min="9707" max="9707" width="12.7109375" style="222" customWidth="1"/>
    <col min="9708" max="9708" width="0" style="1" hidden="1" customWidth="1"/>
    <col min="9709" max="9709" width="5.28515625" style="222" customWidth="1"/>
    <col min="9710" max="9710" width="0" style="1" hidden="1" customWidth="1"/>
    <col min="9711" max="9711" width="17" style="222" customWidth="1"/>
    <col min="9712" max="9712" width="6.28515625" style="222" customWidth="1"/>
    <col min="9713" max="9713" width="0" style="1" hidden="1" customWidth="1"/>
    <col min="9714" max="9714" width="14.28515625" style="222" customWidth="1"/>
    <col min="9715" max="9715" width="7.5703125" style="222" customWidth="1"/>
    <col min="9716" max="9716" width="0" style="1" hidden="1" customWidth="1"/>
    <col min="9717" max="9718" width="14.28515625" style="222" customWidth="1"/>
    <col min="9719" max="9719" width="20.85546875" style="222" customWidth="1"/>
    <col min="9720" max="9720" width="14.42578125" style="222" customWidth="1"/>
    <col min="9721" max="9721" width="15" style="222" customWidth="1"/>
    <col min="9722" max="9722" width="2.7109375" style="222" customWidth="1"/>
    <col min="9723" max="9723" width="11.7109375" style="222" customWidth="1"/>
    <col min="9724" max="9724" width="11.5703125" style="222" customWidth="1"/>
    <col min="9725" max="9725" width="2.28515625" style="222" customWidth="1"/>
    <col min="9726" max="9726" width="41" style="222" customWidth="1"/>
    <col min="9727" max="9727" width="14.28515625" style="222" customWidth="1"/>
    <col min="9728" max="9729" width="11.5703125" style="222" customWidth="1"/>
    <col min="9730" max="9730" width="21.85546875" style="222" customWidth="1"/>
    <col min="9731" max="9922" width="11.42578125" style="222"/>
    <col min="9923" max="9923" width="21.85546875" style="222" customWidth="1"/>
    <col min="9924" max="9924" width="13.85546875" style="222" customWidth="1"/>
    <col min="9925" max="9925" width="38.7109375" style="222" customWidth="1"/>
    <col min="9926" max="9926" width="3" style="222" bestFit="1" customWidth="1"/>
    <col min="9927" max="9927" width="32.28515625" style="222" customWidth="1"/>
    <col min="9928" max="9928" width="46.28515625" style="222" customWidth="1"/>
    <col min="9929" max="9929" width="19" style="222" customWidth="1"/>
    <col min="9930" max="9930" width="0" style="1" hidden="1" customWidth="1"/>
    <col min="9931" max="9931" width="17.7109375" style="222" customWidth="1"/>
    <col min="9932" max="9932" width="0" style="1" hidden="1" customWidth="1"/>
    <col min="9933" max="9933" width="22.28515625" style="222" customWidth="1"/>
    <col min="9934" max="9934" width="5.28515625" style="222" customWidth="1"/>
    <col min="9935" max="9935" width="36.28515625" style="222" customWidth="1"/>
    <col min="9936" max="9936" width="5.7109375" style="222" customWidth="1"/>
    <col min="9937" max="9937" width="0" style="1" hidden="1" customWidth="1"/>
    <col min="9938" max="9938" width="20.7109375" style="222" customWidth="1"/>
    <col min="9939" max="9939" width="4.85546875" style="222" customWidth="1"/>
    <col min="9940" max="9940" width="0" style="1" hidden="1" customWidth="1"/>
    <col min="9941" max="9941" width="24.7109375" style="222" customWidth="1"/>
    <col min="9942" max="9942" width="12.28515625" style="222" customWidth="1"/>
    <col min="9943" max="9943" width="0" style="1" hidden="1" customWidth="1"/>
    <col min="9944" max="9944" width="3.42578125" style="222" customWidth="1"/>
    <col min="9945" max="9945" width="0" style="1" hidden="1" customWidth="1"/>
    <col min="9946" max="9946" width="17.7109375" style="222" customWidth="1"/>
    <col min="9947" max="9947" width="3.42578125" style="222" customWidth="1"/>
    <col min="9948" max="9948" width="0" style="1" hidden="1" customWidth="1"/>
    <col min="9949" max="9949" width="23.7109375" style="222" customWidth="1"/>
    <col min="9950" max="9950" width="10" style="222" customWidth="1"/>
    <col min="9951" max="9951" width="0" style="1" hidden="1" customWidth="1"/>
    <col min="9952" max="9953" width="14.7109375" style="222" customWidth="1"/>
    <col min="9954" max="9954" width="12.85546875" style="222" customWidth="1"/>
    <col min="9955" max="9955" width="3.28515625" style="222" customWidth="1"/>
    <col min="9956" max="9956" width="30.28515625" style="222" customWidth="1"/>
    <col min="9957" max="9957" width="5" style="222" customWidth="1"/>
    <col min="9958" max="9958" width="0" style="1" hidden="1" customWidth="1"/>
    <col min="9959" max="9959" width="14.28515625" style="222" customWidth="1"/>
    <col min="9960" max="9960" width="5.7109375" style="222" customWidth="1"/>
    <col min="9961" max="9961" width="0" style="1" hidden="1" customWidth="1"/>
    <col min="9962" max="9962" width="17.28515625" style="222" customWidth="1"/>
    <col min="9963" max="9963" width="12.7109375" style="222" customWidth="1"/>
    <col min="9964" max="9964" width="0" style="1" hidden="1" customWidth="1"/>
    <col min="9965" max="9965" width="5.28515625" style="222" customWidth="1"/>
    <col min="9966" max="9966" width="0" style="1" hidden="1" customWidth="1"/>
    <col min="9967" max="9967" width="17" style="222" customWidth="1"/>
    <col min="9968" max="9968" width="6.28515625" style="222" customWidth="1"/>
    <col min="9969" max="9969" width="0" style="1" hidden="1" customWidth="1"/>
    <col min="9970" max="9970" width="14.28515625" style="222" customWidth="1"/>
    <col min="9971" max="9971" width="7.5703125" style="222" customWidth="1"/>
    <col min="9972" max="9972" width="0" style="1" hidden="1" customWidth="1"/>
    <col min="9973" max="9974" width="14.28515625" style="222" customWidth="1"/>
    <col min="9975" max="9975" width="20.85546875" style="222" customWidth="1"/>
    <col min="9976" max="9976" width="14.42578125" style="222" customWidth="1"/>
    <col min="9977" max="9977" width="15" style="222" customWidth="1"/>
    <col min="9978" max="9978" width="2.7109375" style="222" customWidth="1"/>
    <col min="9979" max="9979" width="11.7109375" style="222" customWidth="1"/>
    <col min="9980" max="9980" width="11.5703125" style="222" customWidth="1"/>
    <col min="9981" max="9981" width="2.28515625" style="222" customWidth="1"/>
    <col min="9982" max="9982" width="41" style="222" customWidth="1"/>
    <col min="9983" max="9983" width="14.28515625" style="222" customWidth="1"/>
    <col min="9984" max="9985" width="11.5703125" style="222" customWidth="1"/>
    <col min="9986" max="9986" width="21.85546875" style="222" customWidth="1"/>
    <col min="9987" max="10178" width="11.42578125" style="222"/>
    <col min="10179" max="10179" width="21.85546875" style="222" customWidth="1"/>
    <col min="10180" max="10180" width="13.85546875" style="222" customWidth="1"/>
    <col min="10181" max="10181" width="38.7109375" style="222" customWidth="1"/>
    <col min="10182" max="10182" width="3" style="222" bestFit="1" customWidth="1"/>
    <col min="10183" max="10183" width="32.28515625" style="222" customWidth="1"/>
    <col min="10184" max="10184" width="46.28515625" style="222" customWidth="1"/>
    <col min="10185" max="10185" width="19" style="222" customWidth="1"/>
    <col min="10186" max="10186" width="0" style="1" hidden="1" customWidth="1"/>
    <col min="10187" max="10187" width="17.7109375" style="222" customWidth="1"/>
    <col min="10188" max="10188" width="0" style="1" hidden="1" customWidth="1"/>
    <col min="10189" max="10189" width="22.28515625" style="222" customWidth="1"/>
    <col min="10190" max="10190" width="5.28515625" style="222" customWidth="1"/>
    <col min="10191" max="10191" width="36.28515625" style="222" customWidth="1"/>
    <col min="10192" max="10192" width="5.7109375" style="222" customWidth="1"/>
    <col min="10193" max="10193" width="0" style="1" hidden="1" customWidth="1"/>
    <col min="10194" max="10194" width="20.7109375" style="222" customWidth="1"/>
    <col min="10195" max="10195" width="4.85546875" style="222" customWidth="1"/>
    <col min="10196" max="10196" width="0" style="1" hidden="1" customWidth="1"/>
    <col min="10197" max="10197" width="24.7109375" style="222" customWidth="1"/>
    <col min="10198" max="10198" width="12.28515625" style="222" customWidth="1"/>
    <col min="10199" max="10199" width="0" style="1" hidden="1" customWidth="1"/>
    <col min="10200" max="10200" width="3.42578125" style="222" customWidth="1"/>
    <col min="10201" max="10201" width="0" style="1" hidden="1" customWidth="1"/>
    <col min="10202" max="10202" width="17.7109375" style="222" customWidth="1"/>
    <col min="10203" max="10203" width="3.42578125" style="222" customWidth="1"/>
    <col min="10204" max="10204" width="0" style="1" hidden="1" customWidth="1"/>
    <col min="10205" max="10205" width="23.7109375" style="222" customWidth="1"/>
    <col min="10206" max="10206" width="10" style="222" customWidth="1"/>
    <col min="10207" max="10207" width="0" style="1" hidden="1" customWidth="1"/>
    <col min="10208" max="10209" width="14.7109375" style="222" customWidth="1"/>
    <col min="10210" max="10210" width="12.85546875" style="222" customWidth="1"/>
    <col min="10211" max="10211" width="3.28515625" style="222" customWidth="1"/>
    <col min="10212" max="10212" width="30.28515625" style="222" customWidth="1"/>
    <col min="10213" max="10213" width="5" style="222" customWidth="1"/>
    <col min="10214" max="10214" width="0" style="1" hidden="1" customWidth="1"/>
    <col min="10215" max="10215" width="14.28515625" style="222" customWidth="1"/>
    <col min="10216" max="10216" width="5.7109375" style="222" customWidth="1"/>
    <col min="10217" max="10217" width="0" style="1" hidden="1" customWidth="1"/>
    <col min="10218" max="10218" width="17.28515625" style="222" customWidth="1"/>
    <col min="10219" max="10219" width="12.7109375" style="222" customWidth="1"/>
    <col min="10220" max="10220" width="0" style="1" hidden="1" customWidth="1"/>
    <col min="10221" max="10221" width="5.28515625" style="222" customWidth="1"/>
    <col min="10222" max="10222" width="0" style="1" hidden="1" customWidth="1"/>
    <col min="10223" max="10223" width="17" style="222" customWidth="1"/>
    <col min="10224" max="10224" width="6.28515625" style="222" customWidth="1"/>
    <col min="10225" max="10225" width="0" style="1" hidden="1" customWidth="1"/>
    <col min="10226" max="10226" width="14.28515625" style="222" customWidth="1"/>
    <col min="10227" max="10227" width="7.5703125" style="222" customWidth="1"/>
    <col min="10228" max="10228" width="0" style="1" hidden="1" customWidth="1"/>
    <col min="10229" max="10230" width="14.28515625" style="222" customWidth="1"/>
    <col min="10231" max="10231" width="20.85546875" style="222" customWidth="1"/>
    <col min="10232" max="10232" width="14.42578125" style="222" customWidth="1"/>
    <col min="10233" max="10233" width="15" style="222" customWidth="1"/>
    <col min="10234" max="10234" width="2.7109375" style="222" customWidth="1"/>
    <col min="10235" max="10235" width="11.7109375" style="222" customWidth="1"/>
    <col min="10236" max="10236" width="11.5703125" style="222" customWidth="1"/>
    <col min="10237" max="10237" width="2.28515625" style="222" customWidth="1"/>
    <col min="10238" max="10238" width="41" style="222" customWidth="1"/>
    <col min="10239" max="10239" width="14.28515625" style="222" customWidth="1"/>
    <col min="10240" max="10241" width="11.5703125" style="222" customWidth="1"/>
    <col min="10242" max="10242" width="21.85546875" style="222" customWidth="1"/>
    <col min="10243" max="10434" width="11.42578125" style="222"/>
    <col min="10435" max="10435" width="21.85546875" style="222" customWidth="1"/>
    <col min="10436" max="10436" width="13.85546875" style="222" customWidth="1"/>
    <col min="10437" max="10437" width="38.7109375" style="222" customWidth="1"/>
    <col min="10438" max="10438" width="3" style="222" bestFit="1" customWidth="1"/>
    <col min="10439" max="10439" width="32.28515625" style="222" customWidth="1"/>
    <col min="10440" max="10440" width="46.28515625" style="222" customWidth="1"/>
    <col min="10441" max="10441" width="19" style="222" customWidth="1"/>
    <col min="10442" max="10442" width="0" style="1" hidden="1" customWidth="1"/>
    <col min="10443" max="10443" width="17.7109375" style="222" customWidth="1"/>
    <col min="10444" max="10444" width="0" style="1" hidden="1" customWidth="1"/>
    <col min="10445" max="10445" width="22.28515625" style="222" customWidth="1"/>
    <col min="10446" max="10446" width="5.28515625" style="222" customWidth="1"/>
    <col min="10447" max="10447" width="36.28515625" style="222" customWidth="1"/>
    <col min="10448" max="10448" width="5.7109375" style="222" customWidth="1"/>
    <col min="10449" max="10449" width="0" style="1" hidden="1" customWidth="1"/>
    <col min="10450" max="10450" width="20.7109375" style="222" customWidth="1"/>
    <col min="10451" max="10451" width="4.85546875" style="222" customWidth="1"/>
    <col min="10452" max="10452" width="0" style="1" hidden="1" customWidth="1"/>
    <col min="10453" max="10453" width="24.7109375" style="222" customWidth="1"/>
    <col min="10454" max="10454" width="12.28515625" style="222" customWidth="1"/>
    <col min="10455" max="10455" width="0" style="1" hidden="1" customWidth="1"/>
    <col min="10456" max="10456" width="3.42578125" style="222" customWidth="1"/>
    <col min="10457" max="10457" width="0" style="1" hidden="1" customWidth="1"/>
    <col min="10458" max="10458" width="17.7109375" style="222" customWidth="1"/>
    <col min="10459" max="10459" width="3.42578125" style="222" customWidth="1"/>
    <col min="10460" max="10460" width="0" style="1" hidden="1" customWidth="1"/>
    <col min="10461" max="10461" width="23.7109375" style="222" customWidth="1"/>
    <col min="10462" max="10462" width="10" style="222" customWidth="1"/>
    <col min="10463" max="10463" width="0" style="1" hidden="1" customWidth="1"/>
    <col min="10464" max="10465" width="14.7109375" style="222" customWidth="1"/>
    <col min="10466" max="10466" width="12.85546875" style="222" customWidth="1"/>
    <col min="10467" max="10467" width="3.28515625" style="222" customWidth="1"/>
    <col min="10468" max="10468" width="30.28515625" style="222" customWidth="1"/>
    <col min="10469" max="10469" width="5" style="222" customWidth="1"/>
    <col min="10470" max="10470" width="0" style="1" hidden="1" customWidth="1"/>
    <col min="10471" max="10471" width="14.28515625" style="222" customWidth="1"/>
    <col min="10472" max="10472" width="5.7109375" style="222" customWidth="1"/>
    <col min="10473" max="10473" width="0" style="1" hidden="1" customWidth="1"/>
    <col min="10474" max="10474" width="17.28515625" style="222" customWidth="1"/>
    <col min="10475" max="10475" width="12.7109375" style="222" customWidth="1"/>
    <col min="10476" max="10476" width="0" style="1" hidden="1" customWidth="1"/>
    <col min="10477" max="10477" width="5.28515625" style="222" customWidth="1"/>
    <col min="10478" max="10478" width="0" style="1" hidden="1" customWidth="1"/>
    <col min="10479" max="10479" width="17" style="222" customWidth="1"/>
    <col min="10480" max="10480" width="6.28515625" style="222" customWidth="1"/>
    <col min="10481" max="10481" width="0" style="1" hidden="1" customWidth="1"/>
    <col min="10482" max="10482" width="14.28515625" style="222" customWidth="1"/>
    <col min="10483" max="10483" width="7.5703125" style="222" customWidth="1"/>
    <col min="10484" max="10484" width="0" style="1" hidden="1" customWidth="1"/>
    <col min="10485" max="10486" width="14.28515625" style="222" customWidth="1"/>
    <col min="10487" max="10487" width="20.85546875" style="222" customWidth="1"/>
    <col min="10488" max="10488" width="14.42578125" style="222" customWidth="1"/>
    <col min="10489" max="10489" width="15" style="222" customWidth="1"/>
    <col min="10490" max="10490" width="2.7109375" style="222" customWidth="1"/>
    <col min="10491" max="10491" width="11.7109375" style="222" customWidth="1"/>
    <col min="10492" max="10492" width="11.5703125" style="222" customWidth="1"/>
    <col min="10493" max="10493" width="2.28515625" style="222" customWidth="1"/>
    <col min="10494" max="10494" width="41" style="222" customWidth="1"/>
    <col min="10495" max="10495" width="14.28515625" style="222" customWidth="1"/>
    <col min="10496" max="10497" width="11.5703125" style="222" customWidth="1"/>
    <col min="10498" max="10498" width="21.85546875" style="222" customWidth="1"/>
    <col min="10499" max="10690" width="11.42578125" style="222"/>
    <col min="10691" max="10691" width="21.85546875" style="222" customWidth="1"/>
    <col min="10692" max="10692" width="13.85546875" style="222" customWidth="1"/>
    <col min="10693" max="10693" width="38.7109375" style="222" customWidth="1"/>
    <col min="10694" max="10694" width="3" style="222" bestFit="1" customWidth="1"/>
    <col min="10695" max="10695" width="32.28515625" style="222" customWidth="1"/>
    <col min="10696" max="10696" width="46.28515625" style="222" customWidth="1"/>
    <col min="10697" max="10697" width="19" style="222" customWidth="1"/>
    <col min="10698" max="10698" width="0" style="1" hidden="1" customWidth="1"/>
    <col min="10699" max="10699" width="17.7109375" style="222" customWidth="1"/>
    <col min="10700" max="10700" width="0" style="1" hidden="1" customWidth="1"/>
    <col min="10701" max="10701" width="22.28515625" style="222" customWidth="1"/>
    <col min="10702" max="10702" width="5.28515625" style="222" customWidth="1"/>
    <col min="10703" max="10703" width="36.28515625" style="222" customWidth="1"/>
    <col min="10704" max="10704" width="5.7109375" style="222" customWidth="1"/>
    <col min="10705" max="10705" width="0" style="1" hidden="1" customWidth="1"/>
    <col min="10706" max="10706" width="20.7109375" style="222" customWidth="1"/>
    <col min="10707" max="10707" width="4.85546875" style="222" customWidth="1"/>
    <col min="10708" max="10708" width="0" style="1" hidden="1" customWidth="1"/>
    <col min="10709" max="10709" width="24.7109375" style="222" customWidth="1"/>
    <col min="10710" max="10710" width="12.28515625" style="222" customWidth="1"/>
    <col min="10711" max="10711" width="0" style="1" hidden="1" customWidth="1"/>
    <col min="10712" max="10712" width="3.42578125" style="222" customWidth="1"/>
    <col min="10713" max="10713" width="0" style="1" hidden="1" customWidth="1"/>
    <col min="10714" max="10714" width="17.7109375" style="222" customWidth="1"/>
    <col min="10715" max="10715" width="3.42578125" style="222" customWidth="1"/>
    <col min="10716" max="10716" width="0" style="1" hidden="1" customWidth="1"/>
    <col min="10717" max="10717" width="23.7109375" style="222" customWidth="1"/>
    <col min="10718" max="10718" width="10" style="222" customWidth="1"/>
    <col min="10719" max="10719" width="0" style="1" hidden="1" customWidth="1"/>
    <col min="10720" max="10721" width="14.7109375" style="222" customWidth="1"/>
    <col min="10722" max="10722" width="12.85546875" style="222" customWidth="1"/>
    <col min="10723" max="10723" width="3.28515625" style="222" customWidth="1"/>
    <col min="10724" max="10724" width="30.28515625" style="222" customWidth="1"/>
    <col min="10725" max="10725" width="5" style="222" customWidth="1"/>
    <col min="10726" max="10726" width="0" style="1" hidden="1" customWidth="1"/>
    <col min="10727" max="10727" width="14.28515625" style="222" customWidth="1"/>
    <col min="10728" max="10728" width="5.7109375" style="222" customWidth="1"/>
    <col min="10729" max="10729" width="0" style="1" hidden="1" customWidth="1"/>
    <col min="10730" max="10730" width="17.28515625" style="222" customWidth="1"/>
    <col min="10731" max="10731" width="12.7109375" style="222" customWidth="1"/>
    <col min="10732" max="10732" width="0" style="1" hidden="1" customWidth="1"/>
    <col min="10733" max="10733" width="5.28515625" style="222" customWidth="1"/>
    <col min="10734" max="10734" width="0" style="1" hidden="1" customWidth="1"/>
    <col min="10735" max="10735" width="17" style="222" customWidth="1"/>
    <col min="10736" max="10736" width="6.28515625" style="222" customWidth="1"/>
    <col min="10737" max="10737" width="0" style="1" hidden="1" customWidth="1"/>
    <col min="10738" max="10738" width="14.28515625" style="222" customWidth="1"/>
    <col min="10739" max="10739" width="7.5703125" style="222" customWidth="1"/>
    <col min="10740" max="10740" width="0" style="1" hidden="1" customWidth="1"/>
    <col min="10741" max="10742" width="14.28515625" style="222" customWidth="1"/>
    <col min="10743" max="10743" width="20.85546875" style="222" customWidth="1"/>
    <col min="10744" max="10744" width="14.42578125" style="222" customWidth="1"/>
    <col min="10745" max="10745" width="15" style="222" customWidth="1"/>
    <col min="10746" max="10746" width="2.7109375" style="222" customWidth="1"/>
    <col min="10747" max="10747" width="11.7109375" style="222" customWidth="1"/>
    <col min="10748" max="10748" width="11.5703125" style="222" customWidth="1"/>
    <col min="10749" max="10749" width="2.28515625" style="222" customWidth="1"/>
    <col min="10750" max="10750" width="41" style="222" customWidth="1"/>
    <col min="10751" max="10751" width="14.28515625" style="222" customWidth="1"/>
    <col min="10752" max="10753" width="11.5703125" style="222" customWidth="1"/>
    <col min="10754" max="10754" width="21.85546875" style="222" customWidth="1"/>
    <col min="10755" max="10946" width="11.42578125" style="222"/>
    <col min="10947" max="10947" width="21.85546875" style="222" customWidth="1"/>
    <col min="10948" max="10948" width="13.85546875" style="222" customWidth="1"/>
    <col min="10949" max="10949" width="38.7109375" style="222" customWidth="1"/>
    <col min="10950" max="10950" width="3" style="222" bestFit="1" customWidth="1"/>
    <col min="10951" max="10951" width="32.28515625" style="222" customWidth="1"/>
    <col min="10952" max="10952" width="46.28515625" style="222" customWidth="1"/>
    <col min="10953" max="10953" width="19" style="222" customWidth="1"/>
    <col min="10954" max="10954" width="0" style="1" hidden="1" customWidth="1"/>
    <col min="10955" max="10955" width="17.7109375" style="222" customWidth="1"/>
    <col min="10956" max="10956" width="0" style="1" hidden="1" customWidth="1"/>
    <col min="10957" max="10957" width="22.28515625" style="222" customWidth="1"/>
    <col min="10958" max="10958" width="5.28515625" style="222" customWidth="1"/>
    <col min="10959" max="10959" width="36.28515625" style="222" customWidth="1"/>
    <col min="10960" max="10960" width="5.7109375" style="222" customWidth="1"/>
    <col min="10961" max="10961" width="0" style="1" hidden="1" customWidth="1"/>
    <col min="10962" max="10962" width="20.7109375" style="222" customWidth="1"/>
    <col min="10963" max="10963" width="4.85546875" style="222" customWidth="1"/>
    <col min="10964" max="10964" width="0" style="1" hidden="1" customWidth="1"/>
    <col min="10965" max="10965" width="24.7109375" style="222" customWidth="1"/>
    <col min="10966" max="10966" width="12.28515625" style="222" customWidth="1"/>
    <col min="10967" max="10967" width="0" style="1" hidden="1" customWidth="1"/>
    <col min="10968" max="10968" width="3.42578125" style="222" customWidth="1"/>
    <col min="10969" max="10969" width="0" style="1" hidden="1" customWidth="1"/>
    <col min="10970" max="10970" width="17.7109375" style="222" customWidth="1"/>
    <col min="10971" max="10971" width="3.42578125" style="222" customWidth="1"/>
    <col min="10972" max="10972" width="0" style="1" hidden="1" customWidth="1"/>
    <col min="10973" max="10973" width="23.7109375" style="222" customWidth="1"/>
    <col min="10974" max="10974" width="10" style="222" customWidth="1"/>
    <col min="10975" max="10975" width="0" style="1" hidden="1" customWidth="1"/>
    <col min="10976" max="10977" width="14.7109375" style="222" customWidth="1"/>
    <col min="10978" max="10978" width="12.85546875" style="222" customWidth="1"/>
    <col min="10979" max="10979" width="3.28515625" style="222" customWidth="1"/>
    <col min="10980" max="10980" width="30.28515625" style="222" customWidth="1"/>
    <col min="10981" max="10981" width="5" style="222" customWidth="1"/>
    <col min="10982" max="10982" width="0" style="1" hidden="1" customWidth="1"/>
    <col min="10983" max="10983" width="14.28515625" style="222" customWidth="1"/>
    <col min="10984" max="10984" width="5.7109375" style="222" customWidth="1"/>
    <col min="10985" max="10985" width="0" style="1" hidden="1" customWidth="1"/>
    <col min="10986" max="10986" width="17.28515625" style="222" customWidth="1"/>
    <col min="10987" max="10987" width="12.7109375" style="222" customWidth="1"/>
    <col min="10988" max="10988" width="0" style="1" hidden="1" customWidth="1"/>
    <col min="10989" max="10989" width="5.28515625" style="222" customWidth="1"/>
    <col min="10990" max="10990" width="0" style="1" hidden="1" customWidth="1"/>
    <col min="10991" max="10991" width="17" style="222" customWidth="1"/>
    <col min="10992" max="10992" width="6.28515625" style="222" customWidth="1"/>
    <col min="10993" max="10993" width="0" style="1" hidden="1" customWidth="1"/>
    <col min="10994" max="10994" width="14.28515625" style="222" customWidth="1"/>
    <col min="10995" max="10995" width="7.5703125" style="222" customWidth="1"/>
    <col min="10996" max="10996" width="0" style="1" hidden="1" customWidth="1"/>
    <col min="10997" max="10998" width="14.28515625" style="222" customWidth="1"/>
    <col min="10999" max="10999" width="20.85546875" style="222" customWidth="1"/>
    <col min="11000" max="11000" width="14.42578125" style="222" customWidth="1"/>
    <col min="11001" max="11001" width="15" style="222" customWidth="1"/>
    <col min="11002" max="11002" width="2.7109375" style="222" customWidth="1"/>
    <col min="11003" max="11003" width="11.7109375" style="222" customWidth="1"/>
    <col min="11004" max="11004" width="11.5703125" style="222" customWidth="1"/>
    <col min="11005" max="11005" width="2.28515625" style="222" customWidth="1"/>
    <col min="11006" max="11006" width="41" style="222" customWidth="1"/>
    <col min="11007" max="11007" width="14.28515625" style="222" customWidth="1"/>
    <col min="11008" max="11009" width="11.5703125" style="222" customWidth="1"/>
    <col min="11010" max="11010" width="21.85546875" style="222" customWidth="1"/>
    <col min="11011" max="11202" width="11.42578125" style="222"/>
    <col min="11203" max="11203" width="21.85546875" style="222" customWidth="1"/>
    <col min="11204" max="11204" width="13.85546875" style="222" customWidth="1"/>
    <col min="11205" max="11205" width="38.7109375" style="222" customWidth="1"/>
    <col min="11206" max="11206" width="3" style="222" bestFit="1" customWidth="1"/>
    <col min="11207" max="11207" width="32.28515625" style="222" customWidth="1"/>
    <col min="11208" max="11208" width="46.28515625" style="222" customWidth="1"/>
    <col min="11209" max="11209" width="19" style="222" customWidth="1"/>
    <col min="11210" max="11210" width="0" style="1" hidden="1" customWidth="1"/>
    <col min="11211" max="11211" width="17.7109375" style="222" customWidth="1"/>
    <col min="11212" max="11212" width="0" style="1" hidden="1" customWidth="1"/>
    <col min="11213" max="11213" width="22.28515625" style="222" customWidth="1"/>
    <col min="11214" max="11214" width="5.28515625" style="222" customWidth="1"/>
    <col min="11215" max="11215" width="36.28515625" style="222" customWidth="1"/>
    <col min="11216" max="11216" width="5.7109375" style="222" customWidth="1"/>
    <col min="11217" max="11217" width="0" style="1" hidden="1" customWidth="1"/>
    <col min="11218" max="11218" width="20.7109375" style="222" customWidth="1"/>
    <col min="11219" max="11219" width="4.85546875" style="222" customWidth="1"/>
    <col min="11220" max="11220" width="0" style="1" hidden="1" customWidth="1"/>
    <col min="11221" max="11221" width="24.7109375" style="222" customWidth="1"/>
    <col min="11222" max="11222" width="12.28515625" style="222" customWidth="1"/>
    <col min="11223" max="11223" width="0" style="1" hidden="1" customWidth="1"/>
    <col min="11224" max="11224" width="3.42578125" style="222" customWidth="1"/>
    <col min="11225" max="11225" width="0" style="1" hidden="1" customWidth="1"/>
    <col min="11226" max="11226" width="17.7109375" style="222" customWidth="1"/>
    <col min="11227" max="11227" width="3.42578125" style="222" customWidth="1"/>
    <col min="11228" max="11228" width="0" style="1" hidden="1" customWidth="1"/>
    <col min="11229" max="11229" width="23.7109375" style="222" customWidth="1"/>
    <col min="11230" max="11230" width="10" style="222" customWidth="1"/>
    <col min="11231" max="11231" width="0" style="1" hidden="1" customWidth="1"/>
    <col min="11232" max="11233" width="14.7109375" style="222" customWidth="1"/>
    <col min="11234" max="11234" width="12.85546875" style="222" customWidth="1"/>
    <col min="11235" max="11235" width="3.28515625" style="222" customWidth="1"/>
    <col min="11236" max="11236" width="30.28515625" style="222" customWidth="1"/>
    <col min="11237" max="11237" width="5" style="222" customWidth="1"/>
    <col min="11238" max="11238" width="0" style="1" hidden="1" customWidth="1"/>
    <col min="11239" max="11239" width="14.28515625" style="222" customWidth="1"/>
    <col min="11240" max="11240" width="5.7109375" style="222" customWidth="1"/>
    <col min="11241" max="11241" width="0" style="1" hidden="1" customWidth="1"/>
    <col min="11242" max="11242" width="17.28515625" style="222" customWidth="1"/>
    <col min="11243" max="11243" width="12.7109375" style="222" customWidth="1"/>
    <col min="11244" max="11244" width="0" style="1" hidden="1" customWidth="1"/>
    <col min="11245" max="11245" width="5.28515625" style="222" customWidth="1"/>
    <col min="11246" max="11246" width="0" style="1" hidden="1" customWidth="1"/>
    <col min="11247" max="11247" width="17" style="222" customWidth="1"/>
    <col min="11248" max="11248" width="6.28515625" style="222" customWidth="1"/>
    <col min="11249" max="11249" width="0" style="1" hidden="1" customWidth="1"/>
    <col min="11250" max="11250" width="14.28515625" style="222" customWidth="1"/>
    <col min="11251" max="11251" width="7.5703125" style="222" customWidth="1"/>
    <col min="11252" max="11252" width="0" style="1" hidden="1" customWidth="1"/>
    <col min="11253" max="11254" width="14.28515625" style="222" customWidth="1"/>
    <col min="11255" max="11255" width="20.85546875" style="222" customWidth="1"/>
    <col min="11256" max="11256" width="14.42578125" style="222" customWidth="1"/>
    <col min="11257" max="11257" width="15" style="222" customWidth="1"/>
    <col min="11258" max="11258" width="2.7109375" style="222" customWidth="1"/>
    <col min="11259" max="11259" width="11.7109375" style="222" customWidth="1"/>
    <col min="11260" max="11260" width="11.5703125" style="222" customWidth="1"/>
    <col min="11261" max="11261" width="2.28515625" style="222" customWidth="1"/>
    <col min="11262" max="11262" width="41" style="222" customWidth="1"/>
    <col min="11263" max="11263" width="14.28515625" style="222" customWidth="1"/>
    <col min="11264" max="11265" width="11.5703125" style="222" customWidth="1"/>
    <col min="11266" max="11266" width="21.85546875" style="222" customWidth="1"/>
    <col min="11267" max="11458" width="11.42578125" style="222"/>
    <col min="11459" max="11459" width="21.85546875" style="222" customWidth="1"/>
    <col min="11460" max="11460" width="13.85546875" style="222" customWidth="1"/>
    <col min="11461" max="11461" width="38.7109375" style="222" customWidth="1"/>
    <col min="11462" max="11462" width="3" style="222" bestFit="1" customWidth="1"/>
    <col min="11463" max="11463" width="32.28515625" style="222" customWidth="1"/>
    <col min="11464" max="11464" width="46.28515625" style="222" customWidth="1"/>
    <col min="11465" max="11465" width="19" style="222" customWidth="1"/>
    <col min="11466" max="11466" width="0" style="1" hidden="1" customWidth="1"/>
    <col min="11467" max="11467" width="17.7109375" style="222" customWidth="1"/>
    <col min="11468" max="11468" width="0" style="1" hidden="1" customWidth="1"/>
    <col min="11469" max="11469" width="22.28515625" style="222" customWidth="1"/>
    <col min="11470" max="11470" width="5.28515625" style="222" customWidth="1"/>
    <col min="11471" max="11471" width="36.28515625" style="222" customWidth="1"/>
    <col min="11472" max="11472" width="5.7109375" style="222" customWidth="1"/>
    <col min="11473" max="11473" width="0" style="1" hidden="1" customWidth="1"/>
    <col min="11474" max="11474" width="20.7109375" style="222" customWidth="1"/>
    <col min="11475" max="11475" width="4.85546875" style="222" customWidth="1"/>
    <col min="11476" max="11476" width="0" style="1" hidden="1" customWidth="1"/>
    <col min="11477" max="11477" width="24.7109375" style="222" customWidth="1"/>
    <col min="11478" max="11478" width="12.28515625" style="222" customWidth="1"/>
    <col min="11479" max="11479" width="0" style="1" hidden="1" customWidth="1"/>
    <col min="11480" max="11480" width="3.42578125" style="222" customWidth="1"/>
    <col min="11481" max="11481" width="0" style="1" hidden="1" customWidth="1"/>
    <col min="11482" max="11482" width="17.7109375" style="222" customWidth="1"/>
    <col min="11483" max="11483" width="3.42578125" style="222" customWidth="1"/>
    <col min="11484" max="11484" width="0" style="1" hidden="1" customWidth="1"/>
    <col min="11485" max="11485" width="23.7109375" style="222" customWidth="1"/>
    <col min="11486" max="11486" width="10" style="222" customWidth="1"/>
    <col min="11487" max="11487" width="0" style="1" hidden="1" customWidth="1"/>
    <col min="11488" max="11489" width="14.7109375" style="222" customWidth="1"/>
    <col min="11490" max="11490" width="12.85546875" style="222" customWidth="1"/>
    <col min="11491" max="11491" width="3.28515625" style="222" customWidth="1"/>
    <col min="11492" max="11492" width="30.28515625" style="222" customWidth="1"/>
    <col min="11493" max="11493" width="5" style="222" customWidth="1"/>
    <col min="11494" max="11494" width="0" style="1" hidden="1" customWidth="1"/>
    <col min="11495" max="11495" width="14.28515625" style="222" customWidth="1"/>
    <col min="11496" max="11496" width="5.7109375" style="222" customWidth="1"/>
    <col min="11497" max="11497" width="0" style="1" hidden="1" customWidth="1"/>
    <col min="11498" max="11498" width="17.28515625" style="222" customWidth="1"/>
    <col min="11499" max="11499" width="12.7109375" style="222" customWidth="1"/>
    <col min="11500" max="11500" width="0" style="1" hidden="1" customWidth="1"/>
    <col min="11501" max="11501" width="5.28515625" style="222" customWidth="1"/>
    <col min="11502" max="11502" width="0" style="1" hidden="1" customWidth="1"/>
    <col min="11503" max="11503" width="17" style="222" customWidth="1"/>
    <col min="11504" max="11504" width="6.28515625" style="222" customWidth="1"/>
    <col min="11505" max="11505" width="0" style="1" hidden="1" customWidth="1"/>
    <col min="11506" max="11506" width="14.28515625" style="222" customWidth="1"/>
    <col min="11507" max="11507" width="7.5703125" style="222" customWidth="1"/>
    <col min="11508" max="11508" width="0" style="1" hidden="1" customWidth="1"/>
    <col min="11509" max="11510" width="14.28515625" style="222" customWidth="1"/>
    <col min="11511" max="11511" width="20.85546875" style="222" customWidth="1"/>
    <col min="11512" max="11512" width="14.42578125" style="222" customWidth="1"/>
    <col min="11513" max="11513" width="15" style="222" customWidth="1"/>
    <col min="11514" max="11514" width="2.7109375" style="222" customWidth="1"/>
    <col min="11515" max="11515" width="11.7109375" style="222" customWidth="1"/>
    <col min="11516" max="11516" width="11.5703125" style="222" customWidth="1"/>
    <col min="11517" max="11517" width="2.28515625" style="222" customWidth="1"/>
    <col min="11518" max="11518" width="41" style="222" customWidth="1"/>
    <col min="11519" max="11519" width="14.28515625" style="222" customWidth="1"/>
    <col min="11520" max="11521" width="11.5703125" style="222" customWidth="1"/>
    <col min="11522" max="11522" width="21.85546875" style="222" customWidth="1"/>
    <col min="11523" max="11714" width="11.42578125" style="222"/>
    <col min="11715" max="11715" width="21.85546875" style="222" customWidth="1"/>
    <col min="11716" max="11716" width="13.85546875" style="222" customWidth="1"/>
    <col min="11717" max="11717" width="38.7109375" style="222" customWidth="1"/>
    <col min="11718" max="11718" width="3" style="222" bestFit="1" customWidth="1"/>
    <col min="11719" max="11719" width="32.28515625" style="222" customWidth="1"/>
    <col min="11720" max="11720" width="46.28515625" style="222" customWidth="1"/>
    <col min="11721" max="11721" width="19" style="222" customWidth="1"/>
    <col min="11722" max="11722" width="0" style="1" hidden="1" customWidth="1"/>
    <col min="11723" max="11723" width="17.7109375" style="222" customWidth="1"/>
    <col min="11724" max="11724" width="0" style="1" hidden="1" customWidth="1"/>
    <col min="11725" max="11725" width="22.28515625" style="222" customWidth="1"/>
    <col min="11726" max="11726" width="5.28515625" style="222" customWidth="1"/>
    <col min="11727" max="11727" width="36.28515625" style="222" customWidth="1"/>
    <col min="11728" max="11728" width="5.7109375" style="222" customWidth="1"/>
    <col min="11729" max="11729" width="0" style="1" hidden="1" customWidth="1"/>
    <col min="11730" max="11730" width="20.7109375" style="222" customWidth="1"/>
    <col min="11731" max="11731" width="4.85546875" style="222" customWidth="1"/>
    <col min="11732" max="11732" width="0" style="1" hidden="1" customWidth="1"/>
    <col min="11733" max="11733" width="24.7109375" style="222" customWidth="1"/>
    <col min="11734" max="11734" width="12.28515625" style="222" customWidth="1"/>
    <col min="11735" max="11735" width="0" style="1" hidden="1" customWidth="1"/>
    <col min="11736" max="11736" width="3.42578125" style="222" customWidth="1"/>
    <col min="11737" max="11737" width="0" style="1" hidden="1" customWidth="1"/>
    <col min="11738" max="11738" width="17.7109375" style="222" customWidth="1"/>
    <col min="11739" max="11739" width="3.42578125" style="222" customWidth="1"/>
    <col min="11740" max="11740" width="0" style="1" hidden="1" customWidth="1"/>
    <col min="11741" max="11741" width="23.7109375" style="222" customWidth="1"/>
    <col min="11742" max="11742" width="10" style="222" customWidth="1"/>
    <col min="11743" max="11743" width="0" style="1" hidden="1" customWidth="1"/>
    <col min="11744" max="11745" width="14.7109375" style="222" customWidth="1"/>
    <col min="11746" max="11746" width="12.85546875" style="222" customWidth="1"/>
    <col min="11747" max="11747" width="3.28515625" style="222" customWidth="1"/>
    <col min="11748" max="11748" width="30.28515625" style="222" customWidth="1"/>
    <col min="11749" max="11749" width="5" style="222" customWidth="1"/>
    <col min="11750" max="11750" width="0" style="1" hidden="1" customWidth="1"/>
    <col min="11751" max="11751" width="14.28515625" style="222" customWidth="1"/>
    <col min="11752" max="11752" width="5.7109375" style="222" customWidth="1"/>
    <col min="11753" max="11753" width="0" style="1" hidden="1" customWidth="1"/>
    <col min="11754" max="11754" width="17.28515625" style="222" customWidth="1"/>
    <col min="11755" max="11755" width="12.7109375" style="222" customWidth="1"/>
    <col min="11756" max="11756" width="0" style="1" hidden="1" customWidth="1"/>
    <col min="11757" max="11757" width="5.28515625" style="222" customWidth="1"/>
    <col min="11758" max="11758" width="0" style="1" hidden="1" customWidth="1"/>
    <col min="11759" max="11759" width="17" style="222" customWidth="1"/>
    <col min="11760" max="11760" width="6.28515625" style="222" customWidth="1"/>
    <col min="11761" max="11761" width="0" style="1" hidden="1" customWidth="1"/>
    <col min="11762" max="11762" width="14.28515625" style="222" customWidth="1"/>
    <col min="11763" max="11763" width="7.5703125" style="222" customWidth="1"/>
    <col min="11764" max="11764" width="0" style="1" hidden="1" customWidth="1"/>
    <col min="11765" max="11766" width="14.28515625" style="222" customWidth="1"/>
    <col min="11767" max="11767" width="20.85546875" style="222" customWidth="1"/>
    <col min="11768" max="11768" width="14.42578125" style="222" customWidth="1"/>
    <col min="11769" max="11769" width="15" style="222" customWidth="1"/>
    <col min="11770" max="11770" width="2.7109375" style="222" customWidth="1"/>
    <col min="11771" max="11771" width="11.7109375" style="222" customWidth="1"/>
    <col min="11772" max="11772" width="11.5703125" style="222" customWidth="1"/>
    <col min="11773" max="11773" width="2.28515625" style="222" customWidth="1"/>
    <col min="11774" max="11774" width="41" style="222" customWidth="1"/>
    <col min="11775" max="11775" width="14.28515625" style="222" customWidth="1"/>
    <col min="11776" max="11777" width="11.5703125" style="222" customWidth="1"/>
    <col min="11778" max="11778" width="21.85546875" style="222" customWidth="1"/>
    <col min="11779" max="11970" width="11.42578125" style="222"/>
    <col min="11971" max="11971" width="21.85546875" style="222" customWidth="1"/>
    <col min="11972" max="11972" width="13.85546875" style="222" customWidth="1"/>
    <col min="11973" max="11973" width="38.7109375" style="222" customWidth="1"/>
    <col min="11974" max="11974" width="3" style="222" bestFit="1" customWidth="1"/>
    <col min="11975" max="11975" width="32.28515625" style="222" customWidth="1"/>
    <col min="11976" max="11976" width="46.28515625" style="222" customWidth="1"/>
    <col min="11977" max="11977" width="19" style="222" customWidth="1"/>
    <col min="11978" max="11978" width="0" style="1" hidden="1" customWidth="1"/>
    <col min="11979" max="11979" width="17.7109375" style="222" customWidth="1"/>
    <col min="11980" max="11980" width="0" style="1" hidden="1" customWidth="1"/>
    <col min="11981" max="11981" width="22.28515625" style="222" customWidth="1"/>
    <col min="11982" max="11982" width="5.28515625" style="222" customWidth="1"/>
    <col min="11983" max="11983" width="36.28515625" style="222" customWidth="1"/>
    <col min="11984" max="11984" width="5.7109375" style="222" customWidth="1"/>
    <col min="11985" max="11985" width="0" style="1" hidden="1" customWidth="1"/>
    <col min="11986" max="11986" width="20.7109375" style="222" customWidth="1"/>
    <col min="11987" max="11987" width="4.85546875" style="222" customWidth="1"/>
    <col min="11988" max="11988" width="0" style="1" hidden="1" customWidth="1"/>
    <col min="11989" max="11989" width="24.7109375" style="222" customWidth="1"/>
    <col min="11990" max="11990" width="12.28515625" style="222" customWidth="1"/>
    <col min="11991" max="11991" width="0" style="1" hidden="1" customWidth="1"/>
    <col min="11992" max="11992" width="3.42578125" style="222" customWidth="1"/>
    <col min="11993" max="11993" width="0" style="1" hidden="1" customWidth="1"/>
    <col min="11994" max="11994" width="17.7109375" style="222" customWidth="1"/>
    <col min="11995" max="11995" width="3.42578125" style="222" customWidth="1"/>
    <col min="11996" max="11996" width="0" style="1" hidden="1" customWidth="1"/>
    <col min="11997" max="11997" width="23.7109375" style="222" customWidth="1"/>
    <col min="11998" max="11998" width="10" style="222" customWidth="1"/>
    <col min="11999" max="11999" width="0" style="1" hidden="1" customWidth="1"/>
    <col min="12000" max="12001" width="14.7109375" style="222" customWidth="1"/>
    <col min="12002" max="12002" width="12.85546875" style="222" customWidth="1"/>
    <col min="12003" max="12003" width="3.28515625" style="222" customWidth="1"/>
    <col min="12004" max="12004" width="30.28515625" style="222" customWidth="1"/>
    <col min="12005" max="12005" width="5" style="222" customWidth="1"/>
    <col min="12006" max="12006" width="0" style="1" hidden="1" customWidth="1"/>
    <col min="12007" max="12007" width="14.28515625" style="222" customWidth="1"/>
    <col min="12008" max="12008" width="5.7109375" style="222" customWidth="1"/>
    <col min="12009" max="12009" width="0" style="1" hidden="1" customWidth="1"/>
    <col min="12010" max="12010" width="17.28515625" style="222" customWidth="1"/>
    <col min="12011" max="12011" width="12.7109375" style="222" customWidth="1"/>
    <col min="12012" max="12012" width="0" style="1" hidden="1" customWidth="1"/>
    <col min="12013" max="12013" width="5.28515625" style="222" customWidth="1"/>
    <col min="12014" max="12014" width="0" style="1" hidden="1" customWidth="1"/>
    <col min="12015" max="12015" width="17" style="222" customWidth="1"/>
    <col min="12016" max="12016" width="6.28515625" style="222" customWidth="1"/>
    <col min="12017" max="12017" width="0" style="1" hidden="1" customWidth="1"/>
    <col min="12018" max="12018" width="14.28515625" style="222" customWidth="1"/>
    <col min="12019" max="12019" width="7.5703125" style="222" customWidth="1"/>
    <col min="12020" max="12020" width="0" style="1" hidden="1" customWidth="1"/>
    <col min="12021" max="12022" width="14.28515625" style="222" customWidth="1"/>
    <col min="12023" max="12023" width="20.85546875" style="222" customWidth="1"/>
    <col min="12024" max="12024" width="14.42578125" style="222" customWidth="1"/>
    <col min="12025" max="12025" width="15" style="222" customWidth="1"/>
    <col min="12026" max="12026" width="2.7109375" style="222" customWidth="1"/>
    <col min="12027" max="12027" width="11.7109375" style="222" customWidth="1"/>
    <col min="12028" max="12028" width="11.5703125" style="222" customWidth="1"/>
    <col min="12029" max="12029" width="2.28515625" style="222" customWidth="1"/>
    <col min="12030" max="12030" width="41" style="222" customWidth="1"/>
    <col min="12031" max="12031" width="14.28515625" style="222" customWidth="1"/>
    <col min="12032" max="12033" width="11.5703125" style="222" customWidth="1"/>
    <col min="12034" max="12034" width="21.85546875" style="222" customWidth="1"/>
    <col min="12035" max="12226" width="11.42578125" style="222"/>
    <col min="12227" max="12227" width="21.85546875" style="222" customWidth="1"/>
    <col min="12228" max="12228" width="13.85546875" style="222" customWidth="1"/>
    <col min="12229" max="12229" width="38.7109375" style="222" customWidth="1"/>
    <col min="12230" max="12230" width="3" style="222" bestFit="1" customWidth="1"/>
    <col min="12231" max="12231" width="32.28515625" style="222" customWidth="1"/>
    <col min="12232" max="12232" width="46.28515625" style="222" customWidth="1"/>
    <col min="12233" max="12233" width="19" style="222" customWidth="1"/>
    <col min="12234" max="12234" width="0" style="1" hidden="1" customWidth="1"/>
    <col min="12235" max="12235" width="17.7109375" style="222" customWidth="1"/>
    <col min="12236" max="12236" width="0" style="1" hidden="1" customWidth="1"/>
    <col min="12237" max="12237" width="22.28515625" style="222" customWidth="1"/>
    <col min="12238" max="12238" width="5.28515625" style="222" customWidth="1"/>
    <col min="12239" max="12239" width="36.28515625" style="222" customWidth="1"/>
    <col min="12240" max="12240" width="5.7109375" style="222" customWidth="1"/>
    <col min="12241" max="12241" width="0" style="1" hidden="1" customWidth="1"/>
    <col min="12242" max="12242" width="20.7109375" style="222" customWidth="1"/>
    <col min="12243" max="12243" width="4.85546875" style="222" customWidth="1"/>
    <col min="12244" max="12244" width="0" style="1" hidden="1" customWidth="1"/>
    <col min="12245" max="12245" width="24.7109375" style="222" customWidth="1"/>
    <col min="12246" max="12246" width="12.28515625" style="222" customWidth="1"/>
    <col min="12247" max="12247" width="0" style="1" hidden="1" customWidth="1"/>
    <col min="12248" max="12248" width="3.42578125" style="222" customWidth="1"/>
    <col min="12249" max="12249" width="0" style="1" hidden="1" customWidth="1"/>
    <col min="12250" max="12250" width="17.7109375" style="222" customWidth="1"/>
    <col min="12251" max="12251" width="3.42578125" style="222" customWidth="1"/>
    <col min="12252" max="12252" width="0" style="1" hidden="1" customWidth="1"/>
    <col min="12253" max="12253" width="23.7109375" style="222" customWidth="1"/>
    <col min="12254" max="12254" width="10" style="222" customWidth="1"/>
    <col min="12255" max="12255" width="0" style="1" hidden="1" customWidth="1"/>
    <col min="12256" max="12257" width="14.7109375" style="222" customWidth="1"/>
    <col min="12258" max="12258" width="12.85546875" style="222" customWidth="1"/>
    <col min="12259" max="12259" width="3.28515625" style="222" customWidth="1"/>
    <col min="12260" max="12260" width="30.28515625" style="222" customWidth="1"/>
    <col min="12261" max="12261" width="5" style="222" customWidth="1"/>
    <col min="12262" max="12262" width="0" style="1" hidden="1" customWidth="1"/>
    <col min="12263" max="12263" width="14.28515625" style="222" customWidth="1"/>
    <col min="12264" max="12264" width="5.7109375" style="222" customWidth="1"/>
    <col min="12265" max="12265" width="0" style="1" hidden="1" customWidth="1"/>
    <col min="12266" max="12266" width="17.28515625" style="222" customWidth="1"/>
    <col min="12267" max="12267" width="12.7109375" style="222" customWidth="1"/>
    <col min="12268" max="12268" width="0" style="1" hidden="1" customWidth="1"/>
    <col min="12269" max="12269" width="5.28515625" style="222" customWidth="1"/>
    <col min="12270" max="12270" width="0" style="1" hidden="1" customWidth="1"/>
    <col min="12271" max="12271" width="17" style="222" customWidth="1"/>
    <col min="12272" max="12272" width="6.28515625" style="222" customWidth="1"/>
    <col min="12273" max="12273" width="0" style="1" hidden="1" customWidth="1"/>
    <col min="12274" max="12274" width="14.28515625" style="222" customWidth="1"/>
    <col min="12275" max="12275" width="7.5703125" style="222" customWidth="1"/>
    <col min="12276" max="12276" width="0" style="1" hidden="1" customWidth="1"/>
    <col min="12277" max="12278" width="14.28515625" style="222" customWidth="1"/>
    <col min="12279" max="12279" width="20.85546875" style="222" customWidth="1"/>
    <col min="12280" max="12280" width="14.42578125" style="222" customWidth="1"/>
    <col min="12281" max="12281" width="15" style="222" customWidth="1"/>
    <col min="12282" max="12282" width="2.7109375" style="222" customWidth="1"/>
    <col min="12283" max="12283" width="11.7109375" style="222" customWidth="1"/>
    <col min="12284" max="12284" width="11.5703125" style="222" customWidth="1"/>
    <col min="12285" max="12285" width="2.28515625" style="222" customWidth="1"/>
    <col min="12286" max="12286" width="41" style="222" customWidth="1"/>
    <col min="12287" max="12287" width="14.28515625" style="222" customWidth="1"/>
    <col min="12288" max="12289" width="11.5703125" style="222" customWidth="1"/>
    <col min="12290" max="12290" width="21.85546875" style="222" customWidth="1"/>
    <col min="12291" max="12482" width="11.42578125" style="222"/>
    <col min="12483" max="12483" width="21.85546875" style="222" customWidth="1"/>
    <col min="12484" max="12484" width="13.85546875" style="222" customWidth="1"/>
    <col min="12485" max="12485" width="38.7109375" style="222" customWidth="1"/>
    <col min="12486" max="12486" width="3" style="222" bestFit="1" customWidth="1"/>
    <col min="12487" max="12487" width="32.28515625" style="222" customWidth="1"/>
    <col min="12488" max="12488" width="46.28515625" style="222" customWidth="1"/>
    <col min="12489" max="12489" width="19" style="222" customWidth="1"/>
    <col min="12490" max="12490" width="0" style="1" hidden="1" customWidth="1"/>
    <col min="12491" max="12491" width="17.7109375" style="222" customWidth="1"/>
    <col min="12492" max="12492" width="0" style="1" hidden="1" customWidth="1"/>
    <col min="12493" max="12493" width="22.28515625" style="222" customWidth="1"/>
    <col min="12494" max="12494" width="5.28515625" style="222" customWidth="1"/>
    <col min="12495" max="12495" width="36.28515625" style="222" customWidth="1"/>
    <col min="12496" max="12496" width="5.7109375" style="222" customWidth="1"/>
    <col min="12497" max="12497" width="0" style="1" hidden="1" customWidth="1"/>
    <col min="12498" max="12498" width="20.7109375" style="222" customWidth="1"/>
    <col min="12499" max="12499" width="4.85546875" style="222" customWidth="1"/>
    <col min="12500" max="12500" width="0" style="1" hidden="1" customWidth="1"/>
    <col min="12501" max="12501" width="24.7109375" style="222" customWidth="1"/>
    <col min="12502" max="12502" width="12.28515625" style="222" customWidth="1"/>
    <col min="12503" max="12503" width="0" style="1" hidden="1" customWidth="1"/>
    <col min="12504" max="12504" width="3.42578125" style="222" customWidth="1"/>
    <col min="12505" max="12505" width="0" style="1" hidden="1" customWidth="1"/>
    <col min="12506" max="12506" width="17.7109375" style="222" customWidth="1"/>
    <col min="12507" max="12507" width="3.42578125" style="222" customWidth="1"/>
    <col min="12508" max="12508" width="0" style="1" hidden="1" customWidth="1"/>
    <col min="12509" max="12509" width="23.7109375" style="222" customWidth="1"/>
    <col min="12510" max="12510" width="10" style="222" customWidth="1"/>
    <col min="12511" max="12511" width="0" style="1" hidden="1" customWidth="1"/>
    <col min="12512" max="12513" width="14.7109375" style="222" customWidth="1"/>
    <col min="12514" max="12514" width="12.85546875" style="222" customWidth="1"/>
    <col min="12515" max="12515" width="3.28515625" style="222" customWidth="1"/>
    <col min="12516" max="12516" width="30.28515625" style="222" customWidth="1"/>
    <col min="12517" max="12517" width="5" style="222" customWidth="1"/>
    <col min="12518" max="12518" width="0" style="1" hidden="1" customWidth="1"/>
    <col min="12519" max="12519" width="14.28515625" style="222" customWidth="1"/>
    <col min="12520" max="12520" width="5.7109375" style="222" customWidth="1"/>
    <col min="12521" max="12521" width="0" style="1" hidden="1" customWidth="1"/>
    <col min="12522" max="12522" width="17.28515625" style="222" customWidth="1"/>
    <col min="12523" max="12523" width="12.7109375" style="222" customWidth="1"/>
    <col min="12524" max="12524" width="0" style="1" hidden="1" customWidth="1"/>
    <col min="12525" max="12525" width="5.28515625" style="222" customWidth="1"/>
    <col min="12526" max="12526" width="0" style="1" hidden="1" customWidth="1"/>
    <col min="12527" max="12527" width="17" style="222" customWidth="1"/>
    <col min="12528" max="12528" width="6.28515625" style="222" customWidth="1"/>
    <col min="12529" max="12529" width="0" style="1" hidden="1" customWidth="1"/>
    <col min="12530" max="12530" width="14.28515625" style="222" customWidth="1"/>
    <col min="12531" max="12531" width="7.5703125" style="222" customWidth="1"/>
    <col min="12532" max="12532" width="0" style="1" hidden="1" customWidth="1"/>
    <col min="12533" max="12534" width="14.28515625" style="222" customWidth="1"/>
    <col min="12535" max="12535" width="20.85546875" style="222" customWidth="1"/>
    <col min="12536" max="12536" width="14.42578125" style="222" customWidth="1"/>
    <col min="12537" max="12537" width="15" style="222" customWidth="1"/>
    <col min="12538" max="12538" width="2.7109375" style="222" customWidth="1"/>
    <col min="12539" max="12539" width="11.7109375" style="222" customWidth="1"/>
    <col min="12540" max="12540" width="11.5703125" style="222" customWidth="1"/>
    <col min="12541" max="12541" width="2.28515625" style="222" customWidth="1"/>
    <col min="12542" max="12542" width="41" style="222" customWidth="1"/>
    <col min="12543" max="12543" width="14.28515625" style="222" customWidth="1"/>
    <col min="12544" max="12545" width="11.5703125" style="222" customWidth="1"/>
    <col min="12546" max="12546" width="21.85546875" style="222" customWidth="1"/>
    <col min="12547" max="12738" width="11.42578125" style="222"/>
    <col min="12739" max="12739" width="21.85546875" style="222" customWidth="1"/>
    <col min="12740" max="12740" width="13.85546875" style="222" customWidth="1"/>
    <col min="12741" max="12741" width="38.7109375" style="222" customWidth="1"/>
    <col min="12742" max="12742" width="3" style="222" bestFit="1" customWidth="1"/>
    <col min="12743" max="12743" width="32.28515625" style="222" customWidth="1"/>
    <col min="12744" max="12744" width="46.28515625" style="222" customWidth="1"/>
    <col min="12745" max="12745" width="19" style="222" customWidth="1"/>
    <col min="12746" max="12746" width="0" style="1" hidden="1" customWidth="1"/>
    <col min="12747" max="12747" width="17.7109375" style="222" customWidth="1"/>
    <col min="12748" max="12748" width="0" style="1" hidden="1" customWidth="1"/>
    <col min="12749" max="12749" width="22.28515625" style="222" customWidth="1"/>
    <col min="12750" max="12750" width="5.28515625" style="222" customWidth="1"/>
    <col min="12751" max="12751" width="36.28515625" style="222" customWidth="1"/>
    <col min="12752" max="12752" width="5.7109375" style="222" customWidth="1"/>
    <col min="12753" max="12753" width="0" style="1" hidden="1" customWidth="1"/>
    <col min="12754" max="12754" width="20.7109375" style="222" customWidth="1"/>
    <col min="12755" max="12755" width="4.85546875" style="222" customWidth="1"/>
    <col min="12756" max="12756" width="0" style="1" hidden="1" customWidth="1"/>
    <col min="12757" max="12757" width="24.7109375" style="222" customWidth="1"/>
    <col min="12758" max="12758" width="12.28515625" style="222" customWidth="1"/>
    <col min="12759" max="12759" width="0" style="1" hidden="1" customWidth="1"/>
    <col min="12760" max="12760" width="3.42578125" style="222" customWidth="1"/>
    <col min="12761" max="12761" width="0" style="1" hidden="1" customWidth="1"/>
    <col min="12762" max="12762" width="17.7109375" style="222" customWidth="1"/>
    <col min="12763" max="12763" width="3.42578125" style="222" customWidth="1"/>
    <col min="12764" max="12764" width="0" style="1" hidden="1" customWidth="1"/>
    <col min="12765" max="12765" width="23.7109375" style="222" customWidth="1"/>
    <col min="12766" max="12766" width="10" style="222" customWidth="1"/>
    <col min="12767" max="12767" width="0" style="1" hidden="1" customWidth="1"/>
    <col min="12768" max="12769" width="14.7109375" style="222" customWidth="1"/>
    <col min="12770" max="12770" width="12.85546875" style="222" customWidth="1"/>
    <col min="12771" max="12771" width="3.28515625" style="222" customWidth="1"/>
    <col min="12772" max="12772" width="30.28515625" style="222" customWidth="1"/>
    <col min="12773" max="12773" width="5" style="222" customWidth="1"/>
    <col min="12774" max="12774" width="0" style="1" hidden="1" customWidth="1"/>
    <col min="12775" max="12775" width="14.28515625" style="222" customWidth="1"/>
    <col min="12776" max="12776" width="5.7109375" style="222" customWidth="1"/>
    <col min="12777" max="12777" width="0" style="1" hidden="1" customWidth="1"/>
    <col min="12778" max="12778" width="17.28515625" style="222" customWidth="1"/>
    <col min="12779" max="12779" width="12.7109375" style="222" customWidth="1"/>
    <col min="12780" max="12780" width="0" style="1" hidden="1" customWidth="1"/>
    <col min="12781" max="12781" width="5.28515625" style="222" customWidth="1"/>
    <col min="12782" max="12782" width="0" style="1" hidden="1" customWidth="1"/>
    <col min="12783" max="12783" width="17" style="222" customWidth="1"/>
    <col min="12784" max="12784" width="6.28515625" style="222" customWidth="1"/>
    <col min="12785" max="12785" width="0" style="1" hidden="1" customWidth="1"/>
    <col min="12786" max="12786" width="14.28515625" style="222" customWidth="1"/>
    <col min="12787" max="12787" width="7.5703125" style="222" customWidth="1"/>
    <col min="12788" max="12788" width="0" style="1" hidden="1" customWidth="1"/>
    <col min="12789" max="12790" width="14.28515625" style="222" customWidth="1"/>
    <col min="12791" max="12791" width="20.85546875" style="222" customWidth="1"/>
    <col min="12792" max="12792" width="14.42578125" style="222" customWidth="1"/>
    <col min="12793" max="12793" width="15" style="222" customWidth="1"/>
    <col min="12794" max="12794" width="2.7109375" style="222" customWidth="1"/>
    <col min="12795" max="12795" width="11.7109375" style="222" customWidth="1"/>
    <col min="12796" max="12796" width="11.5703125" style="222" customWidth="1"/>
    <col min="12797" max="12797" width="2.28515625" style="222" customWidth="1"/>
    <col min="12798" max="12798" width="41" style="222" customWidth="1"/>
    <col min="12799" max="12799" width="14.28515625" style="222" customWidth="1"/>
    <col min="12800" max="12801" width="11.5703125" style="222" customWidth="1"/>
    <col min="12802" max="12802" width="21.85546875" style="222" customWidth="1"/>
    <col min="12803" max="12994" width="11.42578125" style="222"/>
    <col min="12995" max="12995" width="21.85546875" style="222" customWidth="1"/>
    <col min="12996" max="12996" width="13.85546875" style="222" customWidth="1"/>
    <col min="12997" max="12997" width="38.7109375" style="222" customWidth="1"/>
    <col min="12998" max="12998" width="3" style="222" bestFit="1" customWidth="1"/>
    <col min="12999" max="12999" width="32.28515625" style="222" customWidth="1"/>
    <col min="13000" max="13000" width="46.28515625" style="222" customWidth="1"/>
    <col min="13001" max="13001" width="19" style="222" customWidth="1"/>
    <col min="13002" max="13002" width="0" style="1" hidden="1" customWidth="1"/>
    <col min="13003" max="13003" width="17.7109375" style="222" customWidth="1"/>
    <col min="13004" max="13004" width="0" style="1" hidden="1" customWidth="1"/>
    <col min="13005" max="13005" width="22.28515625" style="222" customWidth="1"/>
    <col min="13006" max="13006" width="5.28515625" style="222" customWidth="1"/>
    <col min="13007" max="13007" width="36.28515625" style="222" customWidth="1"/>
    <col min="13008" max="13008" width="5.7109375" style="222" customWidth="1"/>
    <col min="13009" max="13009" width="0" style="1" hidden="1" customWidth="1"/>
    <col min="13010" max="13010" width="20.7109375" style="222" customWidth="1"/>
    <col min="13011" max="13011" width="4.85546875" style="222" customWidth="1"/>
    <col min="13012" max="13012" width="0" style="1" hidden="1" customWidth="1"/>
    <col min="13013" max="13013" width="24.7109375" style="222" customWidth="1"/>
    <col min="13014" max="13014" width="12.28515625" style="222" customWidth="1"/>
    <col min="13015" max="13015" width="0" style="1" hidden="1" customWidth="1"/>
    <col min="13016" max="13016" width="3.42578125" style="222" customWidth="1"/>
    <col min="13017" max="13017" width="0" style="1" hidden="1" customWidth="1"/>
    <col min="13018" max="13018" width="17.7109375" style="222" customWidth="1"/>
    <col min="13019" max="13019" width="3.42578125" style="222" customWidth="1"/>
    <col min="13020" max="13020" width="0" style="1" hidden="1" customWidth="1"/>
    <col min="13021" max="13021" width="23.7109375" style="222" customWidth="1"/>
    <col min="13022" max="13022" width="10" style="222" customWidth="1"/>
    <col min="13023" max="13023" width="0" style="1" hidden="1" customWidth="1"/>
    <col min="13024" max="13025" width="14.7109375" style="222" customWidth="1"/>
    <col min="13026" max="13026" width="12.85546875" style="222" customWidth="1"/>
    <col min="13027" max="13027" width="3.28515625" style="222" customWidth="1"/>
    <col min="13028" max="13028" width="30.28515625" style="222" customWidth="1"/>
    <col min="13029" max="13029" width="5" style="222" customWidth="1"/>
    <col min="13030" max="13030" width="0" style="1" hidden="1" customWidth="1"/>
    <col min="13031" max="13031" width="14.28515625" style="222" customWidth="1"/>
    <col min="13032" max="13032" width="5.7109375" style="222" customWidth="1"/>
    <col min="13033" max="13033" width="0" style="1" hidden="1" customWidth="1"/>
    <col min="13034" max="13034" width="17.28515625" style="222" customWidth="1"/>
    <col min="13035" max="13035" width="12.7109375" style="222" customWidth="1"/>
    <col min="13036" max="13036" width="0" style="1" hidden="1" customWidth="1"/>
    <col min="13037" max="13037" width="5.28515625" style="222" customWidth="1"/>
    <col min="13038" max="13038" width="0" style="1" hidden="1" customWidth="1"/>
    <col min="13039" max="13039" width="17" style="222" customWidth="1"/>
    <col min="13040" max="13040" width="6.28515625" style="222" customWidth="1"/>
    <col min="13041" max="13041" width="0" style="1" hidden="1" customWidth="1"/>
    <col min="13042" max="13042" width="14.28515625" style="222" customWidth="1"/>
    <col min="13043" max="13043" width="7.5703125" style="222" customWidth="1"/>
    <col min="13044" max="13044" width="0" style="1" hidden="1" customWidth="1"/>
    <col min="13045" max="13046" width="14.28515625" style="222" customWidth="1"/>
    <col min="13047" max="13047" width="20.85546875" style="222" customWidth="1"/>
    <col min="13048" max="13048" width="14.42578125" style="222" customWidth="1"/>
    <col min="13049" max="13049" width="15" style="222" customWidth="1"/>
    <col min="13050" max="13050" width="2.7109375" style="222" customWidth="1"/>
    <col min="13051" max="13051" width="11.7109375" style="222" customWidth="1"/>
    <col min="13052" max="13052" width="11.5703125" style="222" customWidth="1"/>
    <col min="13053" max="13053" width="2.28515625" style="222" customWidth="1"/>
    <col min="13054" max="13054" width="41" style="222" customWidth="1"/>
    <col min="13055" max="13055" width="14.28515625" style="222" customWidth="1"/>
    <col min="13056" max="13057" width="11.5703125" style="222" customWidth="1"/>
    <col min="13058" max="13058" width="21.85546875" style="222" customWidth="1"/>
    <col min="13059" max="13250" width="11.42578125" style="222"/>
    <col min="13251" max="13251" width="21.85546875" style="222" customWidth="1"/>
    <col min="13252" max="13252" width="13.85546875" style="222" customWidth="1"/>
    <col min="13253" max="13253" width="38.7109375" style="222" customWidth="1"/>
    <col min="13254" max="13254" width="3" style="222" bestFit="1" customWidth="1"/>
    <col min="13255" max="13255" width="32.28515625" style="222" customWidth="1"/>
    <col min="13256" max="13256" width="46.28515625" style="222" customWidth="1"/>
    <col min="13257" max="13257" width="19" style="222" customWidth="1"/>
    <col min="13258" max="13258" width="0" style="1" hidden="1" customWidth="1"/>
    <col min="13259" max="13259" width="17.7109375" style="222" customWidth="1"/>
    <col min="13260" max="13260" width="0" style="1" hidden="1" customWidth="1"/>
    <col min="13261" max="13261" width="22.28515625" style="222" customWidth="1"/>
    <col min="13262" max="13262" width="5.28515625" style="222" customWidth="1"/>
    <col min="13263" max="13263" width="36.28515625" style="222" customWidth="1"/>
    <col min="13264" max="13264" width="5.7109375" style="222" customWidth="1"/>
    <col min="13265" max="13265" width="0" style="1" hidden="1" customWidth="1"/>
    <col min="13266" max="13266" width="20.7109375" style="222" customWidth="1"/>
    <col min="13267" max="13267" width="4.85546875" style="222" customWidth="1"/>
    <col min="13268" max="13268" width="0" style="1" hidden="1" customWidth="1"/>
    <col min="13269" max="13269" width="24.7109375" style="222" customWidth="1"/>
    <col min="13270" max="13270" width="12.28515625" style="222" customWidth="1"/>
    <col min="13271" max="13271" width="0" style="1" hidden="1" customWidth="1"/>
    <col min="13272" max="13272" width="3.42578125" style="222" customWidth="1"/>
    <col min="13273" max="13273" width="0" style="1" hidden="1" customWidth="1"/>
    <col min="13274" max="13274" width="17.7109375" style="222" customWidth="1"/>
    <col min="13275" max="13275" width="3.42578125" style="222" customWidth="1"/>
    <col min="13276" max="13276" width="0" style="1" hidden="1" customWidth="1"/>
    <col min="13277" max="13277" width="23.7109375" style="222" customWidth="1"/>
    <col min="13278" max="13278" width="10" style="222" customWidth="1"/>
    <col min="13279" max="13279" width="0" style="1" hidden="1" customWidth="1"/>
    <col min="13280" max="13281" width="14.7109375" style="222" customWidth="1"/>
    <col min="13282" max="13282" width="12.85546875" style="222" customWidth="1"/>
    <col min="13283" max="13283" width="3.28515625" style="222" customWidth="1"/>
    <col min="13284" max="13284" width="30.28515625" style="222" customWidth="1"/>
    <col min="13285" max="13285" width="5" style="222" customWidth="1"/>
    <col min="13286" max="13286" width="0" style="1" hidden="1" customWidth="1"/>
    <col min="13287" max="13287" width="14.28515625" style="222" customWidth="1"/>
    <col min="13288" max="13288" width="5.7109375" style="222" customWidth="1"/>
    <col min="13289" max="13289" width="0" style="1" hidden="1" customWidth="1"/>
    <col min="13290" max="13290" width="17.28515625" style="222" customWidth="1"/>
    <col min="13291" max="13291" width="12.7109375" style="222" customWidth="1"/>
    <col min="13292" max="13292" width="0" style="1" hidden="1" customWidth="1"/>
    <col min="13293" max="13293" width="5.28515625" style="222" customWidth="1"/>
    <col min="13294" max="13294" width="0" style="1" hidden="1" customWidth="1"/>
    <col min="13295" max="13295" width="17" style="222" customWidth="1"/>
    <col min="13296" max="13296" width="6.28515625" style="222" customWidth="1"/>
    <col min="13297" max="13297" width="0" style="1" hidden="1" customWidth="1"/>
    <col min="13298" max="13298" width="14.28515625" style="222" customWidth="1"/>
    <col min="13299" max="13299" width="7.5703125" style="222" customWidth="1"/>
    <col min="13300" max="13300" width="0" style="1" hidden="1" customWidth="1"/>
    <col min="13301" max="13302" width="14.28515625" style="222" customWidth="1"/>
    <col min="13303" max="13303" width="20.85546875" style="222" customWidth="1"/>
    <col min="13304" max="13304" width="14.42578125" style="222" customWidth="1"/>
    <col min="13305" max="13305" width="15" style="222" customWidth="1"/>
    <col min="13306" max="13306" width="2.7109375" style="222" customWidth="1"/>
    <col min="13307" max="13307" width="11.7109375" style="222" customWidth="1"/>
    <col min="13308" max="13308" width="11.5703125" style="222" customWidth="1"/>
    <col min="13309" max="13309" width="2.28515625" style="222" customWidth="1"/>
    <col min="13310" max="13310" width="41" style="222" customWidth="1"/>
    <col min="13311" max="13311" width="14.28515625" style="222" customWidth="1"/>
    <col min="13312" max="13313" width="11.5703125" style="222" customWidth="1"/>
    <col min="13314" max="13314" width="21.85546875" style="222" customWidth="1"/>
    <col min="13315" max="13506" width="11.42578125" style="222"/>
    <col min="13507" max="13507" width="21.85546875" style="222" customWidth="1"/>
    <col min="13508" max="13508" width="13.85546875" style="222" customWidth="1"/>
    <col min="13509" max="13509" width="38.7109375" style="222" customWidth="1"/>
    <col min="13510" max="13510" width="3" style="222" bestFit="1" customWidth="1"/>
    <col min="13511" max="13511" width="32.28515625" style="222" customWidth="1"/>
    <col min="13512" max="13512" width="46.28515625" style="222" customWidth="1"/>
    <col min="13513" max="13513" width="19" style="222" customWidth="1"/>
    <col min="13514" max="13514" width="0" style="1" hidden="1" customWidth="1"/>
    <col min="13515" max="13515" width="17.7109375" style="222" customWidth="1"/>
    <col min="13516" max="13516" width="0" style="1" hidden="1" customWidth="1"/>
    <col min="13517" max="13517" width="22.28515625" style="222" customWidth="1"/>
    <col min="13518" max="13518" width="5.28515625" style="222" customWidth="1"/>
    <col min="13519" max="13519" width="36.28515625" style="222" customWidth="1"/>
    <col min="13520" max="13520" width="5.7109375" style="222" customWidth="1"/>
    <col min="13521" max="13521" width="0" style="1" hidden="1" customWidth="1"/>
    <col min="13522" max="13522" width="20.7109375" style="222" customWidth="1"/>
    <col min="13523" max="13523" width="4.85546875" style="222" customWidth="1"/>
    <col min="13524" max="13524" width="0" style="1" hidden="1" customWidth="1"/>
    <col min="13525" max="13525" width="24.7109375" style="222" customWidth="1"/>
    <col min="13526" max="13526" width="12.28515625" style="222" customWidth="1"/>
    <col min="13527" max="13527" width="0" style="1" hidden="1" customWidth="1"/>
    <col min="13528" max="13528" width="3.42578125" style="222" customWidth="1"/>
    <col min="13529" max="13529" width="0" style="1" hidden="1" customWidth="1"/>
    <col min="13530" max="13530" width="17.7109375" style="222" customWidth="1"/>
    <col min="13531" max="13531" width="3.42578125" style="222" customWidth="1"/>
    <col min="13532" max="13532" width="0" style="1" hidden="1" customWidth="1"/>
    <col min="13533" max="13533" width="23.7109375" style="222" customWidth="1"/>
    <col min="13534" max="13534" width="10" style="222" customWidth="1"/>
    <col min="13535" max="13535" width="0" style="1" hidden="1" customWidth="1"/>
    <col min="13536" max="13537" width="14.7109375" style="222" customWidth="1"/>
    <col min="13538" max="13538" width="12.85546875" style="222" customWidth="1"/>
    <col min="13539" max="13539" width="3.28515625" style="222" customWidth="1"/>
    <col min="13540" max="13540" width="30.28515625" style="222" customWidth="1"/>
    <col min="13541" max="13541" width="5" style="222" customWidth="1"/>
    <col min="13542" max="13542" width="0" style="1" hidden="1" customWidth="1"/>
    <col min="13543" max="13543" width="14.28515625" style="222" customWidth="1"/>
    <col min="13544" max="13544" width="5.7109375" style="222" customWidth="1"/>
    <col min="13545" max="13545" width="0" style="1" hidden="1" customWidth="1"/>
    <col min="13546" max="13546" width="17.28515625" style="222" customWidth="1"/>
    <col min="13547" max="13547" width="12.7109375" style="222" customWidth="1"/>
    <col min="13548" max="13548" width="0" style="1" hidden="1" customWidth="1"/>
    <col min="13549" max="13549" width="5.28515625" style="222" customWidth="1"/>
    <col min="13550" max="13550" width="0" style="1" hidden="1" customWidth="1"/>
    <col min="13551" max="13551" width="17" style="222" customWidth="1"/>
    <col min="13552" max="13552" width="6.28515625" style="222" customWidth="1"/>
    <col min="13553" max="13553" width="0" style="1" hidden="1" customWidth="1"/>
    <col min="13554" max="13554" width="14.28515625" style="222" customWidth="1"/>
    <col min="13555" max="13555" width="7.5703125" style="222" customWidth="1"/>
    <col min="13556" max="13556" width="0" style="1" hidden="1" customWidth="1"/>
    <col min="13557" max="13558" width="14.28515625" style="222" customWidth="1"/>
    <col min="13559" max="13559" width="20.85546875" style="222" customWidth="1"/>
    <col min="13560" max="13560" width="14.42578125" style="222" customWidth="1"/>
    <col min="13561" max="13561" width="15" style="222" customWidth="1"/>
    <col min="13562" max="13562" width="2.7109375" style="222" customWidth="1"/>
    <col min="13563" max="13563" width="11.7109375" style="222" customWidth="1"/>
    <col min="13564" max="13564" width="11.5703125" style="222" customWidth="1"/>
    <col min="13565" max="13565" width="2.28515625" style="222" customWidth="1"/>
    <col min="13566" max="13566" width="41" style="222" customWidth="1"/>
    <col min="13567" max="13567" width="14.28515625" style="222" customWidth="1"/>
    <col min="13568" max="13569" width="11.5703125" style="222" customWidth="1"/>
    <col min="13570" max="13570" width="21.85546875" style="222" customWidth="1"/>
    <col min="13571" max="13762" width="11.42578125" style="222"/>
    <col min="13763" max="13763" width="21.85546875" style="222" customWidth="1"/>
    <col min="13764" max="13764" width="13.85546875" style="222" customWidth="1"/>
    <col min="13765" max="13765" width="38.7109375" style="222" customWidth="1"/>
    <col min="13766" max="13766" width="3" style="222" bestFit="1" customWidth="1"/>
    <col min="13767" max="13767" width="32.28515625" style="222" customWidth="1"/>
    <col min="13768" max="13768" width="46.28515625" style="222" customWidth="1"/>
    <col min="13769" max="13769" width="19" style="222" customWidth="1"/>
    <col min="13770" max="13770" width="0" style="1" hidden="1" customWidth="1"/>
    <col min="13771" max="13771" width="17.7109375" style="222" customWidth="1"/>
    <col min="13772" max="13772" width="0" style="1" hidden="1" customWidth="1"/>
    <col min="13773" max="13773" width="22.28515625" style="222" customWidth="1"/>
    <col min="13774" max="13774" width="5.28515625" style="222" customWidth="1"/>
    <col min="13775" max="13775" width="36.28515625" style="222" customWidth="1"/>
    <col min="13776" max="13776" width="5.7109375" style="222" customWidth="1"/>
    <col min="13777" max="13777" width="0" style="1" hidden="1" customWidth="1"/>
    <col min="13778" max="13778" width="20.7109375" style="222" customWidth="1"/>
    <col min="13779" max="13779" width="4.85546875" style="222" customWidth="1"/>
    <col min="13780" max="13780" width="0" style="1" hidden="1" customWidth="1"/>
    <col min="13781" max="13781" width="24.7109375" style="222" customWidth="1"/>
    <col min="13782" max="13782" width="12.28515625" style="222" customWidth="1"/>
    <col min="13783" max="13783" width="0" style="1" hidden="1" customWidth="1"/>
    <col min="13784" max="13784" width="3.42578125" style="222" customWidth="1"/>
    <col min="13785" max="13785" width="0" style="1" hidden="1" customWidth="1"/>
    <col min="13786" max="13786" width="17.7109375" style="222" customWidth="1"/>
    <col min="13787" max="13787" width="3.42578125" style="222" customWidth="1"/>
    <col min="13788" max="13788" width="0" style="1" hidden="1" customWidth="1"/>
    <col min="13789" max="13789" width="23.7109375" style="222" customWidth="1"/>
    <col min="13790" max="13790" width="10" style="222" customWidth="1"/>
    <col min="13791" max="13791" width="0" style="1" hidden="1" customWidth="1"/>
    <col min="13792" max="13793" width="14.7109375" style="222" customWidth="1"/>
    <col min="13794" max="13794" width="12.85546875" style="222" customWidth="1"/>
    <col min="13795" max="13795" width="3.28515625" style="222" customWidth="1"/>
    <col min="13796" max="13796" width="30.28515625" style="222" customWidth="1"/>
    <col min="13797" max="13797" width="5" style="222" customWidth="1"/>
    <col min="13798" max="13798" width="0" style="1" hidden="1" customWidth="1"/>
    <col min="13799" max="13799" width="14.28515625" style="222" customWidth="1"/>
    <col min="13800" max="13800" width="5.7109375" style="222" customWidth="1"/>
    <col min="13801" max="13801" width="0" style="1" hidden="1" customWidth="1"/>
    <col min="13802" max="13802" width="17.28515625" style="222" customWidth="1"/>
    <col min="13803" max="13803" width="12.7109375" style="222" customWidth="1"/>
    <col min="13804" max="13804" width="0" style="1" hidden="1" customWidth="1"/>
    <col min="13805" max="13805" width="5.28515625" style="222" customWidth="1"/>
    <col min="13806" max="13806" width="0" style="1" hidden="1" customWidth="1"/>
    <col min="13807" max="13807" width="17" style="222" customWidth="1"/>
    <col min="13808" max="13808" width="6.28515625" style="222" customWidth="1"/>
    <col min="13809" max="13809" width="0" style="1" hidden="1" customWidth="1"/>
    <col min="13810" max="13810" width="14.28515625" style="222" customWidth="1"/>
    <col min="13811" max="13811" width="7.5703125" style="222" customWidth="1"/>
    <col min="13812" max="13812" width="0" style="1" hidden="1" customWidth="1"/>
    <col min="13813" max="13814" width="14.28515625" style="222" customWidth="1"/>
    <col min="13815" max="13815" width="20.85546875" style="222" customWidth="1"/>
    <col min="13816" max="13816" width="14.42578125" style="222" customWidth="1"/>
    <col min="13817" max="13817" width="15" style="222" customWidth="1"/>
    <col min="13818" max="13818" width="2.7109375" style="222" customWidth="1"/>
    <col min="13819" max="13819" width="11.7109375" style="222" customWidth="1"/>
    <col min="13820" max="13820" width="11.5703125" style="222" customWidth="1"/>
    <col min="13821" max="13821" width="2.28515625" style="222" customWidth="1"/>
    <col min="13822" max="13822" width="41" style="222" customWidth="1"/>
    <col min="13823" max="13823" width="14.28515625" style="222" customWidth="1"/>
    <col min="13824" max="13825" width="11.5703125" style="222" customWidth="1"/>
    <col min="13826" max="13826" width="21.85546875" style="222" customWidth="1"/>
    <col min="13827" max="14018" width="11.42578125" style="222"/>
    <col min="14019" max="14019" width="21.85546875" style="222" customWidth="1"/>
    <col min="14020" max="14020" width="13.85546875" style="222" customWidth="1"/>
    <col min="14021" max="14021" width="38.7109375" style="222" customWidth="1"/>
    <col min="14022" max="14022" width="3" style="222" bestFit="1" customWidth="1"/>
    <col min="14023" max="14023" width="32.28515625" style="222" customWidth="1"/>
    <col min="14024" max="14024" width="46.28515625" style="222" customWidth="1"/>
    <col min="14025" max="14025" width="19" style="222" customWidth="1"/>
    <col min="14026" max="14026" width="0" style="1" hidden="1" customWidth="1"/>
    <col min="14027" max="14027" width="17.7109375" style="222" customWidth="1"/>
    <col min="14028" max="14028" width="0" style="1" hidden="1" customWidth="1"/>
    <col min="14029" max="14029" width="22.28515625" style="222" customWidth="1"/>
    <col min="14030" max="14030" width="5.28515625" style="222" customWidth="1"/>
    <col min="14031" max="14031" width="36.28515625" style="222" customWidth="1"/>
    <col min="14032" max="14032" width="5.7109375" style="222" customWidth="1"/>
    <col min="14033" max="14033" width="0" style="1" hidden="1" customWidth="1"/>
    <col min="14034" max="14034" width="20.7109375" style="222" customWidth="1"/>
    <col min="14035" max="14035" width="4.85546875" style="222" customWidth="1"/>
    <col min="14036" max="14036" width="0" style="1" hidden="1" customWidth="1"/>
    <col min="14037" max="14037" width="24.7109375" style="222" customWidth="1"/>
    <col min="14038" max="14038" width="12.28515625" style="222" customWidth="1"/>
    <col min="14039" max="14039" width="0" style="1" hidden="1" customWidth="1"/>
    <col min="14040" max="14040" width="3.42578125" style="222" customWidth="1"/>
    <col min="14041" max="14041" width="0" style="1" hidden="1" customWidth="1"/>
    <col min="14042" max="14042" width="17.7109375" style="222" customWidth="1"/>
    <col min="14043" max="14043" width="3.42578125" style="222" customWidth="1"/>
    <col min="14044" max="14044" width="0" style="1" hidden="1" customWidth="1"/>
    <col min="14045" max="14045" width="23.7109375" style="222" customWidth="1"/>
    <col min="14046" max="14046" width="10" style="222" customWidth="1"/>
    <col min="14047" max="14047" width="0" style="1" hidden="1" customWidth="1"/>
    <col min="14048" max="14049" width="14.7109375" style="222" customWidth="1"/>
    <col min="14050" max="14050" width="12.85546875" style="222" customWidth="1"/>
    <col min="14051" max="14051" width="3.28515625" style="222" customWidth="1"/>
    <col min="14052" max="14052" width="30.28515625" style="222" customWidth="1"/>
    <col min="14053" max="14053" width="5" style="222" customWidth="1"/>
    <col min="14054" max="14054" width="0" style="1" hidden="1" customWidth="1"/>
    <col min="14055" max="14055" width="14.28515625" style="222" customWidth="1"/>
    <col min="14056" max="14056" width="5.7109375" style="222" customWidth="1"/>
    <col min="14057" max="14057" width="0" style="1" hidden="1" customWidth="1"/>
    <col min="14058" max="14058" width="17.28515625" style="222" customWidth="1"/>
    <col min="14059" max="14059" width="12.7109375" style="222" customWidth="1"/>
    <col min="14060" max="14060" width="0" style="1" hidden="1" customWidth="1"/>
    <col min="14061" max="14061" width="5.28515625" style="222" customWidth="1"/>
    <col min="14062" max="14062" width="0" style="1" hidden="1" customWidth="1"/>
    <col min="14063" max="14063" width="17" style="222" customWidth="1"/>
    <col min="14064" max="14064" width="6.28515625" style="222" customWidth="1"/>
    <col min="14065" max="14065" width="0" style="1" hidden="1" customWidth="1"/>
    <col min="14066" max="14066" width="14.28515625" style="222" customWidth="1"/>
    <col min="14067" max="14067" width="7.5703125" style="222" customWidth="1"/>
    <col min="14068" max="14068" width="0" style="1" hidden="1" customWidth="1"/>
    <col min="14069" max="14070" width="14.28515625" style="222" customWidth="1"/>
    <col min="14071" max="14071" width="20.85546875" style="222" customWidth="1"/>
    <col min="14072" max="14072" width="14.42578125" style="222" customWidth="1"/>
    <col min="14073" max="14073" width="15" style="222" customWidth="1"/>
    <col min="14074" max="14074" width="2.7109375" style="222" customWidth="1"/>
    <col min="14075" max="14075" width="11.7109375" style="222" customWidth="1"/>
    <col min="14076" max="14076" width="11.5703125" style="222" customWidth="1"/>
    <col min="14077" max="14077" width="2.28515625" style="222" customWidth="1"/>
    <col min="14078" max="14078" width="41" style="222" customWidth="1"/>
    <col min="14079" max="14079" width="14.28515625" style="222" customWidth="1"/>
    <col min="14080" max="14081" width="11.5703125" style="222" customWidth="1"/>
    <col min="14082" max="14082" width="21.85546875" style="222" customWidth="1"/>
    <col min="14083" max="14274" width="11.42578125" style="222"/>
    <col min="14275" max="14275" width="21.85546875" style="222" customWidth="1"/>
    <col min="14276" max="14276" width="13.85546875" style="222" customWidth="1"/>
    <col min="14277" max="14277" width="38.7109375" style="222" customWidth="1"/>
    <col min="14278" max="14278" width="3" style="222" bestFit="1" customWidth="1"/>
    <col min="14279" max="14279" width="32.28515625" style="222" customWidth="1"/>
    <col min="14280" max="14280" width="46.28515625" style="222" customWidth="1"/>
    <col min="14281" max="14281" width="19" style="222" customWidth="1"/>
    <col min="14282" max="14282" width="0" style="1" hidden="1" customWidth="1"/>
    <col min="14283" max="14283" width="17.7109375" style="222" customWidth="1"/>
    <col min="14284" max="14284" width="0" style="1" hidden="1" customWidth="1"/>
    <col min="14285" max="14285" width="22.28515625" style="222" customWidth="1"/>
    <col min="14286" max="14286" width="5.28515625" style="222" customWidth="1"/>
    <col min="14287" max="14287" width="36.28515625" style="222" customWidth="1"/>
    <col min="14288" max="14288" width="5.7109375" style="222" customWidth="1"/>
    <col min="14289" max="14289" width="0" style="1" hidden="1" customWidth="1"/>
    <col min="14290" max="14290" width="20.7109375" style="222" customWidth="1"/>
    <col min="14291" max="14291" width="4.85546875" style="222" customWidth="1"/>
    <col min="14292" max="14292" width="0" style="1" hidden="1" customWidth="1"/>
    <col min="14293" max="14293" width="24.7109375" style="222" customWidth="1"/>
    <col min="14294" max="14294" width="12.28515625" style="222" customWidth="1"/>
    <col min="14295" max="14295" width="0" style="1" hidden="1" customWidth="1"/>
    <col min="14296" max="14296" width="3.42578125" style="222" customWidth="1"/>
    <col min="14297" max="14297" width="0" style="1" hidden="1" customWidth="1"/>
    <col min="14298" max="14298" width="17.7109375" style="222" customWidth="1"/>
    <col min="14299" max="14299" width="3.42578125" style="222" customWidth="1"/>
    <col min="14300" max="14300" width="0" style="1" hidden="1" customWidth="1"/>
    <col min="14301" max="14301" width="23.7109375" style="222" customWidth="1"/>
    <col min="14302" max="14302" width="10" style="222" customWidth="1"/>
    <col min="14303" max="14303" width="0" style="1" hidden="1" customWidth="1"/>
    <col min="14304" max="14305" width="14.7109375" style="222" customWidth="1"/>
    <col min="14306" max="14306" width="12.85546875" style="222" customWidth="1"/>
    <col min="14307" max="14307" width="3.28515625" style="222" customWidth="1"/>
    <col min="14308" max="14308" width="30.28515625" style="222" customWidth="1"/>
    <col min="14309" max="14309" width="5" style="222" customWidth="1"/>
    <col min="14310" max="14310" width="0" style="1" hidden="1" customWidth="1"/>
    <col min="14311" max="14311" width="14.28515625" style="222" customWidth="1"/>
    <col min="14312" max="14312" width="5.7109375" style="222" customWidth="1"/>
    <col min="14313" max="14313" width="0" style="1" hidden="1" customWidth="1"/>
    <col min="14314" max="14314" width="17.28515625" style="222" customWidth="1"/>
    <col min="14315" max="14315" width="12.7109375" style="222" customWidth="1"/>
    <col min="14316" max="14316" width="0" style="1" hidden="1" customWidth="1"/>
    <col min="14317" max="14317" width="5.28515625" style="222" customWidth="1"/>
    <col min="14318" max="14318" width="0" style="1" hidden="1" customWidth="1"/>
    <col min="14319" max="14319" width="17" style="222" customWidth="1"/>
    <col min="14320" max="14320" width="6.28515625" style="222" customWidth="1"/>
    <col min="14321" max="14321" width="0" style="1" hidden="1" customWidth="1"/>
    <col min="14322" max="14322" width="14.28515625" style="222" customWidth="1"/>
    <col min="14323" max="14323" width="7.5703125" style="222" customWidth="1"/>
    <col min="14324" max="14324" width="0" style="1" hidden="1" customWidth="1"/>
    <col min="14325" max="14326" width="14.28515625" style="222" customWidth="1"/>
    <col min="14327" max="14327" width="20.85546875" style="222" customWidth="1"/>
    <col min="14328" max="14328" width="14.42578125" style="222" customWidth="1"/>
    <col min="14329" max="14329" width="15" style="222" customWidth="1"/>
    <col min="14330" max="14330" width="2.7109375" style="222" customWidth="1"/>
    <col min="14331" max="14331" width="11.7109375" style="222" customWidth="1"/>
    <col min="14332" max="14332" width="11.5703125" style="222" customWidth="1"/>
    <col min="14333" max="14333" width="2.28515625" style="222" customWidth="1"/>
    <col min="14334" max="14334" width="41" style="222" customWidth="1"/>
    <col min="14335" max="14335" width="14.28515625" style="222" customWidth="1"/>
    <col min="14336" max="14337" width="11.5703125" style="222" customWidth="1"/>
    <col min="14338" max="14338" width="21.85546875" style="222" customWidth="1"/>
    <col min="14339" max="14530" width="11.42578125" style="222"/>
    <col min="14531" max="14531" width="21.85546875" style="222" customWidth="1"/>
    <col min="14532" max="14532" width="13.85546875" style="222" customWidth="1"/>
    <col min="14533" max="14533" width="38.7109375" style="222" customWidth="1"/>
    <col min="14534" max="14534" width="3" style="222" bestFit="1" customWidth="1"/>
    <col min="14535" max="14535" width="32.28515625" style="222" customWidth="1"/>
    <col min="14536" max="14536" width="46.28515625" style="222" customWidth="1"/>
    <col min="14537" max="14537" width="19" style="222" customWidth="1"/>
    <col min="14538" max="14538" width="0" style="1" hidden="1" customWidth="1"/>
    <col min="14539" max="14539" width="17.7109375" style="222" customWidth="1"/>
    <col min="14540" max="14540" width="0" style="1" hidden="1" customWidth="1"/>
    <col min="14541" max="14541" width="22.28515625" style="222" customWidth="1"/>
    <col min="14542" max="14542" width="5.28515625" style="222" customWidth="1"/>
    <col min="14543" max="14543" width="36.28515625" style="222" customWidth="1"/>
    <col min="14544" max="14544" width="5.7109375" style="222" customWidth="1"/>
    <col min="14545" max="14545" width="0" style="1" hidden="1" customWidth="1"/>
    <col min="14546" max="14546" width="20.7109375" style="222" customWidth="1"/>
    <col min="14547" max="14547" width="4.85546875" style="222" customWidth="1"/>
    <col min="14548" max="14548" width="0" style="1" hidden="1" customWidth="1"/>
    <col min="14549" max="14549" width="24.7109375" style="222" customWidth="1"/>
    <col min="14550" max="14550" width="12.28515625" style="222" customWidth="1"/>
    <col min="14551" max="14551" width="0" style="1" hidden="1" customWidth="1"/>
    <col min="14552" max="14552" width="3.42578125" style="222" customWidth="1"/>
    <col min="14553" max="14553" width="0" style="1" hidden="1" customWidth="1"/>
    <col min="14554" max="14554" width="17.7109375" style="222" customWidth="1"/>
    <col min="14555" max="14555" width="3.42578125" style="222" customWidth="1"/>
    <col min="14556" max="14556" width="0" style="1" hidden="1" customWidth="1"/>
    <col min="14557" max="14557" width="23.7109375" style="222" customWidth="1"/>
    <col min="14558" max="14558" width="10" style="222" customWidth="1"/>
    <col min="14559" max="14559" width="0" style="1" hidden="1" customWidth="1"/>
    <col min="14560" max="14561" width="14.7109375" style="222" customWidth="1"/>
    <col min="14562" max="14562" width="12.85546875" style="222" customWidth="1"/>
    <col min="14563" max="14563" width="3.28515625" style="222" customWidth="1"/>
    <col min="14564" max="14564" width="30.28515625" style="222" customWidth="1"/>
    <col min="14565" max="14565" width="5" style="222" customWidth="1"/>
    <col min="14566" max="14566" width="0" style="1" hidden="1" customWidth="1"/>
    <col min="14567" max="14567" width="14.28515625" style="222" customWidth="1"/>
    <col min="14568" max="14568" width="5.7109375" style="222" customWidth="1"/>
    <col min="14569" max="14569" width="0" style="1" hidden="1" customWidth="1"/>
    <col min="14570" max="14570" width="17.28515625" style="222" customWidth="1"/>
    <col min="14571" max="14571" width="12.7109375" style="222" customWidth="1"/>
    <col min="14572" max="14572" width="0" style="1" hidden="1" customWidth="1"/>
    <col min="14573" max="14573" width="5.28515625" style="222" customWidth="1"/>
    <col min="14574" max="14574" width="0" style="1" hidden="1" customWidth="1"/>
    <col min="14575" max="14575" width="17" style="222" customWidth="1"/>
    <col min="14576" max="14576" width="6.28515625" style="222" customWidth="1"/>
    <col min="14577" max="14577" width="0" style="1" hidden="1" customWidth="1"/>
    <col min="14578" max="14578" width="14.28515625" style="222" customWidth="1"/>
    <col min="14579" max="14579" width="7.5703125" style="222" customWidth="1"/>
    <col min="14580" max="14580" width="0" style="1" hidden="1" customWidth="1"/>
    <col min="14581" max="14582" width="14.28515625" style="222" customWidth="1"/>
    <col min="14583" max="14583" width="20.85546875" style="222" customWidth="1"/>
    <col min="14584" max="14584" width="14.42578125" style="222" customWidth="1"/>
    <col min="14585" max="14585" width="15" style="222" customWidth="1"/>
    <col min="14586" max="14586" width="2.7109375" style="222" customWidth="1"/>
    <col min="14587" max="14587" width="11.7109375" style="222" customWidth="1"/>
    <col min="14588" max="14588" width="11.5703125" style="222" customWidth="1"/>
    <col min="14589" max="14589" width="2.28515625" style="222" customWidth="1"/>
    <col min="14590" max="14590" width="41" style="222" customWidth="1"/>
    <col min="14591" max="14591" width="14.28515625" style="222" customWidth="1"/>
    <col min="14592" max="14593" width="11.5703125" style="222" customWidth="1"/>
    <col min="14594" max="14594" width="21.85546875" style="222" customWidth="1"/>
    <col min="14595" max="14786" width="11.42578125" style="222"/>
    <col min="14787" max="14787" width="21.85546875" style="222" customWidth="1"/>
    <col min="14788" max="14788" width="13.85546875" style="222" customWidth="1"/>
    <col min="14789" max="14789" width="38.7109375" style="222" customWidth="1"/>
    <col min="14790" max="14790" width="3" style="222" bestFit="1" customWidth="1"/>
    <col min="14791" max="14791" width="32.28515625" style="222" customWidth="1"/>
    <col min="14792" max="14792" width="46.28515625" style="222" customWidth="1"/>
    <col min="14793" max="14793" width="19" style="222" customWidth="1"/>
    <col min="14794" max="14794" width="0" style="1" hidden="1" customWidth="1"/>
    <col min="14795" max="14795" width="17.7109375" style="222" customWidth="1"/>
    <col min="14796" max="14796" width="0" style="1" hidden="1" customWidth="1"/>
    <col min="14797" max="14797" width="22.28515625" style="222" customWidth="1"/>
    <col min="14798" max="14798" width="5.28515625" style="222" customWidth="1"/>
    <col min="14799" max="14799" width="36.28515625" style="222" customWidth="1"/>
    <col min="14800" max="14800" width="5.7109375" style="222" customWidth="1"/>
    <col min="14801" max="14801" width="0" style="1" hidden="1" customWidth="1"/>
    <col min="14802" max="14802" width="20.7109375" style="222" customWidth="1"/>
    <col min="14803" max="14803" width="4.85546875" style="222" customWidth="1"/>
    <col min="14804" max="14804" width="0" style="1" hidden="1" customWidth="1"/>
    <col min="14805" max="14805" width="24.7109375" style="222" customWidth="1"/>
    <col min="14806" max="14806" width="12.28515625" style="222" customWidth="1"/>
    <col min="14807" max="14807" width="0" style="1" hidden="1" customWidth="1"/>
    <col min="14808" max="14808" width="3.42578125" style="222" customWidth="1"/>
    <col min="14809" max="14809" width="0" style="1" hidden="1" customWidth="1"/>
    <col min="14810" max="14810" width="17.7109375" style="222" customWidth="1"/>
    <col min="14811" max="14811" width="3.42578125" style="222" customWidth="1"/>
    <col min="14812" max="14812" width="0" style="1" hidden="1" customWidth="1"/>
    <col min="14813" max="14813" width="23.7109375" style="222" customWidth="1"/>
    <col min="14814" max="14814" width="10" style="222" customWidth="1"/>
    <col min="14815" max="14815" width="0" style="1" hidden="1" customWidth="1"/>
    <col min="14816" max="14817" width="14.7109375" style="222" customWidth="1"/>
    <col min="14818" max="14818" width="12.85546875" style="222" customWidth="1"/>
    <col min="14819" max="14819" width="3.28515625" style="222" customWidth="1"/>
    <col min="14820" max="14820" width="30.28515625" style="222" customWidth="1"/>
    <col min="14821" max="14821" width="5" style="222" customWidth="1"/>
    <col min="14822" max="14822" width="0" style="1" hidden="1" customWidth="1"/>
    <col min="14823" max="14823" width="14.28515625" style="222" customWidth="1"/>
    <col min="14824" max="14824" width="5.7109375" style="222" customWidth="1"/>
    <col min="14825" max="14825" width="0" style="1" hidden="1" customWidth="1"/>
    <col min="14826" max="14826" width="17.28515625" style="222" customWidth="1"/>
    <col min="14827" max="14827" width="12.7109375" style="222" customWidth="1"/>
    <col min="14828" max="14828" width="0" style="1" hidden="1" customWidth="1"/>
    <col min="14829" max="14829" width="5.28515625" style="222" customWidth="1"/>
    <col min="14830" max="14830" width="0" style="1" hidden="1" customWidth="1"/>
    <col min="14831" max="14831" width="17" style="222" customWidth="1"/>
    <col min="14832" max="14832" width="6.28515625" style="222" customWidth="1"/>
    <col min="14833" max="14833" width="0" style="1" hidden="1" customWidth="1"/>
    <col min="14834" max="14834" width="14.28515625" style="222" customWidth="1"/>
    <col min="14835" max="14835" width="7.5703125" style="222" customWidth="1"/>
    <col min="14836" max="14836" width="0" style="1" hidden="1" customWidth="1"/>
    <col min="14837" max="14838" width="14.28515625" style="222" customWidth="1"/>
    <col min="14839" max="14839" width="20.85546875" style="222" customWidth="1"/>
    <col min="14840" max="14840" width="14.42578125" style="222" customWidth="1"/>
    <col min="14841" max="14841" width="15" style="222" customWidth="1"/>
    <col min="14842" max="14842" width="2.7109375" style="222" customWidth="1"/>
    <col min="14843" max="14843" width="11.7109375" style="222" customWidth="1"/>
    <col min="14844" max="14844" width="11.5703125" style="222" customWidth="1"/>
    <col min="14845" max="14845" width="2.28515625" style="222" customWidth="1"/>
    <col min="14846" max="14846" width="41" style="222" customWidth="1"/>
    <col min="14847" max="14847" width="14.28515625" style="222" customWidth="1"/>
    <col min="14848" max="14849" width="11.5703125" style="222" customWidth="1"/>
    <col min="14850" max="14850" width="21.85546875" style="222" customWidth="1"/>
    <col min="14851" max="15042" width="11.42578125" style="222"/>
    <col min="15043" max="15043" width="21.85546875" style="222" customWidth="1"/>
    <col min="15044" max="15044" width="13.85546875" style="222" customWidth="1"/>
    <col min="15045" max="15045" width="38.7109375" style="222" customWidth="1"/>
    <col min="15046" max="15046" width="3" style="222" bestFit="1" customWidth="1"/>
    <col min="15047" max="15047" width="32.28515625" style="222" customWidth="1"/>
    <col min="15048" max="15048" width="46.28515625" style="222" customWidth="1"/>
    <col min="15049" max="15049" width="19" style="222" customWidth="1"/>
    <col min="15050" max="15050" width="0" style="1" hidden="1" customWidth="1"/>
    <col min="15051" max="15051" width="17.7109375" style="222" customWidth="1"/>
    <col min="15052" max="15052" width="0" style="1" hidden="1" customWidth="1"/>
    <col min="15053" max="15053" width="22.28515625" style="222" customWidth="1"/>
    <col min="15054" max="15054" width="5.28515625" style="222" customWidth="1"/>
    <col min="15055" max="15055" width="36.28515625" style="222" customWidth="1"/>
    <col min="15056" max="15056" width="5.7109375" style="222" customWidth="1"/>
    <col min="15057" max="15057" width="0" style="1" hidden="1" customWidth="1"/>
    <col min="15058" max="15058" width="20.7109375" style="222" customWidth="1"/>
    <col min="15059" max="15059" width="4.85546875" style="222" customWidth="1"/>
    <col min="15060" max="15060" width="0" style="1" hidden="1" customWidth="1"/>
    <col min="15061" max="15061" width="24.7109375" style="222" customWidth="1"/>
    <col min="15062" max="15062" width="12.28515625" style="222" customWidth="1"/>
    <col min="15063" max="15063" width="0" style="1" hidden="1" customWidth="1"/>
    <col min="15064" max="15064" width="3.42578125" style="222" customWidth="1"/>
    <col min="15065" max="15065" width="0" style="1" hidden="1" customWidth="1"/>
    <col min="15066" max="15066" width="17.7109375" style="222" customWidth="1"/>
    <col min="15067" max="15067" width="3.42578125" style="222" customWidth="1"/>
    <col min="15068" max="15068" width="0" style="1" hidden="1" customWidth="1"/>
    <col min="15069" max="15069" width="23.7109375" style="222" customWidth="1"/>
    <col min="15070" max="15070" width="10" style="222" customWidth="1"/>
    <col min="15071" max="15071" width="0" style="1" hidden="1" customWidth="1"/>
    <col min="15072" max="15073" width="14.7109375" style="222" customWidth="1"/>
    <col min="15074" max="15074" width="12.85546875" style="222" customWidth="1"/>
    <col min="15075" max="15075" width="3.28515625" style="222" customWidth="1"/>
    <col min="15076" max="15076" width="30.28515625" style="222" customWidth="1"/>
    <col min="15077" max="15077" width="5" style="222" customWidth="1"/>
    <col min="15078" max="15078" width="0" style="1" hidden="1" customWidth="1"/>
    <col min="15079" max="15079" width="14.28515625" style="222" customWidth="1"/>
    <col min="15080" max="15080" width="5.7109375" style="222" customWidth="1"/>
    <col min="15081" max="15081" width="0" style="1" hidden="1" customWidth="1"/>
    <col min="15082" max="15082" width="17.28515625" style="222" customWidth="1"/>
    <col min="15083" max="15083" width="12.7109375" style="222" customWidth="1"/>
    <col min="15084" max="15084" width="0" style="1" hidden="1" customWidth="1"/>
    <col min="15085" max="15085" width="5.28515625" style="222" customWidth="1"/>
    <col min="15086" max="15086" width="0" style="1" hidden="1" customWidth="1"/>
    <col min="15087" max="15087" width="17" style="222" customWidth="1"/>
    <col min="15088" max="15088" width="6.28515625" style="222" customWidth="1"/>
    <col min="15089" max="15089" width="0" style="1" hidden="1" customWidth="1"/>
    <col min="15090" max="15090" width="14.28515625" style="222" customWidth="1"/>
    <col min="15091" max="15091" width="7.5703125" style="222" customWidth="1"/>
    <col min="15092" max="15092" width="0" style="1" hidden="1" customWidth="1"/>
    <col min="15093" max="15094" width="14.28515625" style="222" customWidth="1"/>
    <col min="15095" max="15095" width="20.85546875" style="222" customWidth="1"/>
    <col min="15096" max="15096" width="14.42578125" style="222" customWidth="1"/>
    <col min="15097" max="15097" width="15" style="222" customWidth="1"/>
    <col min="15098" max="15098" width="2.7109375" style="222" customWidth="1"/>
    <col min="15099" max="15099" width="11.7109375" style="222" customWidth="1"/>
    <col min="15100" max="15100" width="11.5703125" style="222" customWidth="1"/>
    <col min="15101" max="15101" width="2.28515625" style="222" customWidth="1"/>
    <col min="15102" max="15102" width="41" style="222" customWidth="1"/>
    <col min="15103" max="15103" width="14.28515625" style="222" customWidth="1"/>
    <col min="15104" max="15105" width="11.5703125" style="222" customWidth="1"/>
    <col min="15106" max="15106" width="21.85546875" style="222" customWidth="1"/>
    <col min="15107" max="15298" width="11.42578125" style="222"/>
    <col min="15299" max="15299" width="21.85546875" style="222" customWidth="1"/>
    <col min="15300" max="15300" width="13.85546875" style="222" customWidth="1"/>
    <col min="15301" max="15301" width="38.7109375" style="222" customWidth="1"/>
    <col min="15302" max="15302" width="3" style="222" bestFit="1" customWidth="1"/>
    <col min="15303" max="15303" width="32.28515625" style="222" customWidth="1"/>
    <col min="15304" max="15304" width="46.28515625" style="222" customWidth="1"/>
    <col min="15305" max="15305" width="19" style="222" customWidth="1"/>
    <col min="15306" max="15306" width="0" style="1" hidden="1" customWidth="1"/>
    <col min="15307" max="15307" width="17.7109375" style="222" customWidth="1"/>
    <col min="15308" max="15308" width="0" style="1" hidden="1" customWidth="1"/>
    <col min="15309" max="15309" width="22.28515625" style="222" customWidth="1"/>
    <col min="15310" max="15310" width="5.28515625" style="222" customWidth="1"/>
    <col min="15311" max="15311" width="36.28515625" style="222" customWidth="1"/>
    <col min="15312" max="15312" width="5.7109375" style="222" customWidth="1"/>
    <col min="15313" max="15313" width="0" style="1" hidden="1" customWidth="1"/>
    <col min="15314" max="15314" width="20.7109375" style="222" customWidth="1"/>
    <col min="15315" max="15315" width="4.85546875" style="222" customWidth="1"/>
    <col min="15316" max="15316" width="0" style="1" hidden="1" customWidth="1"/>
    <col min="15317" max="15317" width="24.7109375" style="222" customWidth="1"/>
    <col min="15318" max="15318" width="12.28515625" style="222" customWidth="1"/>
    <col min="15319" max="15319" width="0" style="1" hidden="1" customWidth="1"/>
    <col min="15320" max="15320" width="3.42578125" style="222" customWidth="1"/>
    <col min="15321" max="15321" width="0" style="1" hidden="1" customWidth="1"/>
    <col min="15322" max="15322" width="17.7109375" style="222" customWidth="1"/>
    <col min="15323" max="15323" width="3.42578125" style="222" customWidth="1"/>
    <col min="15324" max="15324" width="0" style="1" hidden="1" customWidth="1"/>
    <col min="15325" max="15325" width="23.7109375" style="222" customWidth="1"/>
    <col min="15326" max="15326" width="10" style="222" customWidth="1"/>
    <col min="15327" max="15327" width="0" style="1" hidden="1" customWidth="1"/>
    <col min="15328" max="15329" width="14.7109375" style="222" customWidth="1"/>
    <col min="15330" max="15330" width="12.85546875" style="222" customWidth="1"/>
    <col min="15331" max="15331" width="3.28515625" style="222" customWidth="1"/>
    <col min="15332" max="15332" width="30.28515625" style="222" customWidth="1"/>
    <col min="15333" max="15333" width="5" style="222" customWidth="1"/>
    <col min="15334" max="15334" width="0" style="1" hidden="1" customWidth="1"/>
    <col min="15335" max="15335" width="14.28515625" style="222" customWidth="1"/>
    <col min="15336" max="15336" width="5.7109375" style="222" customWidth="1"/>
    <col min="15337" max="15337" width="0" style="1" hidden="1" customWidth="1"/>
    <col min="15338" max="15338" width="17.28515625" style="222" customWidth="1"/>
    <col min="15339" max="15339" width="12.7109375" style="222" customWidth="1"/>
    <col min="15340" max="15340" width="0" style="1" hidden="1" customWidth="1"/>
    <col min="15341" max="15341" width="5.28515625" style="222" customWidth="1"/>
    <col min="15342" max="15342" width="0" style="1" hidden="1" customWidth="1"/>
    <col min="15343" max="15343" width="17" style="222" customWidth="1"/>
    <col min="15344" max="15344" width="6.28515625" style="222" customWidth="1"/>
    <col min="15345" max="15345" width="0" style="1" hidden="1" customWidth="1"/>
    <col min="15346" max="15346" width="14.28515625" style="222" customWidth="1"/>
    <col min="15347" max="15347" width="7.5703125" style="222" customWidth="1"/>
    <col min="15348" max="15348" width="0" style="1" hidden="1" customWidth="1"/>
    <col min="15349" max="15350" width="14.28515625" style="222" customWidth="1"/>
    <col min="15351" max="15351" width="20.85546875" style="222" customWidth="1"/>
    <col min="15352" max="15352" width="14.42578125" style="222" customWidth="1"/>
    <col min="15353" max="15353" width="15" style="222" customWidth="1"/>
    <col min="15354" max="15354" width="2.7109375" style="222" customWidth="1"/>
    <col min="15355" max="15355" width="11.7109375" style="222" customWidth="1"/>
    <col min="15356" max="15356" width="11.5703125" style="222" customWidth="1"/>
    <col min="15357" max="15357" width="2.28515625" style="222" customWidth="1"/>
    <col min="15358" max="15358" width="41" style="222" customWidth="1"/>
    <col min="15359" max="15359" width="14.28515625" style="222" customWidth="1"/>
    <col min="15360" max="15361" width="11.5703125" style="222" customWidth="1"/>
    <col min="15362" max="15362" width="21.85546875" style="222" customWidth="1"/>
    <col min="15363" max="15554" width="11.42578125" style="222"/>
    <col min="15555" max="15555" width="21.85546875" style="222" customWidth="1"/>
    <col min="15556" max="15556" width="13.85546875" style="222" customWidth="1"/>
    <col min="15557" max="15557" width="38.7109375" style="222" customWidth="1"/>
    <col min="15558" max="15558" width="3" style="222" bestFit="1" customWidth="1"/>
    <col min="15559" max="15559" width="32.28515625" style="222" customWidth="1"/>
    <col min="15560" max="15560" width="46.28515625" style="222" customWidth="1"/>
    <col min="15561" max="15561" width="19" style="222" customWidth="1"/>
    <col min="15562" max="15562" width="0" style="1" hidden="1" customWidth="1"/>
    <col min="15563" max="15563" width="17.7109375" style="222" customWidth="1"/>
    <col min="15564" max="15564" width="0" style="1" hidden="1" customWidth="1"/>
    <col min="15565" max="15565" width="22.28515625" style="222" customWidth="1"/>
    <col min="15566" max="15566" width="5.28515625" style="222" customWidth="1"/>
    <col min="15567" max="15567" width="36.28515625" style="222" customWidth="1"/>
    <col min="15568" max="15568" width="5.7109375" style="222" customWidth="1"/>
    <col min="15569" max="15569" width="0" style="1" hidden="1" customWidth="1"/>
    <col min="15570" max="15570" width="20.7109375" style="222" customWidth="1"/>
    <col min="15571" max="15571" width="4.85546875" style="222" customWidth="1"/>
    <col min="15572" max="15572" width="0" style="1" hidden="1" customWidth="1"/>
    <col min="15573" max="15573" width="24.7109375" style="222" customWidth="1"/>
    <col min="15574" max="15574" width="12.28515625" style="222" customWidth="1"/>
    <col min="15575" max="15575" width="0" style="1" hidden="1" customWidth="1"/>
    <col min="15576" max="15576" width="3.42578125" style="222" customWidth="1"/>
    <col min="15577" max="15577" width="0" style="1" hidden="1" customWidth="1"/>
    <col min="15578" max="15578" width="17.7109375" style="222" customWidth="1"/>
    <col min="15579" max="15579" width="3.42578125" style="222" customWidth="1"/>
    <col min="15580" max="15580" width="0" style="1" hidden="1" customWidth="1"/>
    <col min="15581" max="15581" width="23.7109375" style="222" customWidth="1"/>
    <col min="15582" max="15582" width="10" style="222" customWidth="1"/>
    <col min="15583" max="15583" width="0" style="1" hidden="1" customWidth="1"/>
    <col min="15584" max="15585" width="14.7109375" style="222" customWidth="1"/>
    <col min="15586" max="15586" width="12.85546875" style="222" customWidth="1"/>
    <col min="15587" max="15587" width="3.28515625" style="222" customWidth="1"/>
    <col min="15588" max="15588" width="30.28515625" style="222" customWidth="1"/>
    <col min="15589" max="15589" width="5" style="222" customWidth="1"/>
    <col min="15590" max="15590" width="0" style="1" hidden="1" customWidth="1"/>
    <col min="15591" max="15591" width="14.28515625" style="222" customWidth="1"/>
    <col min="15592" max="15592" width="5.7109375" style="222" customWidth="1"/>
    <col min="15593" max="15593" width="0" style="1" hidden="1" customWidth="1"/>
    <col min="15594" max="15594" width="17.28515625" style="222" customWidth="1"/>
    <col min="15595" max="15595" width="12.7109375" style="222" customWidth="1"/>
    <col min="15596" max="15596" width="0" style="1" hidden="1" customWidth="1"/>
    <col min="15597" max="15597" width="5.28515625" style="222" customWidth="1"/>
    <col min="15598" max="15598" width="0" style="1" hidden="1" customWidth="1"/>
    <col min="15599" max="15599" width="17" style="222" customWidth="1"/>
    <col min="15600" max="15600" width="6.28515625" style="222" customWidth="1"/>
    <col min="15601" max="15601" width="0" style="1" hidden="1" customWidth="1"/>
    <col min="15602" max="15602" width="14.28515625" style="222" customWidth="1"/>
    <col min="15603" max="15603" width="7.5703125" style="222" customWidth="1"/>
    <col min="15604" max="15604" width="0" style="1" hidden="1" customWidth="1"/>
    <col min="15605" max="15606" width="14.28515625" style="222" customWidth="1"/>
    <col min="15607" max="15607" width="20.85546875" style="222" customWidth="1"/>
    <col min="15608" max="15608" width="14.42578125" style="222" customWidth="1"/>
    <col min="15609" max="15609" width="15" style="222" customWidth="1"/>
    <col min="15610" max="15610" width="2.7109375" style="222" customWidth="1"/>
    <col min="15611" max="15611" width="11.7109375" style="222" customWidth="1"/>
    <col min="15612" max="15612" width="11.5703125" style="222" customWidth="1"/>
    <col min="15613" max="15613" width="2.28515625" style="222" customWidth="1"/>
    <col min="15614" max="15614" width="41" style="222" customWidth="1"/>
    <col min="15615" max="15615" width="14.28515625" style="222" customWidth="1"/>
    <col min="15616" max="15617" width="11.5703125" style="222" customWidth="1"/>
    <col min="15618" max="15618" width="21.85546875" style="222" customWidth="1"/>
    <col min="15619" max="15810" width="11.42578125" style="222"/>
    <col min="15811" max="15811" width="21.85546875" style="222" customWidth="1"/>
    <col min="15812" max="15812" width="13.85546875" style="222" customWidth="1"/>
    <col min="15813" max="15813" width="38.7109375" style="222" customWidth="1"/>
    <col min="15814" max="15814" width="3" style="222" bestFit="1" customWidth="1"/>
    <col min="15815" max="15815" width="32.28515625" style="222" customWidth="1"/>
    <col min="15816" max="15816" width="46.28515625" style="222" customWidth="1"/>
    <col min="15817" max="15817" width="19" style="222" customWidth="1"/>
    <col min="15818" max="15818" width="0" style="1" hidden="1" customWidth="1"/>
    <col min="15819" max="15819" width="17.7109375" style="222" customWidth="1"/>
    <col min="15820" max="15820" width="0" style="1" hidden="1" customWidth="1"/>
    <col min="15821" max="15821" width="22.28515625" style="222" customWidth="1"/>
    <col min="15822" max="15822" width="5.28515625" style="222" customWidth="1"/>
    <col min="15823" max="15823" width="36.28515625" style="222" customWidth="1"/>
    <col min="15824" max="15824" width="5.7109375" style="222" customWidth="1"/>
    <col min="15825" max="15825" width="0" style="1" hidden="1" customWidth="1"/>
    <col min="15826" max="15826" width="20.7109375" style="222" customWidth="1"/>
    <col min="15827" max="15827" width="4.85546875" style="222" customWidth="1"/>
    <col min="15828" max="15828" width="0" style="1" hidden="1" customWidth="1"/>
    <col min="15829" max="15829" width="24.7109375" style="222" customWidth="1"/>
    <col min="15830" max="15830" width="12.28515625" style="222" customWidth="1"/>
    <col min="15831" max="15831" width="0" style="1" hidden="1" customWidth="1"/>
    <col min="15832" max="15832" width="3.42578125" style="222" customWidth="1"/>
    <col min="15833" max="15833" width="0" style="1" hidden="1" customWidth="1"/>
    <col min="15834" max="15834" width="17.7109375" style="222" customWidth="1"/>
    <col min="15835" max="15835" width="3.42578125" style="222" customWidth="1"/>
    <col min="15836" max="15836" width="0" style="1" hidden="1" customWidth="1"/>
    <col min="15837" max="15837" width="23.7109375" style="222" customWidth="1"/>
    <col min="15838" max="15838" width="10" style="222" customWidth="1"/>
    <col min="15839" max="15839" width="0" style="1" hidden="1" customWidth="1"/>
    <col min="15840" max="15841" width="14.7109375" style="222" customWidth="1"/>
    <col min="15842" max="15842" width="12.85546875" style="222" customWidth="1"/>
    <col min="15843" max="15843" width="3.28515625" style="222" customWidth="1"/>
    <col min="15844" max="15844" width="30.28515625" style="222" customWidth="1"/>
    <col min="15845" max="15845" width="5" style="222" customWidth="1"/>
    <col min="15846" max="15846" width="0" style="1" hidden="1" customWidth="1"/>
    <col min="15847" max="15847" width="14.28515625" style="222" customWidth="1"/>
    <col min="15848" max="15848" width="5.7109375" style="222" customWidth="1"/>
    <col min="15849" max="15849" width="0" style="1" hidden="1" customWidth="1"/>
    <col min="15850" max="15850" width="17.28515625" style="222" customWidth="1"/>
    <col min="15851" max="15851" width="12.7109375" style="222" customWidth="1"/>
    <col min="15852" max="15852" width="0" style="1" hidden="1" customWidth="1"/>
    <col min="15853" max="15853" width="5.28515625" style="222" customWidth="1"/>
    <col min="15854" max="15854" width="0" style="1" hidden="1" customWidth="1"/>
    <col min="15855" max="15855" width="17" style="222" customWidth="1"/>
    <col min="15856" max="15856" width="6.28515625" style="222" customWidth="1"/>
    <col min="15857" max="15857" width="0" style="1" hidden="1" customWidth="1"/>
    <col min="15858" max="15858" width="14.28515625" style="222" customWidth="1"/>
    <col min="15859" max="15859" width="7.5703125" style="222" customWidth="1"/>
    <col min="15860" max="15860" width="0" style="1" hidden="1" customWidth="1"/>
    <col min="15861" max="15862" width="14.28515625" style="222" customWidth="1"/>
    <col min="15863" max="15863" width="20.85546875" style="222" customWidth="1"/>
    <col min="15864" max="15864" width="14.42578125" style="222" customWidth="1"/>
    <col min="15865" max="15865" width="15" style="222" customWidth="1"/>
    <col min="15866" max="15866" width="2.7109375" style="222" customWidth="1"/>
    <col min="15867" max="15867" width="11.7109375" style="222" customWidth="1"/>
    <col min="15868" max="15868" width="11.5703125" style="222" customWidth="1"/>
    <col min="15869" max="15869" width="2.28515625" style="222" customWidth="1"/>
    <col min="15870" max="15870" width="41" style="222" customWidth="1"/>
    <col min="15871" max="15871" width="14.28515625" style="222" customWidth="1"/>
    <col min="15872" max="15873" width="11.5703125" style="222" customWidth="1"/>
    <col min="15874" max="15874" width="21.85546875" style="222" customWidth="1"/>
    <col min="15875" max="16066" width="11.42578125" style="222"/>
    <col min="16067" max="16067" width="21.85546875" style="222" customWidth="1"/>
    <col min="16068" max="16068" width="13.85546875" style="222" customWidth="1"/>
    <col min="16069" max="16069" width="38.7109375" style="222" customWidth="1"/>
    <col min="16070" max="16070" width="3" style="222" bestFit="1" customWidth="1"/>
    <col min="16071" max="16071" width="32.28515625" style="222" customWidth="1"/>
    <col min="16072" max="16072" width="46.28515625" style="222" customWidth="1"/>
    <col min="16073" max="16073" width="19" style="222" customWidth="1"/>
    <col min="16074" max="16074" width="0" style="1" hidden="1" customWidth="1"/>
    <col min="16075" max="16075" width="17.7109375" style="222" customWidth="1"/>
    <col min="16076" max="16076" width="0" style="1" hidden="1" customWidth="1"/>
    <col min="16077" max="16077" width="22.28515625" style="222" customWidth="1"/>
    <col min="16078" max="16078" width="5.28515625" style="222" customWidth="1"/>
    <col min="16079" max="16079" width="36.28515625" style="222" customWidth="1"/>
    <col min="16080" max="16080" width="5.7109375" style="222" customWidth="1"/>
    <col min="16081" max="16081" width="0" style="1" hidden="1" customWidth="1"/>
    <col min="16082" max="16082" width="20.7109375" style="222" customWidth="1"/>
    <col min="16083" max="16083" width="4.85546875" style="222" customWidth="1"/>
    <col min="16084" max="16084" width="0" style="1" hidden="1" customWidth="1"/>
    <col min="16085" max="16085" width="24.7109375" style="222" customWidth="1"/>
    <col min="16086" max="16086" width="12.28515625" style="222" customWidth="1"/>
    <col min="16087" max="16087" width="0" style="1" hidden="1" customWidth="1"/>
    <col min="16088" max="16088" width="3.42578125" style="222" customWidth="1"/>
    <col min="16089" max="16089" width="0" style="1" hidden="1" customWidth="1"/>
    <col min="16090" max="16090" width="17.7109375" style="222" customWidth="1"/>
    <col min="16091" max="16091" width="3.42578125" style="222" customWidth="1"/>
    <col min="16092" max="16092" width="0" style="1" hidden="1" customWidth="1"/>
    <col min="16093" max="16093" width="23.7109375" style="222" customWidth="1"/>
    <col min="16094" max="16094" width="10" style="222" customWidth="1"/>
    <col min="16095" max="16095" width="0" style="1" hidden="1" customWidth="1"/>
    <col min="16096" max="16097" width="14.7109375" style="222" customWidth="1"/>
    <col min="16098" max="16098" width="12.85546875" style="222" customWidth="1"/>
    <col min="16099" max="16099" width="3.28515625" style="222" customWidth="1"/>
    <col min="16100" max="16100" width="30.28515625" style="222" customWidth="1"/>
    <col min="16101" max="16101" width="5" style="222" customWidth="1"/>
    <col min="16102" max="16102" width="0" style="1" hidden="1" customWidth="1"/>
    <col min="16103" max="16103" width="14.28515625" style="222" customWidth="1"/>
    <col min="16104" max="16104" width="5.7109375" style="222" customWidth="1"/>
    <col min="16105" max="16105" width="0" style="1" hidden="1" customWidth="1"/>
    <col min="16106" max="16106" width="17.28515625" style="222" customWidth="1"/>
    <col min="16107" max="16107" width="12.7109375" style="222" customWidth="1"/>
    <col min="16108" max="16108" width="0" style="1" hidden="1" customWidth="1"/>
    <col min="16109" max="16109" width="5.28515625" style="222" customWidth="1"/>
    <col min="16110" max="16110" width="0" style="1" hidden="1" customWidth="1"/>
    <col min="16111" max="16111" width="17" style="222" customWidth="1"/>
    <col min="16112" max="16112" width="6.28515625" style="222" customWidth="1"/>
    <col min="16113" max="16113" width="0" style="1" hidden="1" customWidth="1"/>
    <col min="16114" max="16114" width="14.28515625" style="222" customWidth="1"/>
    <col min="16115" max="16115" width="7.5703125" style="222" customWidth="1"/>
    <col min="16116" max="16116" width="0" style="1" hidden="1" customWidth="1"/>
    <col min="16117" max="16118" width="14.28515625" style="222" customWidth="1"/>
    <col min="16119" max="16119" width="20.85546875" style="222" customWidth="1"/>
    <col min="16120" max="16120" width="14.42578125" style="222" customWidth="1"/>
    <col min="16121" max="16121" width="15" style="222" customWidth="1"/>
    <col min="16122" max="16122" width="2.7109375" style="222" customWidth="1"/>
    <col min="16123" max="16123" width="11.7109375" style="222" customWidth="1"/>
    <col min="16124" max="16124" width="11.5703125" style="222" customWidth="1"/>
    <col min="16125" max="16125" width="2.28515625" style="222" customWidth="1"/>
    <col min="16126" max="16126" width="41" style="222" customWidth="1"/>
    <col min="16127" max="16127" width="14.28515625" style="222" customWidth="1"/>
    <col min="16128" max="16129" width="11.5703125" style="222" customWidth="1"/>
    <col min="16130" max="16130" width="21.85546875" style="222" customWidth="1"/>
    <col min="16131" max="16384" width="11.42578125" style="222"/>
  </cols>
  <sheetData>
    <row r="1" spans="1:46" s="1" customFormat="1" ht="45.75" customHeight="1" thickBot="1" x14ac:dyDescent="0.3">
      <c r="A1" s="809" t="s">
        <v>1333</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641" t="s">
        <v>1331</v>
      </c>
      <c r="AT1" s="641" t="s">
        <v>1332</v>
      </c>
    </row>
    <row r="2" spans="1:46" s="1" customFormat="1" ht="18.75" customHeight="1" x14ac:dyDescent="0.25">
      <c r="A2" s="754" t="s">
        <v>173</v>
      </c>
      <c r="B2" s="755"/>
      <c r="C2" s="755"/>
      <c r="D2" s="755"/>
      <c r="E2" s="755"/>
      <c r="F2" s="755"/>
      <c r="G2" s="755"/>
      <c r="H2" s="755"/>
      <c r="I2" s="755"/>
      <c r="J2" s="755"/>
      <c r="K2" s="755"/>
      <c r="L2" s="755"/>
      <c r="M2" s="755"/>
      <c r="N2" s="755"/>
      <c r="O2" s="755"/>
      <c r="P2" s="755"/>
      <c r="Q2" s="755"/>
      <c r="R2" s="755"/>
      <c r="S2" s="755"/>
      <c r="T2" s="755"/>
      <c r="U2" s="758" t="s">
        <v>174</v>
      </c>
      <c r="V2" s="758"/>
      <c r="W2" s="758"/>
      <c r="X2" s="758"/>
      <c r="Y2" s="758"/>
      <c r="Z2" s="758"/>
      <c r="AA2" s="758"/>
      <c r="AB2" s="758"/>
      <c r="AC2" s="760" t="s">
        <v>175</v>
      </c>
      <c r="AD2" s="760"/>
      <c r="AE2" s="760"/>
      <c r="AF2" s="760"/>
      <c r="AG2" s="760"/>
      <c r="AH2" s="760"/>
      <c r="AI2" s="760"/>
      <c r="AJ2" s="760"/>
      <c r="AK2" s="760"/>
      <c r="AL2" s="372"/>
      <c r="AM2" s="761" t="s">
        <v>176</v>
      </c>
      <c r="AN2" s="761"/>
      <c r="AO2" s="762"/>
      <c r="AP2" s="810" t="s">
        <v>545</v>
      </c>
      <c r="AQ2" s="811"/>
      <c r="AR2" s="811"/>
    </row>
    <row r="3" spans="1:46" s="1" customFormat="1" ht="18" customHeight="1" x14ac:dyDescent="0.25">
      <c r="A3" s="756"/>
      <c r="B3" s="757"/>
      <c r="C3" s="757"/>
      <c r="D3" s="757"/>
      <c r="E3" s="757"/>
      <c r="F3" s="757"/>
      <c r="G3" s="757"/>
      <c r="H3" s="757"/>
      <c r="I3" s="757"/>
      <c r="J3" s="757"/>
      <c r="K3" s="757"/>
      <c r="L3" s="757"/>
      <c r="M3" s="757"/>
      <c r="N3" s="757"/>
      <c r="O3" s="757"/>
      <c r="P3" s="757"/>
      <c r="Q3" s="757"/>
      <c r="R3" s="757"/>
      <c r="S3" s="757"/>
      <c r="T3" s="757"/>
      <c r="U3" s="759"/>
      <c r="V3" s="759"/>
      <c r="W3" s="759"/>
      <c r="X3" s="759"/>
      <c r="Y3" s="759"/>
      <c r="Z3" s="759"/>
      <c r="AA3" s="759"/>
      <c r="AB3" s="759"/>
      <c r="AC3" s="750" t="s">
        <v>177</v>
      </c>
      <c r="AD3" s="750" t="s">
        <v>179</v>
      </c>
      <c r="AE3" s="750"/>
      <c r="AF3" s="750"/>
      <c r="AG3" s="750"/>
      <c r="AH3" s="750" t="s">
        <v>180</v>
      </c>
      <c r="AI3" s="750" t="s">
        <v>181</v>
      </c>
      <c r="AJ3" s="750"/>
      <c r="AK3" s="750"/>
      <c r="AL3" s="751" t="s">
        <v>182</v>
      </c>
      <c r="AM3" s="751"/>
      <c r="AN3" s="751"/>
      <c r="AO3" s="752" t="s">
        <v>9</v>
      </c>
      <c r="AP3" s="753" t="s">
        <v>183</v>
      </c>
      <c r="AQ3" s="747"/>
      <c r="AR3" s="747" t="s">
        <v>141</v>
      </c>
    </row>
    <row r="4" spans="1:46" s="15" customFormat="1" ht="53.25" customHeight="1" x14ac:dyDescent="0.25">
      <c r="A4" s="124" t="s">
        <v>188</v>
      </c>
      <c r="B4" s="323" t="s">
        <v>139</v>
      </c>
      <c r="C4" s="323" t="s">
        <v>6</v>
      </c>
      <c r="D4" s="323" t="s">
        <v>1</v>
      </c>
      <c r="E4" s="323" t="s">
        <v>2</v>
      </c>
      <c r="F4" s="323" t="s">
        <v>189</v>
      </c>
      <c r="G4" s="815" t="s">
        <v>190</v>
      </c>
      <c r="H4" s="815"/>
      <c r="I4" s="323" t="s">
        <v>191</v>
      </c>
      <c r="J4" s="323" t="s">
        <v>16</v>
      </c>
      <c r="K4" s="323" t="s">
        <v>192</v>
      </c>
      <c r="L4" s="323" t="s">
        <v>193</v>
      </c>
      <c r="M4" s="323" t="s">
        <v>13</v>
      </c>
      <c r="N4" s="323" t="s">
        <v>169</v>
      </c>
      <c r="O4" s="323" t="s">
        <v>14</v>
      </c>
      <c r="P4" s="323" t="s">
        <v>169</v>
      </c>
      <c r="Q4" s="323" t="s">
        <v>15</v>
      </c>
      <c r="R4" s="323" t="s">
        <v>169</v>
      </c>
      <c r="S4" s="323" t="s">
        <v>194</v>
      </c>
      <c r="T4" s="323" t="s">
        <v>11</v>
      </c>
      <c r="U4" s="125" t="s">
        <v>195</v>
      </c>
      <c r="V4" s="126" t="s">
        <v>196</v>
      </c>
      <c r="W4" s="125" t="s">
        <v>169</v>
      </c>
      <c r="X4" s="126" t="s">
        <v>197</v>
      </c>
      <c r="Y4" s="125" t="s">
        <v>169</v>
      </c>
      <c r="Z4" s="126" t="s">
        <v>198</v>
      </c>
      <c r="AA4" s="126" t="s">
        <v>169</v>
      </c>
      <c r="AB4" s="126" t="s">
        <v>199</v>
      </c>
      <c r="AC4" s="812"/>
      <c r="AD4" s="324" t="s">
        <v>5</v>
      </c>
      <c r="AE4" s="127" t="s">
        <v>200</v>
      </c>
      <c r="AF4" s="324" t="s">
        <v>201</v>
      </c>
      <c r="AG4" s="324" t="s">
        <v>200</v>
      </c>
      <c r="AH4" s="812"/>
      <c r="AI4" s="324" t="s">
        <v>202</v>
      </c>
      <c r="AJ4" s="812" t="s">
        <v>7</v>
      </c>
      <c r="AK4" s="812"/>
      <c r="AL4" s="813"/>
      <c r="AM4" s="813"/>
      <c r="AN4" s="813"/>
      <c r="AO4" s="814"/>
      <c r="AP4" s="753"/>
      <c r="AQ4" s="747"/>
      <c r="AR4" s="747"/>
    </row>
    <row r="5" spans="1:46" ht="177.6" customHeight="1" x14ac:dyDescent="0.25">
      <c r="A5" s="339" t="s">
        <v>218</v>
      </c>
      <c r="B5" s="337" t="s">
        <v>85</v>
      </c>
      <c r="C5" s="337" t="s">
        <v>92</v>
      </c>
      <c r="D5" s="337" t="s">
        <v>18</v>
      </c>
      <c r="E5" s="337" t="s">
        <v>96</v>
      </c>
      <c r="F5" s="395" t="s">
        <v>653</v>
      </c>
      <c r="G5" s="383" t="s">
        <v>638</v>
      </c>
      <c r="H5" s="552" t="s">
        <v>1308</v>
      </c>
      <c r="I5" s="383" t="s">
        <v>655</v>
      </c>
      <c r="J5" s="383" t="s">
        <v>66</v>
      </c>
      <c r="K5" s="383">
        <v>3</v>
      </c>
      <c r="L5" s="382">
        <f>IF(J5="Diaria",+(K5/360),IF(J5="Mensual",+(K5/12),IF(J5="Bimestral",+(K5/6),IF(J5="Trimestral",+(K5/4),IF(J5="Semestral",+(K5/2),IF(J5="Anual",+(K5/1),""))))))</f>
        <v>0.25</v>
      </c>
      <c r="M5" s="383" t="s">
        <v>47</v>
      </c>
      <c r="N5" s="342">
        <f t="shared" ref="N5:N11" si="0">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384" t="s">
        <v>76</v>
      </c>
      <c r="P5" s="342" t="str">
        <f t="shared" ref="P5:P10" si="1">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83" t="s">
        <v>73</v>
      </c>
      <c r="R5" s="342">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86" t="s">
        <v>60</v>
      </c>
      <c r="T5" s="386" t="s">
        <v>73</v>
      </c>
      <c r="U5" s="381">
        <f>+MAX(N5,P5,R5)</f>
        <v>0.4</v>
      </c>
      <c r="V5" s="385" t="str">
        <f>IF(L5&lt;=20%,"Muy baja",IF(L5&lt;=40%,"Baja",IF(L5&lt;=60%,"Media",IF(L5&lt;=80%,"Alta",IF(L5&lt;=100%,"Muy alta",IF(L5&gt;=100%,"Muy alta",""))))))</f>
        <v>Baja</v>
      </c>
      <c r="W5" s="380">
        <f>+IFERROR(VLOOKUP(V5,[3]Fórmula!$F$1:$G$6,2,FALSE),"")</f>
        <v>0.4</v>
      </c>
      <c r="X5" s="394" t="s">
        <v>56</v>
      </c>
      <c r="Y5" s="380">
        <f>+IFERROR(VLOOKUP(X5,[3]Fórmula!$H$1:$I$6,2,FALSE),"")</f>
        <v>0.6</v>
      </c>
      <c r="Z5" s="394" t="str">
        <f>+IFERROR(VLOOKUP(V5&amp;X5,[3]Fórmula!$C$2:$D$26,2,FALSE),"")</f>
        <v>Moderado</v>
      </c>
      <c r="AA5" s="380">
        <f>IF(Z5="Bajo",25%,IF(Z5="Moderado",50%,IF(Z5="Alto",75%,IF(Z5="Extremo",100%,""))))</f>
        <v>0.5</v>
      </c>
      <c r="AB5" s="553" t="s">
        <v>656</v>
      </c>
      <c r="AC5" s="389" t="s">
        <v>657</v>
      </c>
      <c r="AD5" s="337" t="s">
        <v>39</v>
      </c>
      <c r="AE5" s="346">
        <f t="shared" ref="AE5:AE12" si="2">IF(AD5="Preventivo",25%,IF(AD5="Detectivo",15%,IF(AD5="Correctivo",10%,"")))</f>
        <v>0.15</v>
      </c>
      <c r="AF5" s="337" t="s">
        <v>216</v>
      </c>
      <c r="AG5" s="346">
        <f t="shared" ref="AG5:AG16" si="3">IF(AF5="Manual",15%,IF(AF5="Automático",25%,""))</f>
        <v>0.15</v>
      </c>
      <c r="AH5" s="346">
        <f t="shared" ref="AH5:AH16" si="4">+AG5+AE5</f>
        <v>0.3</v>
      </c>
      <c r="AI5" s="337" t="s">
        <v>217</v>
      </c>
      <c r="AJ5" s="337" t="s">
        <v>24</v>
      </c>
      <c r="AK5" s="337" t="s">
        <v>658</v>
      </c>
      <c r="AL5" s="296">
        <f>+AA5*AH5</f>
        <v>0.15</v>
      </c>
      <c r="AM5" s="304">
        <f>+AA5-AL5</f>
        <v>0.35</v>
      </c>
      <c r="AN5" s="343" t="str">
        <f>IF(AM5&lt;=25%,"Bajo",IF(AM5&lt;=50%,"Moderado",IF(AM5&lt;=75%,"Alto",IF(AM5&gt;75%,"Extremo",""))))</f>
        <v>Moderado</v>
      </c>
      <c r="AO5" s="344" t="s">
        <v>59</v>
      </c>
      <c r="AP5" s="240">
        <v>1</v>
      </c>
      <c r="AQ5" s="393" t="s">
        <v>659</v>
      </c>
      <c r="AR5" s="349" t="s">
        <v>660</v>
      </c>
    </row>
    <row r="6" spans="1:46" s="234" customFormat="1" ht="334.5" customHeight="1" x14ac:dyDescent="0.2">
      <c r="A6" s="236" t="s">
        <v>51</v>
      </c>
      <c r="B6" s="237" t="s">
        <v>85</v>
      </c>
      <c r="C6" s="237" t="s">
        <v>58</v>
      </c>
      <c r="D6" s="237" t="s">
        <v>79</v>
      </c>
      <c r="E6" s="237" t="s">
        <v>80</v>
      </c>
      <c r="F6" s="337" t="s">
        <v>662</v>
      </c>
      <c r="G6" s="341" t="s">
        <v>210</v>
      </c>
      <c r="H6" s="337" t="s">
        <v>663</v>
      </c>
      <c r="I6" s="250" t="s">
        <v>664</v>
      </c>
      <c r="J6" s="337" t="s">
        <v>95</v>
      </c>
      <c r="K6" s="337">
        <v>0</v>
      </c>
      <c r="L6" s="238">
        <f>IF(J6="Diaria",+(K6/360),IF(J6="Semanal",+(K6/52),IF(J6="Mensual",+(K6/12),IF(J6="Bimestral",+(K6/6),IF(J6="Trimestral",+(K6/4),IF(J6="Semestral",+(K6/2),IF(J6="Anual",+(K6/1),"")))))))</f>
        <v>0</v>
      </c>
      <c r="M6" s="237" t="s">
        <v>73</v>
      </c>
      <c r="N6" s="356">
        <f t="shared" si="0"/>
        <v>0</v>
      </c>
      <c r="O6" s="237" t="s">
        <v>31</v>
      </c>
      <c r="P6" s="356">
        <f t="shared" si="1"/>
        <v>0.2</v>
      </c>
      <c r="Q6" s="237" t="s">
        <v>73</v>
      </c>
      <c r="R6" s="35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39" t="s">
        <v>60</v>
      </c>
      <c r="T6" s="239" t="s">
        <v>61</v>
      </c>
      <c r="U6" s="357">
        <f>+MAX(N6,P6,R6)</f>
        <v>0.2</v>
      </c>
      <c r="V6" s="340" t="str">
        <f>IF(L6&lt;=20%,"Muy baja",IF(L6&lt;=40%,"Baja",IF(L6&lt;=60%,"Media",IF(L6&lt;=80%,"Alta",IF(L6&lt;=100%,"Muy alta",IF(L6&gt;=100%,"Muy alta",""))))))</f>
        <v>Muy baja</v>
      </c>
      <c r="W6" s="358">
        <f>+IFERROR(VLOOKUP(V6,[3]Fórmula!$F$1:$G$6,2,FALSE),"")</f>
        <v>0.2</v>
      </c>
      <c r="X6" s="343" t="s">
        <v>56</v>
      </c>
      <c r="Y6" s="358">
        <f>+IFERROR(VLOOKUP(X6,[3]Fórmula!$H$1:$I$6,2,FALSE),"")</f>
        <v>0.6</v>
      </c>
      <c r="Z6" s="343" t="s">
        <v>56</v>
      </c>
      <c r="AA6" s="358">
        <f>IF(Z6="Bajo",25%,IF(Z6="Moderado",50%,IF(Z6="Alto",75%,IF(Z6="Extremo",100%,""))))</f>
        <v>0.5</v>
      </c>
      <c r="AB6" s="346" t="s">
        <v>665</v>
      </c>
      <c r="AC6" s="250" t="s">
        <v>666</v>
      </c>
      <c r="AD6" s="337" t="s">
        <v>39</v>
      </c>
      <c r="AE6" s="346">
        <f t="shared" si="2"/>
        <v>0.15</v>
      </c>
      <c r="AF6" s="337" t="s">
        <v>216</v>
      </c>
      <c r="AG6" s="346">
        <f t="shared" si="3"/>
        <v>0.15</v>
      </c>
      <c r="AH6" s="346">
        <f t="shared" si="4"/>
        <v>0.3</v>
      </c>
      <c r="AI6" s="337" t="s">
        <v>217</v>
      </c>
      <c r="AJ6" s="337" t="s">
        <v>24</v>
      </c>
      <c r="AK6" s="337" t="s">
        <v>667</v>
      </c>
      <c r="AL6" s="356">
        <f>+AA6*AH6</f>
        <v>0.15</v>
      </c>
      <c r="AM6" s="361">
        <f>+AA6-AL6</f>
        <v>0.35</v>
      </c>
      <c r="AN6" s="343" t="str">
        <f>+IF(C6="Corrupción","Moderado",IF(#REF!&lt;=25%,"Bajo",IF(#REF!&lt;=50%,"Moderado",IF(#REF!&lt;=75%,"Alto",IF(#REF!&gt;75%,"Extremo","")))))</f>
        <v>Moderado</v>
      </c>
      <c r="AO6" s="235" t="s">
        <v>59</v>
      </c>
      <c r="AP6" s="241">
        <v>1</v>
      </c>
      <c r="AQ6" s="242" t="s">
        <v>668</v>
      </c>
      <c r="AR6" s="237" t="e">
        <f>+#REF!</f>
        <v>#REF!</v>
      </c>
    </row>
    <row r="7" spans="1:46" s="1" customFormat="1" ht="149.25" customHeight="1" x14ac:dyDescent="0.25">
      <c r="A7" s="392" t="s">
        <v>51</v>
      </c>
      <c r="B7" s="337" t="s">
        <v>85</v>
      </c>
      <c r="C7" s="299" t="s">
        <v>1212</v>
      </c>
      <c r="D7" s="337" t="s">
        <v>79</v>
      </c>
      <c r="E7" s="337" t="s">
        <v>36</v>
      </c>
      <c r="F7" s="337" t="s">
        <v>669</v>
      </c>
      <c r="G7" s="341" t="s">
        <v>953</v>
      </c>
      <c r="H7" s="337" t="s">
        <v>670</v>
      </c>
      <c r="I7" s="337" t="s">
        <v>671</v>
      </c>
      <c r="J7" s="371" t="s">
        <v>95</v>
      </c>
      <c r="K7" s="371">
        <v>1</v>
      </c>
      <c r="L7" s="379">
        <f>IF(J7="Diaria",+(K7/360),IF(J7="Mensual",+(K7/12),IF(J7="Bimestral",+(K7/6),IF(J7="Trimestral",+(K7/4),IF(J7="Semestral",+(K7/2),IF(J7="Anual",+(K7/1),""))))))</f>
        <v>0.5</v>
      </c>
      <c r="M7" s="299" t="s">
        <v>30</v>
      </c>
      <c r="N7" s="299">
        <f t="shared" si="0"/>
        <v>0.2</v>
      </c>
      <c r="O7" s="299" t="s">
        <v>73</v>
      </c>
      <c r="P7" s="299">
        <f t="shared" si="1"/>
        <v>0</v>
      </c>
      <c r="Q7" s="299" t="s">
        <v>73</v>
      </c>
      <c r="R7" s="29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7" t="s">
        <v>60</v>
      </c>
      <c r="T7" s="387" t="s">
        <v>45</v>
      </c>
      <c r="U7" s="387">
        <f>+MAX(N7,P7,R7)</f>
        <v>0.2</v>
      </c>
      <c r="V7" s="293" t="str">
        <f>IF(L7&lt;=20%,"Muy baja",IF(L7&lt;=40%,"Baja",IF(L7&lt;=60%,"Media",IF(L7&lt;=80%,"Alta",IF(L7&lt;=100%,"Muy alta",IF(L7&gt;=100%,"Muy alta",""))))))</f>
        <v>Media</v>
      </c>
      <c r="W7" s="294">
        <f>+IFERROR(VLOOKUP(V7,[3]Fórmula!$F$1:$G$6,2,FALSE),"")</f>
        <v>0.6</v>
      </c>
      <c r="X7" s="293" t="str">
        <f>IF(U7=20%,"Leve",IF(U7=40%,"Menor",IF(U7=60%,"Moderado",IF(U7=80%,"Mayor",IF(U7=100%,"Catastrófico","")))))</f>
        <v>Leve</v>
      </c>
      <c r="Y7" s="294">
        <f>+IFERROR(VLOOKUP(X7,[3]Fórmula!$H$1:$I$6,2,FALSE),"")</f>
        <v>0.2</v>
      </c>
      <c r="Z7" s="295" t="str">
        <f>+IFERROR(VLOOKUP(V7&amp;X7,[3]Fórmula!$C$2:$D$26,2,FALSE),"")</f>
        <v>Moderado</v>
      </c>
      <c r="AA7" s="294">
        <f>IF(Z7="Bajo",25%,IF(Z7="Moderado",50%,IF(Z7="Alto",75%,IF(Z7="Extremo",100%,""))))</f>
        <v>0.5</v>
      </c>
      <c r="AB7" s="346" t="s">
        <v>672</v>
      </c>
      <c r="AC7" s="250" t="s">
        <v>1225</v>
      </c>
      <c r="AD7" s="299" t="s">
        <v>57</v>
      </c>
      <c r="AE7" s="379">
        <f t="shared" si="2"/>
        <v>0.25</v>
      </c>
      <c r="AF7" s="299" t="s">
        <v>216</v>
      </c>
      <c r="AG7" s="379">
        <f t="shared" si="3"/>
        <v>0.15</v>
      </c>
      <c r="AH7" s="379">
        <f t="shared" si="4"/>
        <v>0.4</v>
      </c>
      <c r="AI7" s="299" t="s">
        <v>217</v>
      </c>
      <c r="AJ7" s="337" t="s">
        <v>673</v>
      </c>
      <c r="AK7" s="299"/>
      <c r="AL7" s="299">
        <f>+AA7*AH7</f>
        <v>0.2</v>
      </c>
      <c r="AM7" s="379">
        <f>+AA7-AL7</f>
        <v>0.3</v>
      </c>
      <c r="AN7" s="295" t="str">
        <f>+IF(C7="Corrupción","Moderado",IF(AM7&lt;=25%,"Bajo",IF(AM7&lt;=50%,"Moderado",IF(AM7&lt;=75%,"Alto",IF(AM7&gt;75%,"Extremo","")))))</f>
        <v>Moderado</v>
      </c>
      <c r="AO7" s="391" t="s">
        <v>59</v>
      </c>
      <c r="AP7" s="390">
        <v>1</v>
      </c>
      <c r="AQ7" s="337" t="s">
        <v>674</v>
      </c>
      <c r="AR7" s="371" t="s">
        <v>675</v>
      </c>
    </row>
    <row r="8" spans="1:46" ht="184.5" customHeight="1" x14ac:dyDescent="0.25">
      <c r="A8" s="339" t="s">
        <v>218</v>
      </c>
      <c r="B8" s="337" t="s">
        <v>85</v>
      </c>
      <c r="C8" s="337" t="s">
        <v>58</v>
      </c>
      <c r="D8" s="337" t="s">
        <v>18</v>
      </c>
      <c r="E8" s="337" t="s">
        <v>67</v>
      </c>
      <c r="F8" s="337" t="s">
        <v>676</v>
      </c>
      <c r="G8" s="341" t="s">
        <v>232</v>
      </c>
      <c r="H8" s="337" t="s">
        <v>677</v>
      </c>
      <c r="I8" s="337" t="s">
        <v>678</v>
      </c>
      <c r="J8" s="337" t="s">
        <v>89</v>
      </c>
      <c r="K8" s="337">
        <v>1</v>
      </c>
      <c r="L8" s="430">
        <f>IF(J8="Diaria",+(K8/360),IF(J8="Mensual",+(K8/12),IF(J8="Bimestral",+(K8/6),IF(J8="Trimestral",+(K8/4),IF(J8="Semestral",+(K8/2),IF(J8="Anual",+(K8/1),""))))))</f>
        <v>0.25</v>
      </c>
      <c r="M8" s="337" t="s">
        <v>75</v>
      </c>
      <c r="N8" s="296">
        <f t="shared" si="0"/>
        <v>0.8</v>
      </c>
      <c r="O8" s="337" t="s">
        <v>64</v>
      </c>
      <c r="P8" s="296">
        <f t="shared" si="1"/>
        <v>0.6</v>
      </c>
      <c r="Q8" s="337" t="s">
        <v>73</v>
      </c>
      <c r="R8" s="29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28" t="s">
        <v>60</v>
      </c>
      <c r="T8" s="428" t="s">
        <v>61</v>
      </c>
      <c r="U8" s="291">
        <f>+MAX(N8,P8,R8)</f>
        <v>0.8</v>
      </c>
      <c r="V8" s="340" t="str">
        <f>IF(L8&lt;=20%,"Muy baja",IF(L8&lt;=40%,"Baja",IF(L8&lt;=60%,"Media",IF(L8&lt;=80%,"Alta",IF(L8&lt;=100%,"Muy alta",IF(L8&gt;=100%,"Muy alta",""))))))</f>
        <v>Baja</v>
      </c>
      <c r="W8" s="294">
        <f>+IFERROR(VLOOKUP(V8,[3]Fórmula!$F$1:$G$6,2,FALSE),"")</f>
        <v>0.4</v>
      </c>
      <c r="X8" s="429" t="str">
        <f>IF(U8=20%,"Leve",IF(U8=40%,"Menor",IF(U8=60%,"Moderado",IF(U8=80%,"Mayor",IF(U8=100%,"Catastrófico","")))))</f>
        <v>Mayor</v>
      </c>
      <c r="Y8" s="294">
        <f>+IFERROR(VLOOKUP(X8,[3]Fórmula!$H$1:$I$6,2,FALSE),"")</f>
        <v>0.8</v>
      </c>
      <c r="Z8" s="429" t="str">
        <f>+IFERROR(VLOOKUP(V8&amp;X8,[3]Fórmula!$C$2:$D$26,2,FALSE),"")</f>
        <v>Alto</v>
      </c>
      <c r="AA8" s="294">
        <f>IF(Z8="Bajo",25%,IF(Z8="Moderado",50%,IF(Z8="Alto",75%,IF(Z8="Extremo",100%,""))))</f>
        <v>0.75</v>
      </c>
      <c r="AB8" s="346" t="s">
        <v>679</v>
      </c>
      <c r="AC8" s="250" t="s">
        <v>680</v>
      </c>
      <c r="AD8" s="337" t="s">
        <v>57</v>
      </c>
      <c r="AE8" s="346">
        <f t="shared" si="2"/>
        <v>0.25</v>
      </c>
      <c r="AF8" s="337" t="s">
        <v>216</v>
      </c>
      <c r="AG8" s="346">
        <f t="shared" si="3"/>
        <v>0.15</v>
      </c>
      <c r="AH8" s="346">
        <f t="shared" si="4"/>
        <v>0.4</v>
      </c>
      <c r="AI8" s="337" t="s">
        <v>217</v>
      </c>
      <c r="AJ8" s="337" t="s">
        <v>673</v>
      </c>
      <c r="AK8" s="337"/>
      <c r="AL8" s="296">
        <f>+AA8*AH8</f>
        <v>0.30000000000000004</v>
      </c>
      <c r="AM8" s="304">
        <f>+AA8-AL8</f>
        <v>0.44999999999999996</v>
      </c>
      <c r="AN8" s="343" t="str">
        <f>IF(AM8&lt;=25%,"Bajo",IF(AM8&lt;=50%,"Moderado",IF(AM8&lt;=75%,"Alto",IF(AM8&gt;75%,"Extremo",""))))</f>
        <v>Moderado</v>
      </c>
      <c r="AO8" s="344" t="s">
        <v>59</v>
      </c>
      <c r="AP8" s="244">
        <v>1</v>
      </c>
      <c r="AQ8" s="337" t="s">
        <v>681</v>
      </c>
      <c r="AR8" s="237" t="s">
        <v>682</v>
      </c>
    </row>
    <row r="9" spans="1:46" ht="255.75" customHeight="1" x14ac:dyDescent="0.25">
      <c r="A9" s="857" t="s">
        <v>218</v>
      </c>
      <c r="B9" s="847" t="s">
        <v>85</v>
      </c>
      <c r="C9" s="847" t="s">
        <v>92</v>
      </c>
      <c r="D9" s="847" t="s">
        <v>79</v>
      </c>
      <c r="E9" s="847" t="s">
        <v>36</v>
      </c>
      <c r="F9" s="847" t="s">
        <v>683</v>
      </c>
      <c r="G9" s="861" t="s">
        <v>654</v>
      </c>
      <c r="H9" s="847" t="s">
        <v>685</v>
      </c>
      <c r="I9" s="859" t="s">
        <v>686</v>
      </c>
      <c r="J9" s="847" t="s">
        <v>95</v>
      </c>
      <c r="K9" s="847">
        <v>1</v>
      </c>
      <c r="L9" s="865">
        <f>IF(J9="Diaria",+(K9/360),IF(J9="Mensual",+(K9/12),IF(J9="Bimestral",+(K9/6),IF(J9="Trimestral",+(K9/4),IF(J9="Semestral",+(K9/2),IF(J9="Anual",+(K9/1),""))))))</f>
        <v>0.5</v>
      </c>
      <c r="M9" s="867" t="s">
        <v>63</v>
      </c>
      <c r="N9" s="296">
        <f t="shared" si="0"/>
        <v>0.6</v>
      </c>
      <c r="O9" s="867" t="s">
        <v>87</v>
      </c>
      <c r="P9" s="296" t="str">
        <f t="shared" si="1"/>
        <v/>
      </c>
      <c r="Q9" s="867" t="s">
        <v>65</v>
      </c>
      <c r="R9" s="72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0.6</v>
      </c>
      <c r="S9" s="851" t="s">
        <v>60</v>
      </c>
      <c r="T9" s="851" t="s">
        <v>61</v>
      </c>
      <c r="U9" s="720">
        <f>+MAX(N9,P9,R9)</f>
        <v>0.6</v>
      </c>
      <c r="V9" s="853" t="str">
        <f>IF(L9&lt;=20%,"Muy baja",IF(L9&lt;=40%,"Baja",IF(L9&lt;=60%,"Media",IF(L9&lt;=80%,"Alta",IF(L9&lt;=100%,"Muy alta",IF(L9&gt;=100%,"Muy alta",""))))))</f>
        <v>Media</v>
      </c>
      <c r="W9" s="723">
        <f>+IFERROR(VLOOKUP(V9,[3]Fórmula!$F$1:$G$6,2,FALSE),"")</f>
        <v>0.6</v>
      </c>
      <c r="X9" s="869" t="str">
        <f>IF(U9=20%,"Leve",IF(U9=40%,"Menor",IF(U9=60%,"Moderado",IF(U9=80%,"Mayor",IF(U9=100%,"Catastrófico","")))))</f>
        <v>Moderado</v>
      </c>
      <c r="Y9" s="723">
        <f>+IFERROR(VLOOKUP(X9,[3]Fórmula!$H$1:$I$6,2,FALSE),"")</f>
        <v>0.6</v>
      </c>
      <c r="Z9" s="871" t="str">
        <f>+IFERROR(VLOOKUP(V9&amp;X9,[3]Fórmula!$C$2:$D$26,2,FALSE),"")</f>
        <v>Moderado</v>
      </c>
      <c r="AA9" s="723">
        <f>IF(Z9="Bajo",25%,IF(Z9="Moderado",50%,IF(Z9="Alto",75%,IF(Z9="Extremo",100%,""))))</f>
        <v>0.5</v>
      </c>
      <c r="AB9" s="855" t="s">
        <v>687</v>
      </c>
      <c r="AC9" s="389" t="s">
        <v>688</v>
      </c>
      <c r="AD9" s="337" t="s">
        <v>57</v>
      </c>
      <c r="AE9" s="346">
        <f t="shared" si="2"/>
        <v>0.25</v>
      </c>
      <c r="AF9" s="337" t="s">
        <v>216</v>
      </c>
      <c r="AG9" s="346">
        <f t="shared" si="3"/>
        <v>0.15</v>
      </c>
      <c r="AH9" s="346">
        <f t="shared" si="4"/>
        <v>0.4</v>
      </c>
      <c r="AI9" s="337" t="s">
        <v>217</v>
      </c>
      <c r="AJ9" s="337" t="s">
        <v>24</v>
      </c>
      <c r="AK9" s="337" t="s">
        <v>689</v>
      </c>
      <c r="AL9" s="296">
        <f>+AA9*AH9</f>
        <v>0.2</v>
      </c>
      <c r="AM9" s="304">
        <f>+AA9-AL9</f>
        <v>0.3</v>
      </c>
      <c r="AN9" s="843" t="str">
        <f>IF(AM10&lt;=25%,"Bajo",IF(AM10&lt;=50%,"Moderado",IF(AM10&lt;=75%,"Alto",IF(AM10&gt;75%,"Extremo",""))))</f>
        <v>Bajo</v>
      </c>
      <c r="AO9" s="845" t="s">
        <v>59</v>
      </c>
      <c r="AP9" s="244">
        <v>1</v>
      </c>
      <c r="AQ9" s="337" t="s">
        <v>690</v>
      </c>
      <c r="AR9" s="245" t="s">
        <v>675</v>
      </c>
    </row>
    <row r="10" spans="1:46" ht="120.75" customHeight="1" thickBot="1" x14ac:dyDescent="0.3">
      <c r="A10" s="858"/>
      <c r="B10" s="848"/>
      <c r="C10" s="848"/>
      <c r="D10" s="848"/>
      <c r="E10" s="848"/>
      <c r="F10" s="848"/>
      <c r="G10" s="862"/>
      <c r="H10" s="848"/>
      <c r="I10" s="860"/>
      <c r="J10" s="848"/>
      <c r="K10" s="848"/>
      <c r="L10" s="866"/>
      <c r="M10" s="868"/>
      <c r="N10" s="296" t="str">
        <f t="shared" si="0"/>
        <v/>
      </c>
      <c r="O10" s="868"/>
      <c r="P10" s="296" t="str">
        <f t="shared" si="1"/>
        <v/>
      </c>
      <c r="Q10" s="868"/>
      <c r="R10" s="710"/>
      <c r="S10" s="852"/>
      <c r="T10" s="852"/>
      <c r="U10" s="702"/>
      <c r="V10" s="854"/>
      <c r="W10" s="690"/>
      <c r="X10" s="870"/>
      <c r="Y10" s="690"/>
      <c r="Z10" s="872"/>
      <c r="AA10" s="690"/>
      <c r="AB10" s="856"/>
      <c r="AC10" s="251" t="s">
        <v>691</v>
      </c>
      <c r="AD10" s="338" t="s">
        <v>22</v>
      </c>
      <c r="AE10" s="347">
        <f t="shared" si="2"/>
        <v>0.1</v>
      </c>
      <c r="AF10" s="338" t="s">
        <v>216</v>
      </c>
      <c r="AG10" s="347">
        <f t="shared" si="3"/>
        <v>0.15</v>
      </c>
      <c r="AH10" s="347">
        <f t="shared" si="4"/>
        <v>0.25</v>
      </c>
      <c r="AI10" s="338" t="s">
        <v>217</v>
      </c>
      <c r="AJ10" s="338" t="s">
        <v>24</v>
      </c>
      <c r="AK10" s="338" t="s">
        <v>692</v>
      </c>
      <c r="AL10" s="286">
        <f>+AM9*AH10</f>
        <v>7.4999999999999997E-2</v>
      </c>
      <c r="AM10" s="289">
        <f>+AM9-AL10</f>
        <v>0.22499999999999998</v>
      </c>
      <c r="AN10" s="844"/>
      <c r="AO10" s="846"/>
      <c r="AP10" s="246">
        <v>2</v>
      </c>
      <c r="AQ10" s="338" t="s">
        <v>693</v>
      </c>
      <c r="AR10" s="247" t="s">
        <v>675</v>
      </c>
    </row>
    <row r="11" spans="1:46" ht="153" customHeight="1" x14ac:dyDescent="0.25">
      <c r="A11" s="857" t="s">
        <v>218</v>
      </c>
      <c r="B11" s="847" t="s">
        <v>85</v>
      </c>
      <c r="C11" s="847" t="s">
        <v>92</v>
      </c>
      <c r="D11" s="847" t="s">
        <v>694</v>
      </c>
      <c r="E11" s="847" t="s">
        <v>36</v>
      </c>
      <c r="F11" s="859" t="s">
        <v>695</v>
      </c>
      <c r="G11" s="861" t="s">
        <v>1283</v>
      </c>
      <c r="H11" s="847" t="s">
        <v>1226</v>
      </c>
      <c r="I11" s="859" t="s">
        <v>697</v>
      </c>
      <c r="J11" s="847" t="s">
        <v>33</v>
      </c>
      <c r="K11" s="847">
        <v>1</v>
      </c>
      <c r="L11" s="863">
        <f>IF(J11="Diaria",+(K11/360),IF(J11="Mensual",+(K11/12),IF(J11="Bimestral",+(K11/6),IF(J11="Trimestral",+(K11/4),IF(J11="Semestral",+(K11/2),IF(J11="Anual",+(K11/1),""))))))</f>
        <v>2.7777777777777779E-3</v>
      </c>
      <c r="M11" s="847" t="s">
        <v>30</v>
      </c>
      <c r="N11" s="725">
        <f t="shared" si="0"/>
        <v>0.2</v>
      </c>
      <c r="O11" s="847" t="s">
        <v>87</v>
      </c>
      <c r="P11" s="725">
        <v>100</v>
      </c>
      <c r="Q11" s="847" t="s">
        <v>73</v>
      </c>
      <c r="R11" s="72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51" t="s">
        <v>60</v>
      </c>
      <c r="T11" s="851" t="s">
        <v>61</v>
      </c>
      <c r="U11" s="720">
        <f>+MAX(N11,P11,R11)</f>
        <v>100</v>
      </c>
      <c r="V11" s="853" t="str">
        <f>IF(L11&lt;=20%,"Muy baja",IF(L11&lt;=40%,"Baja",IF(L11&lt;=60%,"Media",IF(L11&lt;=80%,"Alta",IF(L11&lt;=100%,"Muy alta",IF(L11&gt;=100%,"Muy alta",""))))))</f>
        <v>Muy baja</v>
      </c>
      <c r="W11" s="723">
        <f>+IFERROR(VLOOKUP(V11,[3]Fórmula!$F$1:$G$6,2,FALSE),"")</f>
        <v>0.2</v>
      </c>
      <c r="X11" s="849" t="s">
        <v>82</v>
      </c>
      <c r="Y11" s="723">
        <f>+IFERROR(VLOOKUP(X11,[3]Fórmula!$H$1:$I$6,2,FALSE),"")</f>
        <v>1</v>
      </c>
      <c r="Z11" s="849" t="str">
        <f>+IFERROR(VLOOKUP(V11&amp;X11,[3]Fórmula!$C$2:$D$26,2,FALSE),"")</f>
        <v>Extremo</v>
      </c>
      <c r="AA11" s="723">
        <f>IF(Z11="Bajo",25%,IF(Z11="Moderado",50%,IF(Z11="Alto",75%,IF(Z11="Extremo",100%,""))))</f>
        <v>1</v>
      </c>
      <c r="AB11" s="855" t="s">
        <v>698</v>
      </c>
      <c r="AC11" s="250" t="s">
        <v>699</v>
      </c>
      <c r="AD11" s="337" t="s">
        <v>57</v>
      </c>
      <c r="AE11" s="346">
        <f t="shared" si="2"/>
        <v>0.25</v>
      </c>
      <c r="AF11" s="337" t="s">
        <v>216</v>
      </c>
      <c r="AG11" s="346">
        <f t="shared" si="3"/>
        <v>0.15</v>
      </c>
      <c r="AH11" s="346">
        <f t="shared" si="4"/>
        <v>0.4</v>
      </c>
      <c r="AI11" s="337" t="s">
        <v>217</v>
      </c>
      <c r="AJ11" s="337" t="s">
        <v>24</v>
      </c>
      <c r="AK11" s="337" t="s">
        <v>700</v>
      </c>
      <c r="AL11" s="296">
        <f>+AA11*AH11</f>
        <v>0.4</v>
      </c>
      <c r="AM11" s="304">
        <f>+AA11-AL11</f>
        <v>0.6</v>
      </c>
      <c r="AN11" s="843" t="str">
        <f>IF(AM12&lt;=25%,"Bajo",IF(AM12&lt;=50%,"Moderado",IF(AM12&lt;=75%,"Alto",IF(AM12&gt;75%,"Extremo",""))))</f>
        <v>Moderado</v>
      </c>
      <c r="AO11" s="845" t="s">
        <v>59</v>
      </c>
      <c r="AP11" s="244">
        <v>1</v>
      </c>
      <c r="AQ11" s="337" t="s">
        <v>701</v>
      </c>
      <c r="AR11" s="245" t="s">
        <v>675</v>
      </c>
    </row>
    <row r="12" spans="1:46" ht="237.6" customHeight="1" thickBot="1" x14ac:dyDescent="0.3">
      <c r="A12" s="858"/>
      <c r="B12" s="848"/>
      <c r="C12" s="848"/>
      <c r="D12" s="848"/>
      <c r="E12" s="848"/>
      <c r="F12" s="860"/>
      <c r="G12" s="862"/>
      <c r="H12" s="848"/>
      <c r="I12" s="860"/>
      <c r="J12" s="848"/>
      <c r="K12" s="848"/>
      <c r="L12" s="864"/>
      <c r="M12" s="848"/>
      <c r="N12" s="710"/>
      <c r="O12" s="848"/>
      <c r="P12" s="710"/>
      <c r="Q12" s="848"/>
      <c r="R12" s="710"/>
      <c r="S12" s="852"/>
      <c r="T12" s="852"/>
      <c r="U12" s="702"/>
      <c r="V12" s="854"/>
      <c r="W12" s="690"/>
      <c r="X12" s="850"/>
      <c r="Y12" s="690"/>
      <c r="Z12" s="850"/>
      <c r="AA12" s="690"/>
      <c r="AB12" s="856"/>
      <c r="AC12" s="251" t="s">
        <v>702</v>
      </c>
      <c r="AD12" s="338" t="s">
        <v>57</v>
      </c>
      <c r="AE12" s="347">
        <f t="shared" si="2"/>
        <v>0.25</v>
      </c>
      <c r="AF12" s="338" t="s">
        <v>216</v>
      </c>
      <c r="AG12" s="347">
        <f t="shared" si="3"/>
        <v>0.15</v>
      </c>
      <c r="AH12" s="347">
        <f t="shared" si="4"/>
        <v>0.4</v>
      </c>
      <c r="AI12" s="338" t="s">
        <v>217</v>
      </c>
      <c r="AJ12" s="338" t="s">
        <v>24</v>
      </c>
      <c r="AK12" s="338" t="s">
        <v>703</v>
      </c>
      <c r="AL12" s="286">
        <f>+AM11*AH12</f>
        <v>0.24</v>
      </c>
      <c r="AM12" s="289">
        <f>+AM11-AL12</f>
        <v>0.36</v>
      </c>
      <c r="AN12" s="844"/>
      <c r="AO12" s="846"/>
      <c r="AP12" s="246">
        <v>2</v>
      </c>
      <c r="AQ12" s="251" t="s">
        <v>704</v>
      </c>
      <c r="AR12" s="247" t="s">
        <v>675</v>
      </c>
    </row>
    <row r="13" spans="1:46" ht="172.5" customHeight="1" thickBot="1" x14ac:dyDescent="0.3">
      <c r="A13" s="305" t="s">
        <v>218</v>
      </c>
      <c r="B13" s="285" t="s">
        <v>85</v>
      </c>
      <c r="C13" s="285" t="s">
        <v>92</v>
      </c>
      <c r="D13" s="285" t="s">
        <v>79</v>
      </c>
      <c r="E13" s="285" t="s">
        <v>36</v>
      </c>
      <c r="F13" s="307" t="s">
        <v>598</v>
      </c>
      <c r="G13" s="296" t="s">
        <v>599</v>
      </c>
      <c r="H13" s="468" t="s">
        <v>600</v>
      </c>
      <c r="I13" s="307" t="s">
        <v>601</v>
      </c>
      <c r="J13" s="285" t="s">
        <v>66</v>
      </c>
      <c r="K13" s="285">
        <v>1</v>
      </c>
      <c r="L13" s="288">
        <v>2.7777777777777779E-3</v>
      </c>
      <c r="M13" s="285" t="s">
        <v>30</v>
      </c>
      <c r="N13" s="28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285" t="s">
        <v>64</v>
      </c>
      <c r="P13" s="28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285" t="s">
        <v>73</v>
      </c>
      <c r="R13" s="28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281" t="s">
        <v>60</v>
      </c>
      <c r="T13" s="281" t="s">
        <v>45</v>
      </c>
      <c r="U13" s="281">
        <f>+MAX(N13,P13,R13)</f>
        <v>0.6</v>
      </c>
      <c r="V13" s="292" t="str">
        <f>IF(L13&lt;=20%,"Muy baja",IF(L13&lt;=40%,"Baja",IF(L13&lt;=60%,"Media",IF(L13&lt;=80%,"Alta",IF(L13&lt;=100%,"Muy alta",IF(L13&gt;=100%,"Muy alta",""))))))</f>
        <v>Muy baja</v>
      </c>
      <c r="W13" s="274">
        <f>+IFERROR(VLOOKUP(V13,Fórmula!$F$1:$G$6,2,FALSE),"")</f>
        <v>0.2</v>
      </c>
      <c r="X13" s="283" t="str">
        <f>IF(U13=20%,"Leve",IF(U13=40%,"Menor",IF(U13=60%,"Moderado",IF(U13=80%,"Mayor",IF(U13=100%,"Catastrófico","")))))</f>
        <v>Moderado</v>
      </c>
      <c r="Y13" s="300" t="s">
        <v>56</v>
      </c>
      <c r="Z13" s="278" t="str">
        <f>+IFERROR(VLOOKUP(V13&amp;X13,Fórmula!$C$2:$D$26,2,FALSE),"")</f>
        <v>Moderado</v>
      </c>
      <c r="AA13" s="300" t="s">
        <v>56</v>
      </c>
      <c r="AB13" s="557" t="s">
        <v>602</v>
      </c>
      <c r="AC13" s="58" t="s">
        <v>1221</v>
      </c>
      <c r="AD13" s="50" t="s">
        <v>57</v>
      </c>
      <c r="AE13" s="22">
        <f t="shared" ref="AE13:AE16" si="5">IF(AD13="Preventivo",25%,IF(AD13="Detectivo",15%,IF(AD13="Correctivo",10%,"")))</f>
        <v>0.25</v>
      </c>
      <c r="AF13" s="307" t="s">
        <v>216</v>
      </c>
      <c r="AG13" s="22">
        <f t="shared" si="3"/>
        <v>0.15</v>
      </c>
      <c r="AH13" s="22">
        <f t="shared" si="4"/>
        <v>0.4</v>
      </c>
      <c r="AI13" s="307" t="s">
        <v>217</v>
      </c>
      <c r="AJ13" s="285" t="s">
        <v>24</v>
      </c>
      <c r="AK13" s="307" t="s">
        <v>643</v>
      </c>
      <c r="AM13" s="368">
        <v>0.3</v>
      </c>
      <c r="AN13" s="343" t="s">
        <v>56</v>
      </c>
      <c r="AO13" s="381" t="s">
        <v>59</v>
      </c>
      <c r="AP13" s="436">
        <v>1</v>
      </c>
      <c r="AQ13" s="524" t="s">
        <v>604</v>
      </c>
      <c r="AR13" s="6" t="s">
        <v>675</v>
      </c>
    </row>
    <row r="14" spans="1:46" ht="210.75" thickBot="1" x14ac:dyDescent="0.3">
      <c r="A14" s="448" t="s">
        <v>218</v>
      </c>
      <c r="B14" s="445" t="s">
        <v>146</v>
      </c>
      <c r="C14" s="296" t="s">
        <v>109</v>
      </c>
      <c r="D14" s="445" t="s">
        <v>645</v>
      </c>
      <c r="E14" s="445" t="s">
        <v>80</v>
      </c>
      <c r="F14" s="451" t="s">
        <v>705</v>
      </c>
      <c r="G14" s="342" t="s">
        <v>706</v>
      </c>
      <c r="H14" s="457" t="s">
        <v>707</v>
      </c>
      <c r="I14" s="451" t="s">
        <v>708</v>
      </c>
      <c r="J14" s="445" t="s">
        <v>33</v>
      </c>
      <c r="K14" s="445">
        <v>72</v>
      </c>
      <c r="L14" s="452">
        <f>IF(J14="Diaria",+(K14/360),IF(J14="Mensual",+(K14/12),IF(J14="Bimestral",+(K14/6),IF(J14="Trimestral",+(K14/4),IF(J14="Semestral",+(K14/2),IF(J14="Anual",+(K14/1),""))))))</f>
        <v>0.2</v>
      </c>
      <c r="M14" s="451" t="s">
        <v>73</v>
      </c>
      <c r="N14" s="44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451" t="s">
        <v>709</v>
      </c>
      <c r="P14" s="44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1</v>
      </c>
      <c r="Q14" s="451" t="s">
        <v>73</v>
      </c>
      <c r="R14" s="44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446" t="s">
        <v>72</v>
      </c>
      <c r="T14" s="446" t="s">
        <v>28</v>
      </c>
      <c r="U14" s="446">
        <f t="shared" ref="U14:U15" si="6">+MAX(N14,P14,R14)</f>
        <v>1</v>
      </c>
      <c r="V14" s="450" t="str">
        <f t="shared" ref="V14:V15" si="7">IF(L14&lt;=20%,"Muy baja",IF(L14&lt;=40%,"Baja",IF(L14&lt;=60%,"Media",IF(L14&lt;=80%,"Alta",IF(L14&lt;=100%,"Muy alta",IF(L14&gt;=100%,"Muy alta",""))))))</f>
        <v>Muy baja</v>
      </c>
      <c r="W14" s="479">
        <f>+IFERROR(VLOOKUP(V14,[5]Fórmula!$F$1:$G$6,2,FALSE),"")</f>
        <v>0.2</v>
      </c>
      <c r="X14" s="531" t="str">
        <f t="shared" ref="X14:X15" si="8">IF(U14=20%,"Leve",IF(U14=40%,"Menor",IF(U14=60%,"Moderado",IF(U14=80%,"Mayor",IF(U14=100%,"Catastrófico","")))))</f>
        <v>Catastrófico</v>
      </c>
      <c r="Y14" s="479">
        <f>+IFERROR(VLOOKUP(X14,[5]Fórmula!$H$1:$I$6,2,FALSE),"")</f>
        <v>1</v>
      </c>
      <c r="Z14" s="449" t="str">
        <f>+IFERROR(VLOOKUP(V14&amp;X14,[5]Fórmula!$C$2:$D$26,2,FALSE),"")</f>
        <v>Extremo</v>
      </c>
      <c r="AA14" s="453">
        <f t="shared" ref="AA14:AA15" si="9">IF(Z14="Bajo",25%,IF(Z14="Moderado",50%,IF(Z14="Alto",75%,IF(Z14="Extremo",100%,""))))</f>
        <v>1</v>
      </c>
      <c r="AB14" s="454" t="s">
        <v>710</v>
      </c>
      <c r="AC14" s="366" t="s">
        <v>711</v>
      </c>
      <c r="AD14" s="50" t="s">
        <v>57</v>
      </c>
      <c r="AE14" s="455">
        <f t="shared" si="5"/>
        <v>0.25</v>
      </c>
      <c r="AF14" s="307" t="s">
        <v>216</v>
      </c>
      <c r="AG14" s="455">
        <f t="shared" si="3"/>
        <v>0.15</v>
      </c>
      <c r="AH14" s="455">
        <f t="shared" si="4"/>
        <v>0.4</v>
      </c>
      <c r="AI14" s="307" t="s">
        <v>217</v>
      </c>
      <c r="AJ14" s="285" t="s">
        <v>24</v>
      </c>
      <c r="AK14" s="307" t="s">
        <v>712</v>
      </c>
      <c r="AL14" s="307">
        <f t="shared" ref="AL14:AL15" si="10">+AH14*AA14</f>
        <v>0.4</v>
      </c>
      <c r="AM14" s="456">
        <f t="shared" ref="AM14:AM15" si="11">+AA14-AL14</f>
        <v>0.6</v>
      </c>
      <c r="AN14" s="278" t="str">
        <f t="shared" ref="AN14:AN15" si="12">+IF(C14="Corrupción","Moderado",IF(AM14&lt;=25%,"Bajo",IF(AM14&lt;=50%,"Moderado",IF(AM14&lt;=75%,"Alto",IF(AM14&gt;75%,"Extremo","")))))</f>
        <v>Alto</v>
      </c>
      <c r="AO14" s="291" t="s">
        <v>59</v>
      </c>
      <c r="AP14" s="525"/>
      <c r="AQ14" s="525"/>
      <c r="AR14" s="526"/>
    </row>
    <row r="15" spans="1:46" ht="210" x14ac:dyDescent="0.25">
      <c r="A15" s="448" t="s">
        <v>218</v>
      </c>
      <c r="B15" s="296" t="s">
        <v>146</v>
      </c>
      <c r="C15" s="296" t="s">
        <v>109</v>
      </c>
      <c r="D15" s="296" t="s">
        <v>645</v>
      </c>
      <c r="E15" s="296" t="s">
        <v>80</v>
      </c>
      <c r="F15" s="29" t="s">
        <v>713</v>
      </c>
      <c r="G15" s="296" t="s">
        <v>714</v>
      </c>
      <c r="H15" s="470" t="s">
        <v>715</v>
      </c>
      <c r="I15" s="29" t="s">
        <v>708</v>
      </c>
      <c r="J15" s="296" t="s">
        <v>33</v>
      </c>
      <c r="K15" s="296">
        <v>72</v>
      </c>
      <c r="L15" s="471">
        <f>IF(J15="Diaria",+(K15/360),IF(J15="Mensual",+(K15/12),IF(J15="Bimestral",+(K15/6),IF(J15="Trimestral",+(K15/4),IF(J15="Semestral",+(K15/2),IF(J15="Anual",+(K15/1),""))))))</f>
        <v>0.2</v>
      </c>
      <c r="M15" s="29" t="s">
        <v>73</v>
      </c>
      <c r="N15" s="296">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29" t="s">
        <v>709</v>
      </c>
      <c r="P15" s="296">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73</v>
      </c>
      <c r="R15" s="296">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291" t="s">
        <v>72</v>
      </c>
      <c r="T15" s="291" t="s">
        <v>28</v>
      </c>
      <c r="U15" s="291">
        <f t="shared" si="6"/>
        <v>1</v>
      </c>
      <c r="V15" s="293" t="str">
        <f t="shared" si="7"/>
        <v>Muy baja</v>
      </c>
      <c r="W15" s="472">
        <f>+IFERROR(VLOOKUP(V15,[5]Fórmula!$F$1:$G$6,2,FALSE),"")</f>
        <v>0.2</v>
      </c>
      <c r="X15" s="533" t="str">
        <f t="shared" si="8"/>
        <v>Catastrófico</v>
      </c>
      <c r="Y15" s="472">
        <f>+IFERROR(VLOOKUP(X15,[5]Fórmula!$H$1:$I$6,2,FALSE),"")</f>
        <v>1</v>
      </c>
      <c r="Z15" s="302" t="str">
        <f>+IFERROR(VLOOKUP(V15&amp;X15,[5]Fórmula!$C$2:$D$26,2,FALSE),"")</f>
        <v>Extremo</v>
      </c>
      <c r="AA15" s="453">
        <f t="shared" si="9"/>
        <v>1</v>
      </c>
      <c r="AB15" s="487" t="s">
        <v>710</v>
      </c>
      <c r="AC15" s="366" t="s">
        <v>1322</v>
      </c>
      <c r="AD15" s="50" t="s">
        <v>57</v>
      </c>
      <c r="AE15" s="455">
        <f t="shared" si="5"/>
        <v>0.25</v>
      </c>
      <c r="AF15" s="307" t="s">
        <v>216</v>
      </c>
      <c r="AG15" s="455">
        <f t="shared" si="3"/>
        <v>0.15</v>
      </c>
      <c r="AH15" s="455">
        <f t="shared" si="4"/>
        <v>0.4</v>
      </c>
      <c r="AI15" s="458" t="s">
        <v>217</v>
      </c>
      <c r="AJ15" s="459" t="s">
        <v>41</v>
      </c>
      <c r="AK15" s="458" t="s">
        <v>716</v>
      </c>
      <c r="AL15" s="307">
        <f t="shared" si="10"/>
        <v>0.4</v>
      </c>
      <c r="AM15" s="456">
        <f t="shared" si="11"/>
        <v>0.6</v>
      </c>
      <c r="AN15" s="278" t="str">
        <f t="shared" si="12"/>
        <v>Alto</v>
      </c>
      <c r="AO15" s="291" t="s">
        <v>59</v>
      </c>
      <c r="AP15" s="525"/>
      <c r="AQ15" s="525"/>
      <c r="AR15" s="526"/>
    </row>
    <row r="16" spans="1:46" s="621" customFormat="1" ht="409.5" x14ac:dyDescent="0.2">
      <c r="A16" s="606" t="s">
        <v>51</v>
      </c>
      <c r="B16" s="29" t="s">
        <v>1281</v>
      </c>
      <c r="C16" s="29" t="s">
        <v>58</v>
      </c>
      <c r="D16" s="29" t="s">
        <v>79</v>
      </c>
      <c r="E16" s="29" t="s">
        <v>80</v>
      </c>
      <c r="F16" s="41" t="s">
        <v>1278</v>
      </c>
      <c r="G16" s="185" t="s">
        <v>534</v>
      </c>
      <c r="H16" s="626" t="s">
        <v>1279</v>
      </c>
      <c r="I16" s="41" t="s">
        <v>1280</v>
      </c>
      <c r="J16" s="607" t="s">
        <v>95</v>
      </c>
      <c r="K16" s="608">
        <v>1</v>
      </c>
      <c r="L16" s="609">
        <f>IF(J16="Diaria",+(K16/360),IF(J16="Mensual",+(K16/12),IF(J16="Bimestral",+(K16/6),IF(J16="Trimestral",+(K16/4),IF(J16="Semestral",+(K16/2),IF(J16="Anual",+(K16/1),""))))))</f>
        <v>0.5</v>
      </c>
      <c r="M16" s="608" t="s">
        <v>47</v>
      </c>
      <c r="N16" s="592">
        <f t="shared" ref="N16" si="13">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0.4</v>
      </c>
      <c r="O16" s="610" t="s">
        <v>76</v>
      </c>
      <c r="P16" s="592" t="str">
        <f t="shared" ref="P16" si="14">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
      </c>
      <c r="Q16" s="608" t="s">
        <v>73</v>
      </c>
      <c r="R16" s="592">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11" t="s">
        <v>60</v>
      </c>
      <c r="T16" s="611" t="s">
        <v>73</v>
      </c>
      <c r="U16" s="612">
        <f>+MAX(N16,P16,R16)</f>
        <v>0.4</v>
      </c>
      <c r="V16" s="613" t="str">
        <f>IF(L16&lt;=20%,"Muy baja",IF(L16&lt;=40%,"Baja",IF(L16&lt;=60%,"Media",IF(L16&lt;=80%,"Alta",IF(L16&lt;=100%,"Muy alta",IF(L16&gt;=100%,"Muy alta",""))))))</f>
        <v>Media</v>
      </c>
      <c r="W16" s="614">
        <f>+IFERROR(VLOOKUP(V16,[3]Fórmula!$F$1:$G$6,2,FALSE),"")</f>
        <v>0.6</v>
      </c>
      <c r="X16" s="615" t="s">
        <v>56</v>
      </c>
      <c r="Y16" s="614">
        <f>+IFERROR(VLOOKUP(X16,[3]Fórmula!$H$1:$I$6,2,FALSE),"")</f>
        <v>0.6</v>
      </c>
      <c r="Z16" s="615" t="str">
        <f>+IFERROR(VLOOKUP(V16&amp;X16,[3]Fórmula!$C$2:$D$26,2,FALSE),"")</f>
        <v>Moderado</v>
      </c>
      <c r="AA16" s="616">
        <f>IF(Z16="Bajo",25%,IF(Z16="Moderado",50%,IF(Z16="Alto",75%,IF(Z16="Extremo",100%,""))))</f>
        <v>0.5</v>
      </c>
      <c r="AB16" s="617"/>
      <c r="AC16" s="607" t="s">
        <v>1328</v>
      </c>
      <c r="AD16" s="41" t="s">
        <v>57</v>
      </c>
      <c r="AE16" s="593">
        <f t="shared" si="5"/>
        <v>0.25</v>
      </c>
      <c r="AF16" s="41" t="s">
        <v>216</v>
      </c>
      <c r="AG16" s="593">
        <f t="shared" si="3"/>
        <v>0.15</v>
      </c>
      <c r="AH16" s="593">
        <f t="shared" si="4"/>
        <v>0.4</v>
      </c>
      <c r="AI16" s="41" t="s">
        <v>217</v>
      </c>
      <c r="AJ16" s="41" t="s">
        <v>24</v>
      </c>
      <c r="AK16" s="41" t="s">
        <v>1329</v>
      </c>
      <c r="AL16" s="29">
        <f>+AA16*AH16</f>
        <v>0.2</v>
      </c>
      <c r="AM16" s="618">
        <f>+AA16-AL16</f>
        <v>0.3</v>
      </c>
      <c r="AN16" s="619" t="str">
        <f>IF(AM16&lt;=25%,"Bajo",IF(AM16&lt;=50%,"Moderado",IF(AM16&lt;=75%,"Alto",IF(AM16&gt;75%,"Extremo",""))))</f>
        <v>Moderado</v>
      </c>
      <c r="AO16" s="620" t="s">
        <v>59</v>
      </c>
      <c r="AP16" s="185"/>
      <c r="AQ16" s="47"/>
      <c r="AR16" s="622"/>
    </row>
  </sheetData>
  <sheetProtection formatCells="0" formatColumns="0" formatRows="0"/>
  <mergeCells count="74">
    <mergeCell ref="G4:H4"/>
    <mergeCell ref="AJ4:AK4"/>
    <mergeCell ref="AR3:AR4"/>
    <mergeCell ref="T9:T10"/>
    <mergeCell ref="AH3:AH4"/>
    <mergeCell ref="AI3:AK3"/>
    <mergeCell ref="AL3:AN4"/>
    <mergeCell ref="AO3:AO4"/>
    <mergeCell ref="AP3:AQ4"/>
    <mergeCell ref="Y9:Y10"/>
    <mergeCell ref="AO9:AO10"/>
    <mergeCell ref="X9:X10"/>
    <mergeCell ref="Z9:Z10"/>
    <mergeCell ref="AB9:AB10"/>
    <mergeCell ref="AA9:AA10"/>
    <mergeCell ref="AN9:AN10"/>
    <mergeCell ref="M9:M10"/>
    <mergeCell ref="O9:O10"/>
    <mergeCell ref="Q9:Q10"/>
    <mergeCell ref="R9:R10"/>
    <mergeCell ref="S9:S10"/>
    <mergeCell ref="M11:M12"/>
    <mergeCell ref="W9:W10"/>
    <mergeCell ref="C9:C10"/>
    <mergeCell ref="A9:A10"/>
    <mergeCell ref="B9:B10"/>
    <mergeCell ref="E9:E10"/>
    <mergeCell ref="D9:D10"/>
    <mergeCell ref="H9:H10"/>
    <mergeCell ref="J9:J10"/>
    <mergeCell ref="K9:K10"/>
    <mergeCell ref="F9:F10"/>
    <mergeCell ref="I9:I10"/>
    <mergeCell ref="G9:G10"/>
    <mergeCell ref="V9:V10"/>
    <mergeCell ref="U9:U10"/>
    <mergeCell ref="L9:L10"/>
    <mergeCell ref="Y11:Y12"/>
    <mergeCell ref="AA11:AA12"/>
    <mergeCell ref="AB11:AB12"/>
    <mergeCell ref="A11:A12"/>
    <mergeCell ref="B11:B12"/>
    <mergeCell ref="C11:C12"/>
    <mergeCell ref="D11:D12"/>
    <mergeCell ref="E11:E12"/>
    <mergeCell ref="F11:F12"/>
    <mergeCell ref="R11:R12"/>
    <mergeCell ref="G11:G12"/>
    <mergeCell ref="H11:H12"/>
    <mergeCell ref="I11:I12"/>
    <mergeCell ref="J11:J12"/>
    <mergeCell ref="K11:K12"/>
    <mergeCell ref="L11:L12"/>
    <mergeCell ref="T11:T12"/>
    <mergeCell ref="U11:U12"/>
    <mergeCell ref="V11:V12"/>
    <mergeCell ref="W11:W12"/>
    <mergeCell ref="X11:X12"/>
    <mergeCell ref="AN11:AN12"/>
    <mergeCell ref="AO11:AO12"/>
    <mergeCell ref="A1:AR1"/>
    <mergeCell ref="A2:T3"/>
    <mergeCell ref="U2:AB3"/>
    <mergeCell ref="AC2:AK2"/>
    <mergeCell ref="AM2:AO2"/>
    <mergeCell ref="AP2:AR2"/>
    <mergeCell ref="AC3:AC4"/>
    <mergeCell ref="AD3:AG3"/>
    <mergeCell ref="N11:N12"/>
    <mergeCell ref="O11:O12"/>
    <mergeCell ref="P11:P12"/>
    <mergeCell ref="Q11:Q12"/>
    <mergeCell ref="Z11:Z12"/>
    <mergeCell ref="S11:S12"/>
  </mergeCells>
  <conditionalFormatting sqref="AI5:AI8 AI9:AM12">
    <cfRule type="containsText" dxfId="852" priority="55" operator="containsText" text="MEDIA">
      <formula>NOT(ISERROR(SEARCH("MEDIA",AI5)))</formula>
    </cfRule>
  </conditionalFormatting>
  <conditionalFormatting sqref="AI5:AI8">
    <cfRule type="containsText" dxfId="851" priority="63" operator="containsText" text="ALTA">
      <formula>NOT(ISERROR(SEARCH("ALTA",AI5)))</formula>
    </cfRule>
  </conditionalFormatting>
  <conditionalFormatting sqref="AI14:AI16 AL14:AM16">
    <cfRule type="containsText" dxfId="850" priority="1" operator="containsText" text="BAJA">
      <formula>NOT(ISERROR(SEARCH("BAJA",AI14)))</formula>
    </cfRule>
    <cfRule type="containsText" dxfId="849" priority="2" operator="containsText" text="MEDIA">
      <formula>NOT(ISERROR(SEARCH("MEDIA",AI14)))</formula>
    </cfRule>
    <cfRule type="containsText" dxfId="848" priority="3" operator="containsText" text="ALTA">
      <formula>NOT(ISERROR(SEARCH("ALTA",AI14)))</formula>
    </cfRule>
  </conditionalFormatting>
  <conditionalFormatting sqref="AI13:AJ13">
    <cfRule type="containsText" dxfId="847" priority="41" operator="containsText" text="BAJA">
      <formula>NOT(ISERROR(SEARCH("BAJA",AI13)))</formula>
    </cfRule>
    <cfRule type="containsText" dxfId="846" priority="42" operator="containsText" text="MEDIA">
      <formula>NOT(ISERROR(SEARCH("MEDIA",AI13)))</formula>
    </cfRule>
    <cfRule type="containsText" dxfId="845" priority="43" operator="containsText" text="ALTA">
      <formula>NOT(ISERROR(SEARCH("ALTA",AI13)))</formula>
    </cfRule>
  </conditionalFormatting>
  <conditionalFormatting sqref="AI9:AM12 AI5:AI8">
    <cfRule type="containsText" dxfId="844" priority="54" operator="containsText" text="BAJA">
      <formula>NOT(ISERROR(SEARCH("BAJA",AI5)))</formula>
    </cfRule>
  </conditionalFormatting>
  <conditionalFormatting sqref="AI9:AM12">
    <cfRule type="containsText" dxfId="843" priority="62" operator="containsText" text="ALTA">
      <formula>NOT(ISERROR(SEARCH("ALTA",AI9)))</formula>
    </cfRule>
  </conditionalFormatting>
  <conditionalFormatting sqref="AK6:AK8">
    <cfRule type="containsText" dxfId="842" priority="65" operator="containsText" text="MEDIA">
      <formula>NOT(ISERROR(SEARCH("MEDIA",AK6)))</formula>
    </cfRule>
    <cfRule type="containsText" dxfId="841" priority="64" operator="containsText" text="BAJA">
      <formula>NOT(ISERROR(SEARCH("BAJA",AK6)))</formula>
    </cfRule>
    <cfRule type="containsText" dxfId="840" priority="66" operator="containsText" text="ALTA">
      <formula>NOT(ISERROR(SEARCH("ALTA",AK6)))</formula>
    </cfRule>
  </conditionalFormatting>
  <conditionalFormatting sqref="AL5:AM6">
    <cfRule type="containsText" dxfId="839" priority="81" operator="containsText" text="BAJA">
      <formula>NOT(ISERROR(SEARCH("BAJA",AL5)))</formula>
    </cfRule>
    <cfRule type="containsText" dxfId="838" priority="82" operator="containsText" text="MEDIA">
      <formula>NOT(ISERROR(SEARCH("MEDIA",AL5)))</formula>
    </cfRule>
    <cfRule type="containsText" dxfId="837" priority="83" operator="containsText" text="ALTA">
      <formula>NOT(ISERROR(SEARCH("ALTA",AL5)))</formula>
    </cfRule>
    <cfRule type="cellIs" dxfId="836" priority="78" operator="between">
      <formula>51%</formula>
      <formula>75%</formula>
    </cfRule>
    <cfRule type="cellIs" dxfId="835" priority="77" operator="greaterThan">
      <formula>75%</formula>
    </cfRule>
    <cfRule type="cellIs" dxfId="834" priority="79" operator="between">
      <formula>26%</formula>
      <formula>50%</formula>
    </cfRule>
    <cfRule type="cellIs" dxfId="833" priority="80" operator="between">
      <formula>0%</formula>
      <formula>25%</formula>
    </cfRule>
  </conditionalFormatting>
  <conditionalFormatting sqref="AL7:AM7">
    <cfRule type="containsText" dxfId="832" priority="74" operator="containsText" text="BAJA">
      <formula>NOT(ISERROR(SEARCH("BAJA",AL7)))</formula>
    </cfRule>
    <cfRule type="containsText" dxfId="831" priority="75" operator="containsText" text="MEDIA">
      <formula>NOT(ISERROR(SEARCH("MEDIA",AL7)))</formula>
    </cfRule>
    <cfRule type="containsText" dxfId="830" priority="76" operator="containsText" text="ALTA">
      <formula>NOT(ISERROR(SEARCH("ALTA",AL7)))</formula>
    </cfRule>
  </conditionalFormatting>
  <conditionalFormatting sqref="AL8:AM8">
    <cfRule type="containsText" dxfId="829" priority="68" operator="containsText" text="MEDIA">
      <formula>NOT(ISERROR(SEARCH("MEDIA",AL8)))</formula>
    </cfRule>
    <cfRule type="containsText" dxfId="828" priority="69" operator="containsText" text="ALTA">
      <formula>NOT(ISERROR(SEARCH("ALTA",AL8)))</formula>
    </cfRule>
    <cfRule type="containsText" dxfId="827" priority="67" operator="containsText" text="BAJA">
      <formula>NOT(ISERROR(SEARCH("BAJA",AL8)))</formula>
    </cfRule>
  </conditionalFormatting>
  <conditionalFormatting sqref="AL8:AM12">
    <cfRule type="cellIs" dxfId="826" priority="33" operator="between">
      <formula>26%</formula>
      <formula>50%</formula>
    </cfRule>
    <cfRule type="cellIs" dxfId="825" priority="32" operator="between">
      <formula>51%</formula>
      <formula>75%</formula>
    </cfRule>
    <cfRule type="cellIs" dxfId="824" priority="31" operator="greaterThan">
      <formula>75%</formula>
    </cfRule>
    <cfRule type="cellIs" dxfId="823" priority="34" operator="between">
      <formula>0%</formula>
      <formula>25%</formula>
    </cfRule>
  </conditionalFormatting>
  <conditionalFormatting sqref="AL16:AM16">
    <cfRule type="cellIs" dxfId="822" priority="4" operator="greaterThan">
      <formula>75%</formula>
    </cfRule>
    <cfRule type="cellIs" dxfId="821" priority="5" operator="between">
      <formula>51%</formula>
      <formula>75%</formula>
    </cfRule>
    <cfRule type="cellIs" dxfId="820" priority="7" operator="between">
      <formula>0%</formula>
      <formula>25%</formula>
    </cfRule>
    <cfRule type="cellIs" dxfId="819" priority="6" operator="between">
      <formula>26%</formula>
      <formula>50%</formula>
    </cfRule>
  </conditionalFormatting>
  <conditionalFormatting sqref="AM7">
    <cfRule type="cellIs" dxfId="818" priority="70" operator="greaterThan">
      <formula>75%</formula>
    </cfRule>
    <cfRule type="cellIs" dxfId="817" priority="71" operator="between">
      <formula>51%</formula>
      <formula>75%</formula>
    </cfRule>
    <cfRule type="cellIs" dxfId="816" priority="72" operator="between">
      <formula>26%</formula>
      <formula>50%</formula>
    </cfRule>
    <cfRule type="cellIs" dxfId="815" priority="73" operator="between">
      <formula>0%</formula>
      <formula>25%</formula>
    </cfRule>
  </conditionalFormatting>
  <conditionalFormatting sqref="AM13">
    <cfRule type="containsText" dxfId="814" priority="25" operator="containsText" text="BAJA">
      <formula>NOT(ISERROR(SEARCH("BAJA",AM13)))</formula>
    </cfRule>
    <cfRule type="containsText" dxfId="813" priority="26" operator="containsText" text="MEDIA">
      <formula>NOT(ISERROR(SEARCH("MEDIA",AM13)))</formula>
    </cfRule>
    <cfRule type="containsText" dxfId="812" priority="27" operator="containsText" text="ALTA">
      <formula>NOT(ISERROR(SEARCH("ALTA",AM13)))</formula>
    </cfRule>
  </conditionalFormatting>
  <conditionalFormatting sqref="AM13:AM15">
    <cfRule type="cellIs" dxfId="811" priority="14" operator="greaterThan">
      <formula>75%</formula>
    </cfRule>
    <cfRule type="cellIs" dxfId="810" priority="15" operator="between">
      <formula>51%</formula>
      <formula>75%</formula>
    </cfRule>
    <cfRule type="cellIs" dxfId="809" priority="16" operator="between">
      <formula>26%</formula>
      <formula>50%</formula>
    </cfRule>
    <cfRule type="cellIs" dxfId="808" priority="17" operator="between">
      <formula>0%</formula>
      <formula>25%</formula>
    </cfRule>
  </conditionalFormatting>
  <dataValidations count="17">
    <dataValidation type="list" allowBlank="1" showInputMessage="1" showErrorMessage="1" sqref="A11 A5:A9 A13:A16" xr:uid="{00000000-0002-0000-0700-000000000000}">
      <formula1>"SI,NO"</formula1>
    </dataValidation>
    <dataValidation type="list" allowBlank="1" showInputMessage="1" showErrorMessage="1" sqref="AD14:AD15" xr:uid="{EDDA00E0-FC16-4300-B09A-CC65B7E7A8BC}">
      <formula1>INDIRECT("CONT[CONTROL]")</formula1>
    </dataValidation>
    <dataValidation type="list" allowBlank="1" showInputMessage="1" showErrorMessage="1" sqref="AI14:AI15" xr:uid="{EA226E1E-8B07-43FA-B0DE-771F01ABE45E}">
      <formula1>INDIRECT("CONF[CONFIABLE]")</formula1>
    </dataValidation>
    <dataValidation type="list" allowBlank="1" showInputMessage="1" showErrorMessage="1" sqref="AF14:AF15" xr:uid="{E5ACF3EF-DB6A-46EF-A930-BB1111A1AAD8}">
      <formula1>INDIRECT("IMPL[IMPLEMENTACION]")</formula1>
    </dataValidation>
    <dataValidation type="list" allowBlank="1" showInputMessage="1" showErrorMessage="1" sqref="T14:T15" xr:uid="{BA71CF70-1BB3-41A6-AE71-6148227DB18B}">
      <formula1>INDIRECT("CRIT[CRITERIO]")</formula1>
    </dataValidation>
    <dataValidation type="list" allowBlank="1" showInputMessage="1" showErrorMessage="1" sqref="S14:S15" xr:uid="{5F540DFB-6618-4371-AAB0-77E751D7567E}">
      <formula1>INDIRECT("ACTI[ACTIVO]")</formula1>
    </dataValidation>
    <dataValidation type="list" allowBlank="1" showInputMessage="1" showErrorMessage="1" sqref="Q14:Q15" xr:uid="{20119F1D-C2E6-44D2-8DAA-844469D3A13E}">
      <formula1>INDIRECT("OPER[OPER]")</formula1>
    </dataValidation>
    <dataValidation type="list" allowBlank="1" showInputMessage="1" showErrorMessage="1" sqref="O14:O15" xr:uid="{52111E26-3E06-43D3-81D9-8548D1C2F804}">
      <formula1>INDIRECT("REPU[REPUT]")</formula1>
    </dataValidation>
    <dataValidation type="list" allowBlank="1" showInputMessage="1" showErrorMessage="1" sqref="M14:M15" xr:uid="{3F3D1F25-AA69-457D-8BAD-133EE429A069}">
      <formula1>INDIRECT("ECON[ECONO]")</formula1>
    </dataValidation>
    <dataValidation type="list" allowBlank="1" showInputMessage="1" showErrorMessage="1" sqref="J14:J15" xr:uid="{77DCEA16-8C48-46F0-8005-F3E7B9812630}">
      <formula1>INDIRECT("PERI[PERIODICIDAD]")</formula1>
    </dataValidation>
    <dataValidation type="list" allowBlank="1" showInputMessage="1" showErrorMessage="1" sqref="E14:E15" xr:uid="{4F82B3D6-B973-4E89-8D44-0FCA3E5117A7}">
      <formula1>INDIRECT("CLAS[CLASIFICACION]")</formula1>
    </dataValidation>
    <dataValidation type="list" allowBlank="1" showInputMessage="1" showErrorMessage="1" sqref="D14:D15" xr:uid="{67D91DA6-A00A-4ADF-B5BC-D460988CFCCF}">
      <formula1>INDIRECT("FACT[FACTOR]")</formula1>
    </dataValidation>
    <dataValidation type="list" allowBlank="1" showInputMessage="1" showErrorMessage="1" sqref="B14:B15" xr:uid="{E85ADEE1-D6F4-416B-9B9C-09D4F1A15F8A}">
      <formula1>INDIRECT("PROC[PROCESOS]")</formula1>
    </dataValidation>
    <dataValidation type="list" allowBlank="1" showInputMessage="1" showErrorMessage="1" sqref="AJ14:AJ15" xr:uid="{88731637-93D8-40EF-80AE-1DC8FC4E0715}">
      <formula1>INDIRECT("DOCU[DOCUMENTADO]")</formula1>
    </dataValidation>
    <dataValidation type="list" allowBlank="1" showInputMessage="1" showErrorMessage="1" sqref="AO14:AO15" xr:uid="{6EA2C918-67DA-4224-9351-EFF1505CFCF1}">
      <formula1>INDIRECT("TRAT[TRATAMIENTO]")</formula1>
    </dataValidation>
    <dataValidation type="list" allowBlank="1" showInputMessage="1" showErrorMessage="1" sqref="AI5:AI13 AI16" xr:uid="{00000000-0002-0000-0700-000004000000}">
      <formula1>"Confiable,No confiable"</formula1>
    </dataValidation>
    <dataValidation type="list" allowBlank="1" showInputMessage="1" showErrorMessage="1" sqref="AF5:AF13 AF16" xr:uid="{00000000-0002-0000-0700-000001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C3FDEC03-1C2D-42F5-9502-C18313B69BBC}">
          <x14:formula1>
            <xm:f>Listas!$K$2:$K$6</xm:f>
          </x14:formula1>
          <xm:sqref>S13</xm:sqref>
        </x14:dataValidation>
        <x14:dataValidation type="list" allowBlank="1" showInputMessage="1" showErrorMessage="1" xr:uid="{F30660AF-4C1C-49CC-8FBA-96674B7C4354}">
          <x14:formula1>
            <xm:f>Listas!$G$2:$G$13</xm:f>
          </x14:formula1>
          <xm:sqref>C14:C15</xm:sqref>
        </x14:dataValidation>
        <x14:dataValidation type="list" allowBlank="1" showInputMessage="1" showErrorMessage="1" xr:uid="{A4428575-1830-410F-930B-FFFAE6A8A992}">
          <x14:formula1>
            <xm:f>Listas!$N$2:$N$7</xm:f>
          </x14:formula1>
          <xm:sqref>M13</xm:sqref>
        </x14:dataValidation>
        <x14:dataValidation type="list" allowBlank="1" showInputMessage="1" showErrorMessage="1" xr:uid="{9F05DF72-BD3E-4B69-93C2-98810377CAAE}">
          <x14:formula1>
            <xm:f>Listas!$O$2:$O$7</xm:f>
          </x14:formula1>
          <xm:sqref>O13</xm:sqref>
        </x14:dataValidation>
        <x14:dataValidation type="list" allowBlank="1" showInputMessage="1" showErrorMessage="1" xr:uid="{E1E347F6-A439-4468-AAD2-C04E73900212}">
          <x14:formula1>
            <xm:f>Listas!$P$2:$P$7</xm:f>
          </x14:formula1>
          <xm:sqref>Q13</xm:sqref>
        </x14:dataValidation>
        <x14:dataValidation type="list" allowBlank="1" showInputMessage="1" showErrorMessage="1" xr:uid="{EBFB9E31-6A70-4A8C-8D64-23A4C0D6367A}">
          <x14:formula1>
            <xm:f>Listas!$Q$2:$Q$8</xm:f>
          </x14:formula1>
          <xm:sqref>J13</xm:sqref>
        </x14:dataValidation>
        <x14:dataValidation type="list" allowBlank="1" showInputMessage="1" showErrorMessage="1" xr:uid="{7EC08DF8-50FE-4478-8AE2-88BAC3A5FF60}">
          <x14:formula1>
            <xm:f>Listas!$F$2:$F$4</xm:f>
          </x14:formula1>
          <xm:sqref>AD13</xm:sqref>
        </x14:dataValidation>
        <x14:dataValidation type="list" allowBlank="1" showInputMessage="1" showErrorMessage="1" xr:uid="{EF7E5142-95AC-43B2-A6DF-34B2ECA8F284}">
          <x14:formula1>
            <xm:f>Listas!$C$2:$C$8</xm:f>
          </x14:formula1>
          <xm:sqref>E13</xm:sqref>
        </x14:dataValidation>
        <x14:dataValidation type="list" allowBlank="1" showInputMessage="1" showErrorMessage="1" xr:uid="{F48D9473-4D6D-4EED-A2E8-6EABC3A06FA9}">
          <x14:formula1>
            <xm:f>Listas!$H$2:$H$3</xm:f>
          </x14:formula1>
          <xm:sqref>AJ13</xm:sqref>
        </x14:dataValidation>
        <x14:dataValidation type="list" allowBlank="1" showInputMessage="1" showErrorMessage="1" xr:uid="{B1B8C45E-2AF9-4BDF-829A-AF4C44D77B0E}">
          <x14:formula1>
            <xm:f>Listas!$B$2:$B$7</xm:f>
          </x14:formula1>
          <xm:sqref>D13</xm:sqref>
        </x14:dataValidation>
        <x14:dataValidation type="list" allowBlank="1" showInputMessage="1" showErrorMessage="1" xr:uid="{94F6535E-29E9-425B-BBB7-AB37C52C557E}">
          <x14:formula1>
            <xm:f>Listas!$G$2:$G$11</xm:f>
          </x14:formula1>
          <xm:sqref>C13</xm:sqref>
        </x14:dataValidation>
        <x14:dataValidation type="list" allowBlank="1" showInputMessage="1" showErrorMessage="1" xr:uid="{503818DB-9437-4F4A-88E3-F8EC3FEAD96C}">
          <x14:formula1>
            <xm:f>Listas!$L$2:$L$5</xm:f>
          </x14:formula1>
          <xm:sqref>T13</xm:sqref>
        </x14:dataValidation>
        <x14:dataValidation type="list" allowBlank="1" showInputMessage="1" showErrorMessage="1" xr:uid="{73D416D6-AA1B-40D9-8017-F413F08961E1}">
          <x14:formula1>
            <xm:f>Listas!$M$2:$M$15</xm:f>
          </x14:formula1>
          <xm:sqref>B13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b03570a-dbab-4ad5-bdee-6c3636661c22">
      <Terms xmlns="http://schemas.microsoft.com/office/infopath/2007/PartnerControls"/>
    </lcf76f155ced4ddcb4097134ff3c332f>
    <TaxCatchAll xmlns="a66a734e-d0ea-4b9e-8c38-f6696adae39a" xsi:nil="true"/>
    <SharedWithUsers xmlns="a66a734e-d0ea-4b9e-8c38-f6696adae39a">
      <UserInfo>
        <DisplayName>Joan Sebastian Bustos Trujillo</DisplayName>
        <AccountId>132</AccountId>
        <AccountType/>
      </UserInfo>
      <UserInfo>
        <DisplayName>Luis Alejandro  Ruiz Alonso</DisplayName>
        <AccountId>179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13" ma:contentTypeDescription="Crear nuevo documento." ma:contentTypeScope="" ma:versionID="e2bdcde140285cabfb521a14bc0949b3">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db60d82bcc8c58edd5dcce13676d6181"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83ae5367-38f1-477b-a964-d667979077af}" ma:internalName="TaxCatchAll" ma:showField="CatchAllData" ma:web="a66a734e-d0ea-4b9e-8c38-f6696adae3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 ds:uri="0b03570a-dbab-4ad5-bdee-6c3636661c22"/>
    <ds:schemaRef ds:uri="a66a734e-d0ea-4b9e-8c38-f6696adae39a"/>
  </ds:schemaRefs>
</ds:datastoreItem>
</file>

<file path=customXml/itemProps2.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3.xml><?xml version="1.0" encoding="utf-8"?>
<ds:datastoreItem xmlns:ds="http://schemas.openxmlformats.org/officeDocument/2006/customXml" ds:itemID="{85F78649-CE7A-468F-A8FB-EAC555E07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Listas</vt:lpstr>
      <vt:lpstr>Control de cambios</vt:lpstr>
      <vt:lpstr>Ayudas diligenciamiento</vt:lpstr>
      <vt:lpstr>Inventario</vt:lpstr>
      <vt:lpstr>Fórmula</vt:lpstr>
      <vt:lpstr>Riesgos de Corrupción</vt:lpstr>
      <vt:lpstr>Planeación y D Estratégico</vt:lpstr>
      <vt:lpstr>G. Comunicaciones</vt:lpstr>
      <vt:lpstr>Explotación JSA AP</vt:lpstr>
      <vt:lpstr>Explotación JSA Lotería</vt:lpstr>
      <vt:lpstr>Control, Ins y Fisca</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David Fernando Pinzon Galvis</cp:lastModifiedBy>
  <cp:revision/>
  <dcterms:created xsi:type="dcterms:W3CDTF">2024-02-20T20:59:12Z</dcterms:created>
  <dcterms:modified xsi:type="dcterms:W3CDTF">2024-10-31T17:10:58Z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y fmtid="{D5CDD505-2E9C-101B-9397-08002B2CF9AE}" pid="3" name="MediaServiceImageTags">
    <vt:lpwstr/>
  </property>
</Properties>
</file>